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6"/>
  </bookViews>
  <sheets>
    <sheet name="CV" sheetId="1" r:id="rId1"/>
    <sheet name="compétences info&amp;tourismatique" sheetId="2" r:id="rId2"/>
    <sheet name="Taux de couverture" sheetId="3" r:id="rId3"/>
    <sheet name="Accueil-Vente-Suivi " sheetId="4" r:id="rId4"/>
    <sheet name="AAA" sheetId="5" r:id="rId5"/>
    <sheet name="Elaboration Offre Touristique" sheetId="6" r:id="rId6"/>
    <sheet name="Veille touristique" sheetId="7" r:id="rId7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M13" authorId="0">
      <text>
        <r>
          <rPr>
            <sz val="9"/>
            <color indexed="8"/>
            <rFont val="Calibri"/>
            <family val="2"/>
          </rPr>
          <t xml:space="preserve">
L'étudiant peut préciser, sur chaque ligne, le nom de l'outil utilisé (ex : word)</t>
        </r>
      </text>
    </comment>
    <comment ref="N18" authorId="0">
      <text>
        <r>
          <rPr>
            <sz val="9"/>
            <color indexed="8"/>
            <rFont val="Calibri"/>
            <family val="2"/>
          </rPr>
          <t xml:space="preserve">
Précisez aussi que la liste n'est pas exhaustive… et peut être complétée par tout autre outil utilisé</t>
        </r>
      </text>
    </comment>
  </commentList>
</comments>
</file>

<file path=xl/sharedStrings.xml><?xml version="1.0" encoding="utf-8"?>
<sst xmlns="http://schemas.openxmlformats.org/spreadsheetml/2006/main" count="275" uniqueCount="233">
  <si>
    <t>Nom :</t>
  </si>
  <si>
    <t>Prénom :</t>
  </si>
  <si>
    <t>Expériences professionnelles</t>
  </si>
  <si>
    <t>Stage 1</t>
  </si>
  <si>
    <t>[Nom de l'organisation]</t>
  </si>
  <si>
    <t>Du</t>
  </si>
  <si>
    <t>Au</t>
  </si>
  <si>
    <t>Nombre de semaines :</t>
  </si>
  <si>
    <t>Principales activités réalisées</t>
  </si>
  <si>
    <t>[Fonctions, positionnement dans l'organisation, missions, productions réalisées, ...]</t>
  </si>
  <si>
    <t>Stage 2</t>
  </si>
  <si>
    <t>Stage 3</t>
  </si>
  <si>
    <t xml:space="preserve"> </t>
  </si>
  <si>
    <t>Autre contexte</t>
  </si>
  <si>
    <t>durée de la période :</t>
  </si>
  <si>
    <t>Niveau des langues étrangères pratiquées</t>
  </si>
  <si>
    <t>Anglais</t>
  </si>
  <si>
    <t>niveau :</t>
  </si>
  <si>
    <t>indiquer le niveau de langue en référence au cadre européen commun de référence pour les langues (CECRL)</t>
  </si>
  <si>
    <t>Langue B</t>
  </si>
  <si>
    <t>nom LV</t>
  </si>
  <si>
    <t>Langue C</t>
  </si>
  <si>
    <t>Diplômes de langues :</t>
  </si>
  <si>
    <t>TOEIC, TOEFL, BULATS, KMK, …</t>
  </si>
  <si>
    <t>Spécialisation fonctionnelle et ou sectorielle choisie (parcours de professionnalisation)</t>
  </si>
  <si>
    <t>L'étudiant décrit en quelques lignes les compétences spécifiques acquises et développées au cours de sa pratique professionnelle et en lien avec la spécialisation choisie. Il en précise le contexte : périodes de stage, étude réalisée, demande spécifique d'une structure touristique...</t>
  </si>
  <si>
    <t>Dominante pour la Gestion de l'information Touristique</t>
  </si>
  <si>
    <t xml:space="preserve">L'étudiant précise la dominante choisie en deuxième année pour la Gestion de l'information touristique. </t>
  </si>
  <si>
    <t xml:space="preserve">Niveau de maîtrise des outils </t>
  </si>
  <si>
    <t>Information et multimédia</t>
  </si>
  <si>
    <t>Echelle</t>
  </si>
  <si>
    <t xml:space="preserve">Traitement de textes </t>
  </si>
  <si>
    <t xml:space="preserve">échelle de 1 à 4 : </t>
  </si>
  <si>
    <t>Tableur</t>
  </si>
  <si>
    <t>Grapheur</t>
  </si>
  <si>
    <t>Système de gestion de bases de données</t>
  </si>
  <si>
    <t>Outil de gestion du temps</t>
  </si>
  <si>
    <t>Outil de gestion de projet</t>
  </si>
  <si>
    <t>Moteur de recherche</t>
  </si>
  <si>
    <t>Messagerie</t>
  </si>
  <si>
    <t>Plateforme de travail collaboratif</t>
  </si>
  <si>
    <t>Solution de stockage de documentation</t>
  </si>
  <si>
    <t>Traitement d'enquêtes</t>
  </si>
  <si>
    <t>PAO</t>
  </si>
  <si>
    <t>PREAO</t>
  </si>
  <si>
    <t>Forum, blogs, wiki</t>
  </si>
  <si>
    <t>Réseaux sociaux</t>
  </si>
  <si>
    <t>Montage audio/vidéo</t>
  </si>
  <si>
    <t>Création d'itinéraire disponible sur le web, GPS</t>
  </si>
  <si>
    <t>Information et tourismatique</t>
  </si>
  <si>
    <t>GDS air</t>
  </si>
  <si>
    <t>GDS rail</t>
  </si>
  <si>
    <t>GDS hôtel</t>
  </si>
  <si>
    <t>GDS car</t>
  </si>
  <si>
    <t>Après-vente</t>
  </si>
  <si>
    <t>Autres (Ferry, assurance, billeterie…)</t>
  </si>
  <si>
    <t>Approche multimodale d'un GDS</t>
  </si>
  <si>
    <t>Sites B to B</t>
  </si>
  <si>
    <t>E-learning</t>
  </si>
  <si>
    <t>Taux de couverture global :</t>
  </si>
  <si>
    <t>Fonction 1 - Accueil, vente, suivi de la clientèle en langue française et en langues étrangères</t>
  </si>
  <si>
    <t>Activités caractéristiques</t>
  </si>
  <si>
    <t>11 - Accueil du client ou du prospect</t>
  </si>
  <si>
    <t>12 - Conduite de l'entretien de vente</t>
  </si>
  <si>
    <t>13 - Suivi clientèle</t>
  </si>
  <si>
    <t>Couverture</t>
  </si>
  <si>
    <t>Fonction 2 - Accueil, Animation et Accompagnement des touristes</t>
  </si>
  <si>
    <t>21 - Accueil et présentation</t>
  </si>
  <si>
    <t>22 - Mise en œuvre de la prestation touristique</t>
  </si>
  <si>
    <t>23 - Bilan</t>
  </si>
  <si>
    <t>Fonction 3 - Elaboration de l'offre touristique</t>
  </si>
  <si>
    <t>31 - Création d'un produit touristique</t>
  </si>
  <si>
    <t>32 - Promotion du produit touristique</t>
  </si>
  <si>
    <t>Fonction 4 - Veille, traitemet et partage de l'information touristique</t>
  </si>
  <si>
    <t>41 - Recherche et collecte</t>
  </si>
  <si>
    <t>42 - Traitement de l'information</t>
  </si>
  <si>
    <t>43 - Evolution SIT</t>
  </si>
  <si>
    <t>ACCUEIL, VENTE ET SUIVI DE LA CLIENTELE EN LANGUE FRANCAISE ET EN LANGUES ETRANGERES</t>
  </si>
  <si>
    <t>Situations professionnelles du référentiel</t>
  </si>
  <si>
    <t>Descriptif de la situation professionnelle vécue ou observée</t>
  </si>
  <si>
    <t>Compétences visées</t>
  </si>
  <si>
    <t>Acquis au cours du cycle de formation</t>
  </si>
  <si>
    <t>S111. Accueil du client ou du prospect sur le lieu ou l’espace de vente</t>
  </si>
  <si>
    <t>Accueillir en langue française, en langue anglaise et dans une autre langue étrangère</t>
  </si>
  <si>
    <t>Créer un climat propice à la relation et à la fidélisation</t>
  </si>
  <si>
    <t>Mettre en place un espace d’attente et d’accueil</t>
  </si>
  <si>
    <t>Mettre en valeur les offres promotionnelles</t>
  </si>
  <si>
    <t>Mettre à disposition l’information touristique sous forme papier et numérique</t>
  </si>
  <si>
    <t>Animer et gérer des espaces spécifiques dédiés à l’attente (espace enfant, espace ludique, espace exposition, espace-conférence, …)</t>
  </si>
  <si>
    <t>S112. Prise en charge du client ou du prospect en face à face ou à distance (numérique et téléphonique) en langue française, en langue anglaise et dans une autre langue étrangère</t>
  </si>
  <si>
    <t>Déterminer le profil client à partir d'une ou plusieurs typologies notamment les clients à besoins spécifiques</t>
  </si>
  <si>
    <t>Caractériser la demande du client</t>
  </si>
  <si>
    <t>Repérer les comportements déviants</t>
  </si>
  <si>
    <t>Réorienter s’il y a lieu tout en conservant une trace dans le système d’information</t>
  </si>
  <si>
    <t>S121. Découverte des attentes du client ou du prospect en langue française, en langue anglaise et dans une autre langue étrangère</t>
  </si>
  <si>
    <t>Pratiquer une écoute active du client</t>
  </si>
  <si>
    <t>Utiliser les supports d’aide à la conduite de l’entretien de vente</t>
  </si>
  <si>
    <t>Questionner le client pour analyser ses besoins et attentes</t>
  </si>
  <si>
    <t>Reformuler les attentes du client</t>
  </si>
  <si>
    <t>S122. Proposition d’un produit touristique adapté en langue française, en langue anglaise et dans une autre langue étrangère</t>
  </si>
  <si>
    <t>Utiliser ses connaissances sur les destinations et les territoires (pays étrangers et France)</t>
  </si>
  <si>
    <t>Utiliser ses connaissances des différentes formes de tourisme</t>
  </si>
  <si>
    <t>Trouver les informations complémentaires en consultant les sources appropriées</t>
  </si>
  <si>
    <t xml:space="preserve">Consulter les bases de données professionnelles à l’aide des GDS   </t>
  </si>
  <si>
    <t>Exploiter l’information disponible sur les sites professionnels</t>
  </si>
  <si>
    <t>Proposer une offre commerciale documentée</t>
  </si>
  <si>
    <t>Argumenter la proposition « produit et prix »</t>
  </si>
  <si>
    <t>Traiter les objections des clients et obtenir un accord provisoire</t>
  </si>
  <si>
    <t>Proposer des services ou produits complémentaires (assurances, offres de crédits, services et produits accessoires</t>
  </si>
  <si>
    <t>S123. Finalisation de l’accord</t>
  </si>
  <si>
    <t xml:space="preserve">Présenter les conditions générales et particulières de vente dans le cadre de la législation du tourisme </t>
  </si>
  <si>
    <t>Compléter le contrat de vente de produits touristiques</t>
  </si>
  <si>
    <t>Réserver les prestations touristiques avec l'utilisation éventuelle d'un GDS</t>
  </si>
  <si>
    <t>Produire une facture</t>
  </si>
  <si>
    <t>Encaisser le produit de la vente</t>
  </si>
  <si>
    <t>S131. Mise en œuvre du suivi de la vente en langue française, en langue anglaise et dans une autre langue étrangère</t>
  </si>
  <si>
    <t>Relancer le client en cas d'accord provisoire</t>
  </si>
  <si>
    <t>Établir les documents de voyage (bons d'échange, billetterie, carnet de voyage…)</t>
  </si>
  <si>
    <t>Analyser et traiter les « réclamations »</t>
  </si>
  <si>
    <t xml:space="preserve">S132. Fidélisation de la clientèle </t>
  </si>
  <si>
    <t>Assurer l’assistance-conseil notamment en cas d’évènements imprévus</t>
  </si>
  <si>
    <t>ACCUEIL, ANIMATION ET ACCOMPAGNEMENT DES TOURISTES</t>
  </si>
  <si>
    <t>S211. Organisation de l'espace d'accueil temporaire (offices de tourisme, aérogares, banques et points d’accueil…)</t>
  </si>
  <si>
    <t>Proposer des supports d’information</t>
  </si>
  <si>
    <t>Installer une signalétique adaptée</t>
  </si>
  <si>
    <t>S212. Prise en charge des touristes en langue française, en langue anglaise et dans une autre langue étrangère</t>
  </si>
  <si>
    <t>Renseigner</t>
  </si>
  <si>
    <t>Prendre en charge un groupe y compris des personnes à besoins spécifiques</t>
  </si>
  <si>
    <t>Gérer les dysfonctionnements</t>
  </si>
  <si>
    <t>S213. Présentation de la prestation d'accompagnement dans son contexte géographique, historique et culturel en langue française, en langue anglaise et dans une autre langue étrangère</t>
  </si>
  <si>
    <t>Sélectionner les informations utiles</t>
  </si>
  <si>
    <t>Traiter les questions et les objections des touristes</t>
  </si>
  <si>
    <t>Utiliser le vocabulaire professionnel adapté</t>
  </si>
  <si>
    <t>S221. Ajustement du programme des activités</t>
  </si>
  <si>
    <t>Recueillir les demandes immédiates des touristes</t>
  </si>
  <si>
    <t>Gérer les flux de touristes sur les différentes activités</t>
  </si>
  <si>
    <t>Mobiliser les ressources disponibles en matériel</t>
  </si>
  <si>
    <t>Adapter les activités</t>
  </si>
  <si>
    <t>Gérer les aléas</t>
  </si>
  <si>
    <t>S222. Animation et accompagnement du groupe de touristes en langue française, en langue anglaise et dans une autre langue étrangère</t>
  </si>
  <si>
    <t>Gérer les relations au sein du groupe de touristes</t>
  </si>
  <si>
    <t>Créer un climat de confiance</t>
  </si>
  <si>
    <t>Gérer les imprévus</t>
  </si>
  <si>
    <t>Se conformer aux usages et les contraintes de la profession</t>
  </si>
  <si>
    <t>S223. Pilotage de l’équipe</t>
  </si>
  <si>
    <t>Coordonner l’action des intervenants</t>
  </si>
  <si>
    <t>Créer des relations de coopération au sein de l’équipe</t>
  </si>
  <si>
    <t>S224. Gestion des formalités nécessaires à la bonne exécution de la prestation</t>
  </si>
  <si>
    <t>Assurer les réservations auprès des prestataires et des partenaires</t>
  </si>
  <si>
    <t>Collecter les pièces justificatives des opérations réalisées avec les prestataires</t>
  </si>
  <si>
    <t>Établir les demandes d’autorisation</t>
  </si>
  <si>
    <t>Accompagner les opérations d’embarquement et/ou de débarquement et les opérations d’enregistrement</t>
  </si>
  <si>
    <t>S231. Évaluation de la prestation touristique</t>
  </si>
  <si>
    <t>Mesurer la satisfaction de la clientèle</t>
  </si>
  <si>
    <t>Rédiger un écrit-bilan de la prestation</t>
  </si>
  <si>
    <t>S232. Proposition d’adaptation</t>
  </si>
  <si>
    <t>Formuler des propositions d’adaptation</t>
  </si>
  <si>
    <t>Informer les services concernés</t>
  </si>
  <si>
    <t>ELABORATION DE L'OFFRE TOURISTIQUE</t>
  </si>
  <si>
    <t xml:space="preserve">S311. Analyse de la demande, de l’offre et des potentialités touristiques en relation avec le produit </t>
  </si>
  <si>
    <t>Repérer les tendances de la demande</t>
  </si>
  <si>
    <t>Etablir des liens entre des évènements d'ordre écomique, juridique, sociologique, géopolitique et l'activité des organisations touristiques</t>
  </si>
  <si>
    <t>IdentIfier les menaces et opportunités sur l'environnement de l'organisation</t>
  </si>
  <si>
    <t>Identifier et comparer les produits concurrents</t>
  </si>
  <si>
    <t>Repérer les offres existantes</t>
  </si>
  <si>
    <t xml:space="preserve">Détecter les offres potentielles des partenaires  </t>
  </si>
  <si>
    <t>S312. Réalisation ou exploitation d'un diagnostic des potentialités touristiques d'un territoire</t>
  </si>
  <si>
    <t>Recenser les informations sur le territoire concerné (géographiques, économiques, culturelles, patrimoniales, environnementales)</t>
  </si>
  <si>
    <t>Réaliser un diagnostic du territoire</t>
  </si>
  <si>
    <t>Préconiser des opérations en relation avec le diagnostic</t>
  </si>
  <si>
    <t>S313. Montage d'un produit</t>
  </si>
  <si>
    <t>Préparer les dossiers techniques (cahier des charges, appel d'offres)</t>
  </si>
  <si>
    <t>Sélectionner les fournisseurs/prestataires en faisant preuve de créativité</t>
  </si>
  <si>
    <t>Négocier les composantes du produit (transport, hébergement, visites, assurances, services complémentaires…)</t>
  </si>
  <si>
    <t>Assembler les prestations</t>
  </si>
  <si>
    <t>Intégrer les formalités pratiques</t>
  </si>
  <si>
    <t>Déterminer la programmation du produit touristique : tableau synoptique ou schématique</t>
  </si>
  <si>
    <t>Rédiger le programme journalier détaillé</t>
  </si>
  <si>
    <t>S314. Détermination du prix d'un produit</t>
  </si>
  <si>
    <t>Analyser les paramètres de détermination du prix</t>
  </si>
  <si>
    <t>Calculer le coût de revient</t>
  </si>
  <si>
    <t>Déterminer la marge en fonction d'une politique commerciale</t>
  </si>
  <si>
    <t>Proposer une grille tarifaire</t>
  </si>
  <si>
    <t>S321. Préparation de la promotion dans le cadre d’un cahier des charges</t>
  </si>
  <si>
    <t>Démarcher des partenaires, des prestataires ou des prescripteurs pour les associer à la promotion du produit</t>
  </si>
  <si>
    <t>Travailler en réseau, mettre en place des actions de promotion communes</t>
  </si>
  <si>
    <t>Proposer des actions de promotion</t>
  </si>
  <si>
    <t>Définir un budget de communication</t>
  </si>
  <si>
    <t>Sélectionner les supports de la communication et les lieux de diffusion adaptés </t>
  </si>
  <si>
    <t>S322. Mise en place de la promotion</t>
  </si>
  <si>
    <t>Mettre en place des actions de communication sur l’offre touristique</t>
  </si>
  <si>
    <t>Participer à la mise en œuvre des différentes formes d’actions touristiques (organisation d’événement - manifestation, de foires et salons, « d’éductours », de bourses d’échange, de workshops…)</t>
  </si>
  <si>
    <t>Suivre les relations avec les agences de communication</t>
  </si>
  <si>
    <t>Formaliser les dossiers de partenariat</t>
  </si>
  <si>
    <t>Contribuer à la rédaction des communiqués de presse</t>
  </si>
  <si>
    <t>VEILLE, TRAITEMENT ET PARTAGE DE L'INFORMATION TOURISTIQUE</t>
  </si>
  <si>
    <t>S411. Identification des domaines de veille</t>
  </si>
  <si>
    <t>Repérer les sources d'information stratégique</t>
  </si>
  <si>
    <t>Identifier les menaces et opportunités sur l’environnement de l’organisation</t>
  </si>
  <si>
    <t>S412. Mobilisation des moyens de recherche d'informations pour répondre aux besoins de l’organisation</t>
  </si>
  <si>
    <t>Interroger les bases de données spécifiques de l’organisation</t>
  </si>
  <si>
    <t>Rechercher de l’information à l’aide d’outils numériques</t>
  </si>
  <si>
    <t>Sélectionner et croiser les  informations</t>
  </si>
  <si>
    <t>S413. Mobilisation des moyens de recherche d'informations pour répondre aux besoins des clients</t>
  </si>
  <si>
    <t>Maîtriser des GDS professionnels (air, rail ou autres) pour fournir l'information demandée</t>
  </si>
  <si>
    <t>S421. Analyse des données recueillies</t>
  </si>
  <si>
    <t>Appliquer les critères de tri, de sélection de données</t>
  </si>
  <si>
    <t>Utiliser un logiciel de traitement d’enquêtes</t>
  </si>
  <si>
    <t>Analyser les résultats suite au traitement de données</t>
  </si>
  <si>
    <t>Produire une synthèse</t>
  </si>
  <si>
    <t>S422. Fidélisation de la clientèle</t>
  </si>
  <si>
    <t>Utiliser les outils de gestion de la relation client adaptés</t>
  </si>
  <si>
    <t>Mesurer le degré de satisfaction client</t>
  </si>
  <si>
    <t>Exploiter les observations des clients</t>
  </si>
  <si>
    <t>S423. Classement et archivage des données</t>
  </si>
  <si>
    <t>Sélectionner la documentation à archiver</t>
  </si>
  <si>
    <t>Mettre à jour les archives</t>
  </si>
  <si>
    <t>Intégrer les principes du développement durable dans le stockage des informations</t>
  </si>
  <si>
    <t>S424. Contribution à la réalisation d'un plan média</t>
  </si>
  <si>
    <t>Elaborer des messages adaptés aux différentes cibles</t>
  </si>
  <si>
    <t>S425. Diffusion de l’information touristique</t>
  </si>
  <si>
    <t>Identifier les destinataires</t>
  </si>
  <si>
    <t>Choisir les circuits d’information adaptés</t>
  </si>
  <si>
    <t>Mettre à jour l'information sur les différents supports</t>
  </si>
  <si>
    <t>Suivre la diffusion de l’information</t>
  </si>
  <si>
    <t>S431. Actualisation des bases documentaires</t>
  </si>
  <si>
    <t>Supprimer les informations obsolètes</t>
  </si>
  <si>
    <t>Introduire les informations nouvelles</t>
  </si>
  <si>
    <t>S432. Contribution à la sécurité du système d’information touristique</t>
  </si>
  <si>
    <t>Gérer les sauvegardes</t>
  </si>
  <si>
    <t>Appliquer les règles de confidentialité et les procédures d’accès au système d’information</t>
  </si>
  <si>
    <t>Outils</t>
  </si>
  <si>
    <t>Outil de GRC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</si>
</sst>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Consolas"/>
      <family val="3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b/>
      <sz val="24"/>
      <color indexed="9"/>
      <name val="Calibri"/>
      <family val="2"/>
    </font>
    <font>
      <b/>
      <sz val="11"/>
      <color indexed="9"/>
      <name val="Calibri"/>
      <family val="2"/>
    </font>
    <font>
      <sz val="24"/>
      <color indexed="10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2" borderId="1" applyNumberFormat="0" applyAlignment="0" applyProtection="0"/>
    <xf numFmtId="0" fontId="7" fillId="0" borderId="2" applyNumberFormat="0" applyFill="0" applyAlignment="0" applyProtection="0"/>
    <xf numFmtId="0" fontId="0" fillId="13" borderId="3" applyNumberFormat="0" applyFont="0" applyAlignment="0" applyProtection="0"/>
    <xf numFmtId="0" fontId="8" fillId="3" borderId="1" applyNumberFormat="0" applyAlignment="0" applyProtection="0"/>
    <xf numFmtId="0" fontId="9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15" borderId="0" applyNumberFormat="0" applyBorder="0" applyAlignment="0" applyProtection="0"/>
    <xf numFmtId="9" fontId="0" fillId="0" borderId="0" applyFill="0" applyBorder="0" applyAlignment="0" applyProtection="0"/>
    <xf numFmtId="0" fontId="0" fillId="16" borderId="4" applyNumberFormat="0" applyAlignment="0" applyProtection="0"/>
    <xf numFmtId="0" fontId="53" fillId="17" borderId="0" applyNumberFormat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8" fillId="18" borderId="13" applyNumberFormat="0" applyAlignment="0" applyProtection="0"/>
    <xf numFmtId="0" fontId="18" fillId="19" borderId="14" applyNumberFormat="0" applyAlignment="0" applyProtection="0"/>
  </cellStyleXfs>
  <cellXfs count="181">
    <xf numFmtId="0" fontId="0" fillId="0" borderId="0" xfId="0" applyAlignment="1">
      <alignment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0" fillId="0" borderId="30" xfId="0" applyFont="1" applyBorder="1" applyAlignment="1">
      <alignment vertical="top"/>
    </xf>
    <xf numFmtId="0" fontId="2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23" fillId="20" borderId="35" xfId="0" applyFont="1" applyFill="1" applyBorder="1" applyAlignment="1">
      <alignment/>
    </xf>
    <xf numFmtId="0" fontId="0" fillId="14" borderId="0" xfId="0" applyFill="1" applyAlignment="1">
      <alignment/>
    </xf>
    <xf numFmtId="0" fontId="25" fillId="14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2" borderId="21" xfId="0" applyFill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14" borderId="21" xfId="0" applyFill="1" applyBorder="1" applyAlignment="1">
      <alignment/>
    </xf>
    <xf numFmtId="0" fontId="20" fillId="14" borderId="3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9" fontId="33" fillId="0" borderId="0" xfId="53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16" borderId="45" xfId="0" applyFont="1" applyFill="1" applyBorder="1" applyAlignment="1">
      <alignment/>
    </xf>
    <xf numFmtId="9" fontId="0" fillId="0" borderId="0" xfId="53" applyFont="1" applyFill="1" applyBorder="1" applyAlignment="1" applyProtection="1">
      <alignment horizontal="center"/>
      <protection/>
    </xf>
    <xf numFmtId="9" fontId="0" fillId="0" borderId="0" xfId="53" applyFont="1" applyFill="1" applyBorder="1" applyAlignment="1" applyProtection="1">
      <alignment/>
      <protection/>
    </xf>
    <xf numFmtId="0" fontId="0" fillId="16" borderId="46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 horizontal="center"/>
    </xf>
    <xf numFmtId="0" fontId="41" fillId="0" borderId="36" xfId="0" applyFont="1" applyBorder="1" applyAlignment="1">
      <alignment horizontal="justify" vertical="top" wrapText="1"/>
    </xf>
    <xf numFmtId="0" fontId="37" fillId="0" borderId="47" xfId="0" applyFont="1" applyBorder="1" applyAlignment="1">
      <alignment horizontal="center"/>
    </xf>
    <xf numFmtId="0" fontId="41" fillId="0" borderId="21" xfId="0" applyFont="1" applyBorder="1" applyAlignment="1">
      <alignment horizontal="justify" vertical="top" wrapText="1"/>
    </xf>
    <xf numFmtId="0" fontId="37" fillId="0" borderId="48" xfId="0" applyFont="1" applyBorder="1" applyAlignment="1">
      <alignment horizontal="center"/>
    </xf>
    <xf numFmtId="0" fontId="41" fillId="0" borderId="42" xfId="0" applyFont="1" applyBorder="1" applyAlignment="1">
      <alignment horizontal="justify" vertical="top" wrapText="1"/>
    </xf>
    <xf numFmtId="0" fontId="37" fillId="0" borderId="49" xfId="0" applyFont="1" applyBorder="1" applyAlignment="1">
      <alignment horizontal="center"/>
    </xf>
    <xf numFmtId="0" fontId="41" fillId="0" borderId="15" xfId="0" applyFont="1" applyBorder="1" applyAlignment="1">
      <alignment horizontal="justify" vertical="top" wrapText="1"/>
    </xf>
    <xf numFmtId="0" fontId="41" fillId="0" borderId="16" xfId="0" applyFont="1" applyBorder="1" applyAlignment="1">
      <alignment horizontal="justify" vertical="top" wrapText="1"/>
    </xf>
    <xf numFmtId="0" fontId="41" fillId="0" borderId="50" xfId="0" applyFont="1" applyBorder="1" applyAlignment="1">
      <alignment horizontal="justify" vertical="top" wrapText="1"/>
    </xf>
    <xf numFmtId="0" fontId="37" fillId="0" borderId="51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25" fillId="20" borderId="37" xfId="0" applyFont="1" applyFill="1" applyBorder="1" applyAlignment="1">
      <alignment horizontal="center" vertical="center" wrapText="1"/>
    </xf>
    <xf numFmtId="0" fontId="42" fillId="21" borderId="37" xfId="0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52" xfId="0" applyFont="1" applyBorder="1" applyAlignment="1">
      <alignment horizontal="justify" vertical="top" wrapText="1"/>
    </xf>
    <xf numFmtId="0" fontId="41" fillId="0" borderId="38" xfId="0" applyFont="1" applyBorder="1" applyAlignment="1">
      <alignment horizontal="justify" vertical="top" wrapText="1"/>
    </xf>
    <xf numFmtId="0" fontId="41" fillId="0" borderId="21" xfId="0" applyFont="1" applyBorder="1" applyAlignment="1">
      <alignment/>
    </xf>
    <xf numFmtId="0" fontId="41" fillId="0" borderId="42" xfId="0" applyFont="1" applyBorder="1" applyAlignment="1">
      <alignment/>
    </xf>
    <xf numFmtId="0" fontId="41" fillId="0" borderId="53" xfId="0" applyFont="1" applyBorder="1" applyAlignment="1">
      <alignment vertical="top" wrapText="1"/>
    </xf>
    <xf numFmtId="0" fontId="41" fillId="0" borderId="54" xfId="0" applyFont="1" applyFill="1" applyBorder="1" applyAlignment="1">
      <alignment horizontal="justify" vertical="top" wrapText="1"/>
    </xf>
    <xf numFmtId="0" fontId="45" fillId="0" borderId="55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28" fillId="0" borderId="0" xfId="0" applyFont="1" applyAlignment="1">
      <alignment/>
    </xf>
    <xf numFmtId="0" fontId="41" fillId="0" borderId="53" xfId="0" applyFont="1" applyFill="1" applyBorder="1" applyAlignment="1">
      <alignment horizontal="justify" vertical="top" wrapText="1"/>
    </xf>
    <xf numFmtId="0" fontId="41" fillId="0" borderId="37" xfId="0" applyFont="1" applyBorder="1" applyAlignment="1">
      <alignment horizontal="justify" vertical="top" wrapText="1"/>
    </xf>
    <xf numFmtId="0" fontId="41" fillId="0" borderId="21" xfId="0" applyFont="1" applyFill="1" applyBorder="1" applyAlignment="1">
      <alignment horizontal="justify" vertical="top" wrapText="1"/>
    </xf>
    <xf numFmtId="0" fontId="41" fillId="0" borderId="42" xfId="0" applyFont="1" applyFill="1" applyBorder="1" applyAlignment="1">
      <alignment horizontal="justify" vertical="top" wrapText="1"/>
    </xf>
    <xf numFmtId="0" fontId="41" fillId="0" borderId="57" xfId="0" applyFont="1" applyBorder="1" applyAlignment="1">
      <alignment horizontal="justify" vertical="top" wrapText="1"/>
    </xf>
    <xf numFmtId="0" fontId="41" fillId="0" borderId="39" xfId="0" applyFont="1" applyFill="1" applyBorder="1" applyAlignment="1">
      <alignment horizontal="justify" vertical="top" wrapText="1"/>
    </xf>
    <xf numFmtId="0" fontId="45" fillId="0" borderId="51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58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6" fillId="22" borderId="35" xfId="0" applyFont="1" applyFill="1" applyBorder="1" applyAlignment="1">
      <alignment/>
    </xf>
    <xf numFmtId="0" fontId="36" fillId="22" borderId="33" xfId="0" applyFont="1" applyFill="1" applyBorder="1" applyAlignment="1">
      <alignment/>
    </xf>
    <xf numFmtId="0" fontId="36" fillId="22" borderId="38" xfId="0" applyFont="1" applyFill="1" applyBorder="1" applyAlignment="1">
      <alignment/>
    </xf>
    <xf numFmtId="0" fontId="25" fillId="14" borderId="6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43" xfId="0" applyFont="1" applyBorder="1" applyAlignment="1">
      <alignment/>
    </xf>
    <xf numFmtId="0" fontId="26" fillId="0" borderId="33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4" xfId="0" applyFont="1" applyBorder="1" applyAlignment="1">
      <alignment horizontal="center" vertical="top"/>
    </xf>
    <xf numFmtId="0" fontId="0" fillId="0" borderId="62" xfId="0" applyFont="1" applyBorder="1" applyAlignment="1">
      <alignment horizontal="left" vertical="top"/>
    </xf>
    <xf numFmtId="0" fontId="19" fillId="20" borderId="63" xfId="0" applyFont="1" applyFill="1" applyBorder="1" applyAlignment="1">
      <alignment horizontal="center"/>
    </xf>
    <xf numFmtId="0" fontId="0" fillId="0" borderId="63" xfId="0" applyFont="1" applyBorder="1" applyAlignment="1">
      <alignment horizontal="justify" vertical="top"/>
    </xf>
    <xf numFmtId="0" fontId="19" fillId="2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41" xfId="0" applyBorder="1" applyAlignment="1">
      <alignment horizontal="left" vertical="top"/>
    </xf>
    <xf numFmtId="0" fontId="0" fillId="0" borderId="46" xfId="0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0" fillId="23" borderId="66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9" fillId="0" borderId="16" xfId="0" applyFont="1" applyBorder="1" applyAlignment="1">
      <alignment horizontal="center" vertical="top"/>
    </xf>
    <xf numFmtId="0" fontId="22" fillId="24" borderId="21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9" fontId="0" fillId="16" borderId="68" xfId="53" applyFont="1" applyFill="1" applyBorder="1" applyAlignment="1" applyProtection="1">
      <alignment horizontal="center"/>
      <protection/>
    </xf>
    <xf numFmtId="9" fontId="0" fillId="16" borderId="42" xfId="53" applyFont="1" applyFill="1" applyBorder="1" applyAlignment="1" applyProtection="1">
      <alignment horizontal="center"/>
      <protection/>
    </xf>
    <xf numFmtId="9" fontId="0" fillId="16" borderId="49" xfId="53" applyFont="1" applyFill="1" applyBorder="1" applyAlignment="1" applyProtection="1">
      <alignment horizontal="center"/>
      <protection/>
    </xf>
    <xf numFmtId="0" fontId="18" fillId="20" borderId="32" xfId="0" applyFont="1" applyFill="1" applyBorder="1" applyAlignment="1">
      <alignment horizontal="center" vertical="center"/>
    </xf>
    <xf numFmtId="9" fontId="37" fillId="16" borderId="51" xfId="53" applyFont="1" applyFill="1" applyBorder="1" applyAlignment="1" applyProtection="1">
      <alignment horizontal="center" vertical="center"/>
      <protection/>
    </xf>
    <xf numFmtId="0" fontId="0" fillId="25" borderId="21" xfId="0" applyFont="1" applyFill="1" applyBorder="1" applyAlignment="1">
      <alignment horizontal="center" vertical="center" wrapText="1"/>
    </xf>
    <xf numFmtId="0" fontId="36" fillId="25" borderId="60" xfId="0" applyFont="1" applyFill="1" applyBorder="1" applyAlignment="1">
      <alignment horizontal="center"/>
    </xf>
    <xf numFmtId="0" fontId="36" fillId="25" borderId="39" xfId="0" applyFont="1" applyFill="1" applyBorder="1" applyAlignment="1">
      <alignment horizontal="center"/>
    </xf>
    <xf numFmtId="0" fontId="36" fillId="25" borderId="47" xfId="0" applyFont="1" applyFill="1" applyBorder="1" applyAlignment="1">
      <alignment horizontal="center"/>
    </xf>
    <xf numFmtId="9" fontId="0" fillId="16" borderId="42" xfId="53" applyNumberFormat="1" applyFont="1" applyFill="1" applyBorder="1" applyAlignment="1" applyProtection="1">
      <alignment horizontal="center"/>
      <protection/>
    </xf>
    <xf numFmtId="9" fontId="34" fillId="16" borderId="21" xfId="53" applyFont="1" applyFill="1" applyBorder="1" applyAlignment="1" applyProtection="1">
      <alignment horizontal="center" vertical="center"/>
      <protection/>
    </xf>
    <xf numFmtId="0" fontId="36" fillId="22" borderId="2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9" fontId="30" fillId="25" borderId="0" xfId="53" applyFont="1" applyFill="1" applyBorder="1" applyAlignment="1" applyProtection="1">
      <alignment horizontal="center"/>
      <protection/>
    </xf>
    <xf numFmtId="0" fontId="36" fillId="22" borderId="48" xfId="0" applyFont="1" applyFill="1" applyBorder="1" applyAlignment="1">
      <alignment horizontal="center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justify" vertical="top" wrapText="1"/>
    </xf>
    <xf numFmtId="0" fontId="41" fillId="0" borderId="36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justify" vertical="top" wrapText="1"/>
    </xf>
    <xf numFmtId="0" fontId="38" fillId="25" borderId="60" xfId="0" applyFont="1" applyFill="1" applyBorder="1" applyAlignment="1">
      <alignment horizontal="center"/>
    </xf>
    <xf numFmtId="0" fontId="39" fillId="20" borderId="21" xfId="0" applyFont="1" applyFill="1" applyBorder="1" applyAlignment="1">
      <alignment horizontal="center" vertical="center" wrapText="1"/>
    </xf>
    <xf numFmtId="0" fontId="40" fillId="21" borderId="21" xfId="0" applyFont="1" applyFill="1" applyBorder="1" applyAlignment="1">
      <alignment horizontal="center" vertical="center" textRotation="90"/>
    </xf>
    <xf numFmtId="0" fontId="41" fillId="0" borderId="69" xfId="0" applyFont="1" applyBorder="1" applyAlignment="1">
      <alignment horizontal="justify" vertical="top" wrapText="1"/>
    </xf>
    <xf numFmtId="0" fontId="41" fillId="0" borderId="42" xfId="0" applyFont="1" applyBorder="1" applyAlignment="1">
      <alignment horizontal="left" vertical="top" wrapText="1"/>
    </xf>
    <xf numFmtId="0" fontId="38" fillId="25" borderId="70" xfId="0" applyFont="1" applyFill="1" applyBorder="1" applyAlignment="1">
      <alignment horizontal="center"/>
    </xf>
    <xf numFmtId="0" fontId="41" fillId="0" borderId="34" xfId="0" applyFont="1" applyBorder="1" applyAlignment="1">
      <alignment horizontal="justify" vertical="top" wrapText="1"/>
    </xf>
    <xf numFmtId="0" fontId="41" fillId="0" borderId="71" xfId="0" applyFont="1" applyBorder="1" applyAlignment="1">
      <alignment horizontal="justify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72" xfId="0" applyFont="1" applyBorder="1" applyAlignment="1">
      <alignment horizontal="justify" vertical="top" wrapText="1"/>
    </xf>
    <xf numFmtId="0" fontId="41" fillId="0" borderId="73" xfId="0" applyFont="1" applyBorder="1" applyAlignment="1">
      <alignment horizontal="justify" vertical="top" wrapText="1"/>
    </xf>
    <xf numFmtId="0" fontId="41" fillId="0" borderId="53" xfId="0" applyFont="1" applyBorder="1" applyAlignment="1">
      <alignment horizontal="justify" vertical="top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atisfaisant" xfId="55"/>
    <cellStyle name="Sortie" xfId="56"/>
    <cellStyle name="Texte explicatif" xfId="57"/>
    <cellStyle name="Titre" xfId="58"/>
    <cellStyle name="Titre 1" xfId="59"/>
    <cellStyle name="Titre 2" xfId="60"/>
    <cellStyle name="Titre 3" xfId="61"/>
    <cellStyle name="Titre 4" xfId="62"/>
    <cellStyle name="Titre 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Vérification de cellule" xfId="70"/>
  </cellStyles>
  <dxfs count="9">
    <dxf>
      <font>
        <b val="0"/>
        <sz val="11"/>
        <color indexed="8"/>
      </font>
      <fill>
        <patternFill patternType="solid">
          <fgColor indexed="14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4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4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4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14"/>
      </font>
      <fill>
        <patternFill patternType="solid">
          <fgColor indexed="46"/>
          <bgColor indexed="45"/>
        </patternFill>
      </fill>
    </dxf>
    <dxf>
      <font>
        <b val="0"/>
        <sz val="11"/>
        <color rgb="FFF20884"/>
      </font>
      <fill>
        <patternFill patternType="solid">
          <fgColor rgb="FFCC99FF"/>
          <bgColor rgb="FFFF99CC"/>
        </patternFill>
      </fill>
      <border/>
    </dxf>
    <dxf>
      <font>
        <b val="0"/>
        <sz val="11"/>
        <color rgb="FF000000"/>
      </font>
      <fill>
        <patternFill patternType="solid">
          <fgColor rgb="FFFFF58C"/>
          <bgColor rgb="FFFFCC99"/>
        </patternFill>
      </fill>
      <border/>
    </dxf>
    <dxf>
      <font>
        <b val="0"/>
        <sz val="11"/>
        <color rgb="FF000000"/>
      </font>
      <fill>
        <patternFill patternType="solid">
          <fgColor rgb="FFF20884"/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4EE257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133350</xdr:rowOff>
    </xdr:from>
    <xdr:to>
      <xdr:col>11</xdr:col>
      <xdr:colOff>733425</xdr:colOff>
      <xdr:row>14</xdr:row>
      <xdr:rowOff>190500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5943600" y="2762250"/>
          <a:ext cx="2276475" cy="1581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apparaître uniquement les outils utilisés , les niveaux 1 à 2 correspondent aux compétences minimum du tronc commun, 3 et 4 à un niveau "expert "dans le cadre de la dominante choisie. L'étudiant par ligne peut préciser le nom des l'outils utilisés.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57"/>
  <sheetViews>
    <sheetView showGridLines="0" zoomScale="80" zoomScaleNormal="80" zoomScalePageLayoutView="0" workbookViewId="0" topLeftCell="A4">
      <selection activeCell="J40" sqref="J40"/>
    </sheetView>
  </sheetViews>
  <sheetFormatPr defaultColWidth="11.421875" defaultRowHeight="15"/>
  <cols>
    <col min="1" max="1" width="12.00390625" style="0" customWidth="1"/>
    <col min="2" max="2" width="10.421875" style="0" customWidth="1"/>
    <col min="3" max="3" width="8.28125" style="0" customWidth="1"/>
    <col min="4" max="4" width="19.421875" style="0" customWidth="1"/>
    <col min="5" max="5" width="12.8515625" style="0" customWidth="1"/>
    <col min="6" max="6" width="9.421875" style="0" customWidth="1"/>
    <col min="7" max="7" width="8.421875" style="0" customWidth="1"/>
    <col min="8" max="8" width="88.7109375" style="0" customWidth="1"/>
    <col min="9" max="9" width="5.421875" style="0" customWidth="1"/>
    <col min="10" max="10" width="50.140625" style="0" customWidth="1"/>
    <col min="11" max="11" width="7.7109375" style="0" customWidth="1"/>
    <col min="12" max="12" width="8.140625" style="0" customWidth="1"/>
    <col min="13" max="14" width="7.8515625" style="0" customWidth="1"/>
    <col min="15" max="15" width="8.140625" style="0" customWidth="1"/>
  </cols>
  <sheetData>
    <row r="1" spans="1:8" s="6" customFormat="1" ht="38.25" customHeight="1">
      <c r="A1" s="1" t="s">
        <v>0</v>
      </c>
      <c r="B1" s="146"/>
      <c r="C1" s="146"/>
      <c r="D1" s="146"/>
      <c r="E1" s="2" t="s">
        <v>1</v>
      </c>
      <c r="F1" s="3"/>
      <c r="G1" s="4"/>
      <c r="H1" s="5"/>
    </row>
    <row r="2" spans="1:8" ht="21">
      <c r="A2" s="134" t="s">
        <v>2</v>
      </c>
      <c r="B2" s="134"/>
      <c r="C2" s="134"/>
      <c r="D2" s="134"/>
      <c r="E2" s="134"/>
      <c r="F2" s="134"/>
      <c r="G2" s="134"/>
      <c r="H2" s="134"/>
    </row>
    <row r="3" spans="1:8" ht="15">
      <c r="A3" s="141" t="s">
        <v>3</v>
      </c>
      <c r="B3" s="141"/>
      <c r="C3" s="142" t="s">
        <v>4</v>
      </c>
      <c r="D3" s="142"/>
      <c r="E3" s="142"/>
      <c r="F3" s="142"/>
      <c r="G3" s="142"/>
      <c r="H3" s="142"/>
    </row>
    <row r="4" spans="1:16" ht="15">
      <c r="A4" s="7" t="s">
        <v>5</v>
      </c>
      <c r="B4" s="8"/>
      <c r="C4" s="9" t="s">
        <v>6</v>
      </c>
      <c r="D4" s="8"/>
      <c r="E4" s="143" t="s">
        <v>7</v>
      </c>
      <c r="F4" s="143"/>
      <c r="G4" s="144"/>
      <c r="H4" s="144"/>
      <c r="P4">
        <v>4</v>
      </c>
    </row>
    <row r="5" spans="1:8" ht="15">
      <c r="A5" s="145" t="s">
        <v>8</v>
      </c>
      <c r="B5" s="145"/>
      <c r="C5" s="145"/>
      <c r="D5" s="145"/>
      <c r="E5" s="145"/>
      <c r="F5" s="145"/>
      <c r="G5" s="145"/>
      <c r="H5" s="145"/>
    </row>
    <row r="6" spans="1:8" ht="15">
      <c r="A6" s="10" t="s">
        <v>9</v>
      </c>
      <c r="B6" s="11"/>
      <c r="C6" s="11"/>
      <c r="D6" s="11"/>
      <c r="E6" s="11"/>
      <c r="F6" s="11"/>
      <c r="G6" s="11"/>
      <c r="H6" s="12"/>
    </row>
    <row r="7" spans="1:8" ht="15" customHeight="1">
      <c r="A7" s="13"/>
      <c r="B7" s="14"/>
      <c r="C7" s="14"/>
      <c r="D7" s="14"/>
      <c r="E7" s="14"/>
      <c r="F7" s="14"/>
      <c r="G7" s="14"/>
      <c r="H7" s="15"/>
    </row>
    <row r="8" spans="1:8" ht="15">
      <c r="A8" s="13"/>
      <c r="B8" s="14"/>
      <c r="C8" s="14"/>
      <c r="D8" s="14"/>
      <c r="E8" s="14"/>
      <c r="F8" s="14"/>
      <c r="G8" s="14"/>
      <c r="H8" s="15"/>
    </row>
    <row r="9" spans="1:8" ht="15">
      <c r="A9" s="13"/>
      <c r="B9" s="14"/>
      <c r="C9" s="14"/>
      <c r="D9" s="14"/>
      <c r="E9" s="14"/>
      <c r="F9" s="14"/>
      <c r="G9" s="14"/>
      <c r="H9" s="15"/>
    </row>
    <row r="10" spans="1:8" ht="15">
      <c r="A10" s="16"/>
      <c r="B10" s="17"/>
      <c r="C10" s="17"/>
      <c r="D10" s="17"/>
      <c r="E10" s="17"/>
      <c r="F10" s="17"/>
      <c r="G10" s="17"/>
      <c r="H10" s="18"/>
    </row>
    <row r="11" spans="1:8" ht="15">
      <c r="A11" s="141" t="s">
        <v>10</v>
      </c>
      <c r="B11" s="141"/>
      <c r="C11" s="142" t="s">
        <v>4</v>
      </c>
      <c r="D11" s="142"/>
      <c r="E11" s="142"/>
      <c r="F11" s="142"/>
      <c r="G11" s="142"/>
      <c r="H11" s="142"/>
    </row>
    <row r="12" spans="1:8" ht="15">
      <c r="A12" s="7" t="s">
        <v>5</v>
      </c>
      <c r="B12" s="9"/>
      <c r="C12" s="9" t="s">
        <v>6</v>
      </c>
      <c r="D12" s="9"/>
      <c r="E12" s="143" t="s">
        <v>7</v>
      </c>
      <c r="F12" s="143"/>
      <c r="G12" s="144"/>
      <c r="H12" s="144"/>
    </row>
    <row r="13" spans="1:8" ht="15">
      <c r="A13" s="145" t="s">
        <v>8</v>
      </c>
      <c r="B13" s="145"/>
      <c r="C13" s="145"/>
      <c r="D13" s="145"/>
      <c r="E13" s="145"/>
      <c r="F13" s="145"/>
      <c r="G13" s="145"/>
      <c r="H13" s="145"/>
    </row>
    <row r="14" spans="1:8" ht="15">
      <c r="A14" s="135" t="s">
        <v>9</v>
      </c>
      <c r="B14" s="135"/>
      <c r="C14" s="135"/>
      <c r="D14" s="135"/>
      <c r="E14" s="135"/>
      <c r="F14" s="135"/>
      <c r="G14" s="135"/>
      <c r="H14" s="135"/>
    </row>
    <row r="15" spans="1:8" ht="15">
      <c r="A15" s="135"/>
      <c r="B15" s="135"/>
      <c r="C15" s="135"/>
      <c r="D15" s="135"/>
      <c r="E15" s="135"/>
      <c r="F15" s="135"/>
      <c r="G15" s="135"/>
      <c r="H15" s="135"/>
    </row>
    <row r="16" spans="1:8" ht="15">
      <c r="A16" s="135"/>
      <c r="B16" s="135"/>
      <c r="C16" s="135"/>
      <c r="D16" s="135"/>
      <c r="E16" s="135"/>
      <c r="F16" s="135"/>
      <c r="G16" s="135"/>
      <c r="H16" s="135"/>
    </row>
    <row r="17" spans="1:8" ht="15">
      <c r="A17" s="135"/>
      <c r="B17" s="135"/>
      <c r="C17" s="135"/>
      <c r="D17" s="135"/>
      <c r="E17" s="135"/>
      <c r="F17" s="135"/>
      <c r="G17" s="135"/>
      <c r="H17" s="135"/>
    </row>
    <row r="18" spans="1:8" ht="15">
      <c r="A18" s="135"/>
      <c r="B18" s="135"/>
      <c r="C18" s="135"/>
      <c r="D18" s="135"/>
      <c r="E18" s="135"/>
      <c r="F18" s="135"/>
      <c r="G18" s="135"/>
      <c r="H18" s="135"/>
    </row>
    <row r="19" spans="1:8" ht="15">
      <c r="A19" s="141" t="s">
        <v>11</v>
      </c>
      <c r="B19" s="141"/>
      <c r="C19" s="142" t="s">
        <v>4</v>
      </c>
      <c r="D19" s="142"/>
      <c r="E19" s="142"/>
      <c r="F19" s="142"/>
      <c r="G19" s="142"/>
      <c r="H19" s="142"/>
    </row>
    <row r="20" spans="1:8" ht="15">
      <c r="A20" s="7" t="s">
        <v>5</v>
      </c>
      <c r="B20" s="9"/>
      <c r="C20" s="9" t="s">
        <v>6</v>
      </c>
      <c r="D20" s="9"/>
      <c r="E20" s="143" t="s">
        <v>7</v>
      </c>
      <c r="F20" s="143"/>
      <c r="G20" s="144"/>
      <c r="H20" s="144"/>
    </row>
    <row r="21" spans="1:8" ht="15">
      <c r="A21" s="145" t="s">
        <v>8</v>
      </c>
      <c r="B21" s="145"/>
      <c r="C21" s="145"/>
      <c r="D21" s="145"/>
      <c r="E21" s="145"/>
      <c r="F21" s="145"/>
      <c r="G21" s="145"/>
      <c r="H21" s="145"/>
    </row>
    <row r="22" spans="1:8" ht="15">
      <c r="A22" s="135" t="s">
        <v>12</v>
      </c>
      <c r="B22" s="135"/>
      <c r="C22" s="135"/>
      <c r="D22" s="135"/>
      <c r="E22" s="135"/>
      <c r="F22" s="135"/>
      <c r="G22" s="135"/>
      <c r="H22" s="135"/>
    </row>
    <row r="23" spans="1:8" ht="15">
      <c r="A23" s="135"/>
      <c r="B23" s="135"/>
      <c r="C23" s="135"/>
      <c r="D23" s="135"/>
      <c r="E23" s="135"/>
      <c r="F23" s="135"/>
      <c r="G23" s="135"/>
      <c r="H23" s="135"/>
    </row>
    <row r="24" spans="1:8" ht="15">
      <c r="A24" s="135"/>
      <c r="B24" s="135"/>
      <c r="C24" s="135"/>
      <c r="D24" s="135"/>
      <c r="E24" s="135"/>
      <c r="F24" s="135"/>
      <c r="G24" s="135"/>
      <c r="H24" s="135"/>
    </row>
    <row r="25" spans="1:8" ht="15">
      <c r="A25" s="135"/>
      <c r="B25" s="135"/>
      <c r="C25" s="135"/>
      <c r="D25" s="135"/>
      <c r="E25" s="135"/>
      <c r="F25" s="135"/>
      <c r="G25" s="135"/>
      <c r="H25" s="135"/>
    </row>
    <row r="26" spans="1:8" ht="15">
      <c r="A26" s="135"/>
      <c r="B26" s="135"/>
      <c r="C26" s="135"/>
      <c r="D26" s="135"/>
      <c r="E26" s="135"/>
      <c r="F26" s="135"/>
      <c r="G26" s="135"/>
      <c r="H26" s="135"/>
    </row>
    <row r="27" spans="1:8" ht="15">
      <c r="A27" s="141" t="s">
        <v>13</v>
      </c>
      <c r="B27" s="141"/>
      <c r="C27" s="142" t="s">
        <v>4</v>
      </c>
      <c r="D27" s="142"/>
      <c r="E27" s="142"/>
      <c r="F27" s="142"/>
      <c r="G27" s="142"/>
      <c r="H27" s="142"/>
    </row>
    <row r="28" spans="1:8" ht="15">
      <c r="A28" s="7" t="s">
        <v>5</v>
      </c>
      <c r="B28" s="9"/>
      <c r="C28" s="9" t="s">
        <v>6</v>
      </c>
      <c r="D28" s="9"/>
      <c r="E28" s="143" t="s">
        <v>14</v>
      </c>
      <c r="F28" s="143"/>
      <c r="G28" s="144"/>
      <c r="H28" s="144"/>
    </row>
    <row r="29" spans="1:8" ht="15">
      <c r="A29" s="145" t="s">
        <v>8</v>
      </c>
      <c r="B29" s="145"/>
      <c r="C29" s="145"/>
      <c r="D29" s="145"/>
      <c r="E29" s="145"/>
      <c r="F29" s="145"/>
      <c r="G29" s="145"/>
      <c r="H29" s="145"/>
    </row>
    <row r="30" spans="1:8" ht="17.25" customHeight="1">
      <c r="A30" s="135" t="s">
        <v>12</v>
      </c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21">
      <c r="A35" s="132" t="s">
        <v>15</v>
      </c>
      <c r="B35" s="132"/>
      <c r="C35" s="132"/>
      <c r="D35" s="132"/>
      <c r="E35" s="132"/>
      <c r="F35" s="132"/>
      <c r="G35" s="132"/>
      <c r="H35" s="132"/>
    </row>
    <row r="36" spans="2:8" ht="15">
      <c r="B36" s="19"/>
      <c r="C36" s="19"/>
      <c r="D36" s="20" t="s">
        <v>16</v>
      </c>
      <c r="E36" s="21" t="s">
        <v>17</v>
      </c>
      <c r="F36" s="136" t="s">
        <v>18</v>
      </c>
      <c r="G36" s="136"/>
      <c r="H36" s="136"/>
    </row>
    <row r="37" spans="1:8" ht="15">
      <c r="A37" s="137" t="s">
        <v>19</v>
      </c>
      <c r="B37" s="137"/>
      <c r="C37" s="137"/>
      <c r="D37" s="22" t="s">
        <v>20</v>
      </c>
      <c r="E37" s="23" t="s">
        <v>17</v>
      </c>
      <c r="F37" s="138"/>
      <c r="G37" s="138"/>
      <c r="H37" s="138"/>
    </row>
    <row r="38" spans="1:8" ht="15">
      <c r="A38" s="139" t="s">
        <v>21</v>
      </c>
      <c r="B38" s="139"/>
      <c r="C38" s="139"/>
      <c r="D38" s="22" t="s">
        <v>20</v>
      </c>
      <c r="E38" s="23" t="s">
        <v>17</v>
      </c>
      <c r="F38" s="140"/>
      <c r="G38" s="140"/>
      <c r="H38" s="140"/>
    </row>
    <row r="39" spans="1:8" ht="15">
      <c r="A39" s="130" t="s">
        <v>22</v>
      </c>
      <c r="B39" s="130"/>
      <c r="C39" s="131" t="s">
        <v>23</v>
      </c>
      <c r="D39" s="131"/>
      <c r="E39" s="131"/>
      <c r="F39" s="131"/>
      <c r="G39" s="131"/>
      <c r="H39" s="131"/>
    </row>
    <row r="40" spans="1:8" ht="15">
      <c r="A40" s="24"/>
      <c r="B40" s="25"/>
      <c r="C40" s="26"/>
      <c r="D40" s="26"/>
      <c r="E40" s="26"/>
      <c r="F40" s="26"/>
      <c r="G40" s="26"/>
      <c r="H40" s="27"/>
    </row>
    <row r="41" spans="1:8" ht="21">
      <c r="A41" s="132" t="s">
        <v>24</v>
      </c>
      <c r="B41" s="132"/>
      <c r="C41" s="132"/>
      <c r="D41" s="132"/>
      <c r="E41" s="132"/>
      <c r="F41" s="132"/>
      <c r="G41" s="132"/>
      <c r="H41" s="132"/>
    </row>
    <row r="42" spans="1:8" ht="15" customHeight="1">
      <c r="A42" s="133" t="s">
        <v>25</v>
      </c>
      <c r="B42" s="133"/>
      <c r="C42" s="133"/>
      <c r="D42" s="133"/>
      <c r="E42" s="133"/>
      <c r="F42" s="133"/>
      <c r="G42" s="133"/>
      <c r="H42" s="133"/>
    </row>
    <row r="43" spans="1:8" ht="15">
      <c r="A43" s="133"/>
      <c r="B43" s="133"/>
      <c r="C43" s="133"/>
      <c r="D43" s="133"/>
      <c r="E43" s="133"/>
      <c r="F43" s="133"/>
      <c r="G43" s="133"/>
      <c r="H43" s="133"/>
    </row>
    <row r="44" spans="1:8" ht="15">
      <c r="A44" s="133"/>
      <c r="B44" s="133"/>
      <c r="C44" s="133"/>
      <c r="D44" s="133"/>
      <c r="E44" s="133"/>
      <c r="F44" s="133"/>
      <c r="G44" s="133"/>
      <c r="H44" s="133"/>
    </row>
    <row r="45" spans="1:8" ht="15">
      <c r="A45" s="133"/>
      <c r="B45" s="133"/>
      <c r="C45" s="133"/>
      <c r="D45" s="133"/>
      <c r="E45" s="133"/>
      <c r="F45" s="133"/>
      <c r="G45" s="133"/>
      <c r="H45" s="133"/>
    </row>
    <row r="46" spans="1:8" ht="15">
      <c r="A46" s="133"/>
      <c r="B46" s="133"/>
      <c r="C46" s="133"/>
      <c r="D46" s="133"/>
      <c r="E46" s="133"/>
      <c r="F46" s="133"/>
      <c r="G46" s="133"/>
      <c r="H46" s="133"/>
    </row>
    <row r="47" spans="1:8" ht="15">
      <c r="A47" s="133"/>
      <c r="B47" s="133"/>
      <c r="C47" s="133"/>
      <c r="D47" s="133"/>
      <c r="E47" s="133"/>
      <c r="F47" s="133"/>
      <c r="G47" s="133"/>
      <c r="H47" s="133"/>
    </row>
    <row r="48" spans="1:8" ht="21">
      <c r="A48" s="134" t="s">
        <v>26</v>
      </c>
      <c r="B48" s="134"/>
      <c r="C48" s="134"/>
      <c r="D48" s="134"/>
      <c r="E48" s="134"/>
      <c r="F48" s="134"/>
      <c r="G48" s="134"/>
      <c r="H48" s="134"/>
    </row>
    <row r="49" spans="1:8" ht="21.75" customHeight="1">
      <c r="A49" s="133" t="s">
        <v>27</v>
      </c>
      <c r="B49" s="133"/>
      <c r="C49" s="133"/>
      <c r="D49" s="133"/>
      <c r="E49" s="133"/>
      <c r="F49" s="133"/>
      <c r="G49" s="133"/>
      <c r="H49" s="133"/>
    </row>
    <row r="50" spans="1:8" ht="15.75" customHeight="1">
      <c r="A50" s="133"/>
      <c r="B50" s="133"/>
      <c r="C50" s="133"/>
      <c r="D50" s="133"/>
      <c r="E50" s="133"/>
      <c r="F50" s="133"/>
      <c r="G50" s="133"/>
      <c r="H50" s="133"/>
    </row>
    <row r="51" spans="1:5" ht="4.5" customHeight="1">
      <c r="A51" s="129"/>
      <c r="B51" s="129"/>
      <c r="C51" s="129"/>
      <c r="D51" s="129"/>
      <c r="E51" s="129"/>
    </row>
    <row r="52" spans="1:5" ht="15">
      <c r="A52" s="129"/>
      <c r="B52" s="129"/>
      <c r="C52" s="129"/>
      <c r="D52" s="129"/>
      <c r="E52" s="129"/>
    </row>
    <row r="53" spans="1:5" ht="15">
      <c r="A53" s="129"/>
      <c r="B53" s="129"/>
      <c r="C53" s="129"/>
      <c r="D53" s="129"/>
      <c r="E53" s="129"/>
    </row>
    <row r="54" spans="1:5" ht="15">
      <c r="A54" s="129"/>
      <c r="B54" s="129"/>
      <c r="C54" s="129"/>
      <c r="D54" s="129"/>
      <c r="E54" s="129"/>
    </row>
    <row r="55" spans="1:5" ht="15">
      <c r="A55" s="129"/>
      <c r="B55" s="129"/>
      <c r="C55" s="129"/>
      <c r="D55" s="129"/>
      <c r="E55" s="129"/>
    </row>
    <row r="57" ht="15">
      <c r="A57" s="29"/>
    </row>
  </sheetData>
  <sheetProtection selectLockedCells="1" selectUnlockedCells="1"/>
  <mergeCells count="38">
    <mergeCell ref="B1:D1"/>
    <mergeCell ref="A2:H2"/>
    <mergeCell ref="A3:B3"/>
    <mergeCell ref="C3:H3"/>
    <mergeCell ref="E4:F4"/>
    <mergeCell ref="G4:H4"/>
    <mergeCell ref="A5:H5"/>
    <mergeCell ref="A11:B11"/>
    <mergeCell ref="C11:H11"/>
    <mergeCell ref="E12:F12"/>
    <mergeCell ref="G12:H12"/>
    <mergeCell ref="A13:H13"/>
    <mergeCell ref="A14:H18"/>
    <mergeCell ref="A19:B19"/>
    <mergeCell ref="C19:H19"/>
    <mergeCell ref="E20:F20"/>
    <mergeCell ref="G20:H20"/>
    <mergeCell ref="A21:H21"/>
    <mergeCell ref="A22:H26"/>
    <mergeCell ref="A27:B27"/>
    <mergeCell ref="C27:H27"/>
    <mergeCell ref="E28:F28"/>
    <mergeCell ref="G28:H28"/>
    <mergeCell ref="A29:H29"/>
    <mergeCell ref="A30:H34"/>
    <mergeCell ref="A35:H35"/>
    <mergeCell ref="F36:H36"/>
    <mergeCell ref="A37:C37"/>
    <mergeCell ref="F37:H37"/>
    <mergeCell ref="A38:C38"/>
    <mergeCell ref="F38:H38"/>
    <mergeCell ref="A51:E55"/>
    <mergeCell ref="A39:B39"/>
    <mergeCell ref="C39:H39"/>
    <mergeCell ref="A41:H41"/>
    <mergeCell ref="A42:H47"/>
    <mergeCell ref="A48:H48"/>
    <mergeCell ref="A49:H50"/>
  </mergeCells>
  <printOptions/>
  <pageMargins left="0.7" right="0.7" top="0.75" bottom="0.64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4">
      <selection activeCell="L20" sqref="L20"/>
    </sheetView>
  </sheetViews>
  <sheetFormatPr defaultColWidth="11.421875" defaultRowHeight="15"/>
  <cols>
    <col min="1" max="1" width="52.8515625" style="0" customWidth="1"/>
    <col min="2" max="5" width="3.28125" style="0" customWidth="1"/>
    <col min="6" max="6" width="22.28125" style="0" customWidth="1"/>
    <col min="7" max="7" width="3.28125" style="0" customWidth="1"/>
    <col min="8" max="8" width="3.140625" style="0" customWidth="1"/>
    <col min="9" max="9" width="3.00390625" style="0" customWidth="1"/>
    <col min="10" max="10" width="3.140625" style="0" customWidth="1"/>
    <col min="12" max="12" width="14.421875" style="0" customWidth="1"/>
  </cols>
  <sheetData>
    <row r="1" spans="1:5" ht="21">
      <c r="A1" s="6"/>
      <c r="B1" s="6"/>
      <c r="C1" s="6"/>
      <c r="D1" s="6"/>
      <c r="E1" s="6"/>
    </row>
    <row r="2" spans="1:5" ht="18.75">
      <c r="A2" s="147" t="s">
        <v>28</v>
      </c>
      <c r="B2" s="147"/>
      <c r="C2" s="147"/>
      <c r="D2" s="147"/>
      <c r="E2" s="147"/>
    </row>
    <row r="3" spans="1:5" ht="31.5" customHeight="1">
      <c r="A3" s="148" t="s">
        <v>29</v>
      </c>
      <c r="B3" s="148"/>
      <c r="C3" s="148"/>
      <c r="D3" s="148"/>
      <c r="E3" s="148"/>
    </row>
    <row r="4" spans="1:5" ht="31.5" customHeight="1">
      <c r="A4" s="30"/>
      <c r="B4" s="149" t="s">
        <v>30</v>
      </c>
      <c r="C4" s="149"/>
      <c r="D4" s="149"/>
      <c r="E4" s="149"/>
    </row>
    <row r="5" spans="1:6" ht="89.25" customHeight="1">
      <c r="A5" s="31"/>
      <c r="B5" s="32">
        <v>1</v>
      </c>
      <c r="C5" s="32">
        <v>2</v>
      </c>
      <c r="D5" s="32">
        <v>3</v>
      </c>
      <c r="E5" s="123">
        <v>4</v>
      </c>
      <c r="F5" s="127" t="s">
        <v>231</v>
      </c>
    </row>
    <row r="6" spans="1:11" ht="15">
      <c r="A6" s="33" t="s">
        <v>31</v>
      </c>
      <c r="B6" s="34"/>
      <c r="C6" s="34"/>
      <c r="D6" s="8"/>
      <c r="E6" s="124"/>
      <c r="F6" s="127"/>
      <c r="G6" s="126" t="s">
        <v>32</v>
      </c>
      <c r="H6" s="35"/>
      <c r="I6" s="35"/>
      <c r="J6" s="35"/>
      <c r="K6" s="36"/>
    </row>
    <row r="7" spans="1:12" ht="15">
      <c r="A7" s="37" t="s">
        <v>33</v>
      </c>
      <c r="B7" s="8"/>
      <c r="C7" s="8"/>
      <c r="D7" s="8"/>
      <c r="E7" s="124"/>
      <c r="F7" s="127"/>
      <c r="K7" s="38"/>
      <c r="L7" s="39"/>
    </row>
    <row r="8" spans="1:11" ht="15">
      <c r="A8" s="37" t="s">
        <v>34</v>
      </c>
      <c r="B8" s="8"/>
      <c r="C8" s="8"/>
      <c r="D8" s="8"/>
      <c r="E8" s="124"/>
      <c r="F8" s="127"/>
      <c r="K8" s="38"/>
    </row>
    <row r="9" spans="1:6" ht="15">
      <c r="A9" s="37" t="s">
        <v>35</v>
      </c>
      <c r="B9" s="8"/>
      <c r="C9" s="8"/>
      <c r="D9" s="8"/>
      <c r="E9" s="124"/>
      <c r="F9" s="127"/>
    </row>
    <row r="10" spans="1:6" ht="15">
      <c r="A10" s="37" t="s">
        <v>36</v>
      </c>
      <c r="B10" s="8"/>
      <c r="C10" s="8"/>
      <c r="D10" s="8"/>
      <c r="E10" s="124"/>
      <c r="F10" s="127"/>
    </row>
    <row r="11" spans="1:6" ht="15">
      <c r="A11" s="37" t="s">
        <v>37</v>
      </c>
      <c r="B11" s="8"/>
      <c r="C11" s="8"/>
      <c r="D11" s="8"/>
      <c r="E11" s="124"/>
      <c r="F11" s="127"/>
    </row>
    <row r="12" spans="1:6" ht="15">
      <c r="A12" s="128" t="s">
        <v>232</v>
      </c>
      <c r="B12" s="8"/>
      <c r="C12" s="8"/>
      <c r="D12" s="8"/>
      <c r="E12" s="124"/>
      <c r="F12" s="127"/>
    </row>
    <row r="13" spans="1:6" ht="15">
      <c r="A13" s="37" t="s">
        <v>38</v>
      </c>
      <c r="B13" s="8"/>
      <c r="C13" s="8"/>
      <c r="D13" s="8"/>
      <c r="E13" s="124"/>
      <c r="F13" s="127"/>
    </row>
    <row r="14" spans="1:6" ht="15">
      <c r="A14" s="37" t="s">
        <v>39</v>
      </c>
      <c r="B14" s="8"/>
      <c r="C14" s="8"/>
      <c r="D14" s="8"/>
      <c r="E14" s="124"/>
      <c r="F14" s="127"/>
    </row>
    <row r="15" spans="1:6" ht="15">
      <c r="A15" s="37" t="s">
        <v>40</v>
      </c>
      <c r="B15" s="8"/>
      <c r="C15" s="8"/>
      <c r="D15" s="8"/>
      <c r="E15" s="124"/>
      <c r="F15" s="127"/>
    </row>
    <row r="16" spans="1:6" ht="15">
      <c r="A16" s="40" t="s">
        <v>41</v>
      </c>
      <c r="B16" s="8"/>
      <c r="C16" s="8"/>
      <c r="D16" s="8"/>
      <c r="E16" s="124"/>
      <c r="F16" s="127"/>
    </row>
    <row r="17" spans="1:6" ht="15">
      <c r="A17" s="41" t="s">
        <v>42</v>
      </c>
      <c r="B17" s="8"/>
      <c r="C17" s="8"/>
      <c r="D17" s="8"/>
      <c r="E17" s="124"/>
      <c r="F17" s="127"/>
    </row>
    <row r="18" spans="1:6" ht="15">
      <c r="A18" s="37" t="s">
        <v>43</v>
      </c>
      <c r="B18" s="33"/>
      <c r="C18" s="33"/>
      <c r="D18" s="33"/>
      <c r="E18" s="125"/>
      <c r="F18" s="127"/>
    </row>
    <row r="19" spans="1:6" ht="15">
      <c r="A19" s="37" t="s">
        <v>44</v>
      </c>
      <c r="B19" s="8"/>
      <c r="C19" s="8"/>
      <c r="D19" s="8"/>
      <c r="E19" s="124"/>
      <c r="F19" s="127"/>
    </row>
    <row r="20" spans="1:6" ht="15">
      <c r="A20" s="37" t="s">
        <v>45</v>
      </c>
      <c r="B20" s="8"/>
      <c r="C20" s="8"/>
      <c r="D20" s="8"/>
      <c r="E20" s="124"/>
      <c r="F20" s="127"/>
    </row>
    <row r="21" spans="1:6" ht="15">
      <c r="A21" s="37" t="s">
        <v>46</v>
      </c>
      <c r="B21" s="8"/>
      <c r="C21" s="8"/>
      <c r="D21" s="8"/>
      <c r="E21" s="124"/>
      <c r="F21" s="127"/>
    </row>
    <row r="22" spans="1:6" ht="15">
      <c r="A22" s="37" t="s">
        <v>47</v>
      </c>
      <c r="B22" s="8"/>
      <c r="C22" s="8"/>
      <c r="D22" s="8"/>
      <c r="E22" s="124"/>
      <c r="F22" s="127"/>
    </row>
    <row r="23" spans="1:6" ht="15">
      <c r="A23" s="37" t="s">
        <v>48</v>
      </c>
      <c r="B23" s="8"/>
      <c r="C23" s="8"/>
      <c r="D23" s="8"/>
      <c r="E23" s="124"/>
      <c r="F23" s="127"/>
    </row>
    <row r="24" spans="2:5" ht="15">
      <c r="B24" s="8"/>
      <c r="C24" s="8"/>
      <c r="D24" s="8"/>
      <c r="E24" s="8"/>
    </row>
    <row r="25" spans="1:5" ht="15">
      <c r="A25" s="40"/>
      <c r="B25" s="8"/>
      <c r="C25" s="8"/>
      <c r="D25" s="8"/>
      <c r="E25" s="8"/>
    </row>
    <row r="26" spans="1:5" ht="15">
      <c r="A26" s="40"/>
      <c r="B26" s="8"/>
      <c r="C26" s="8"/>
      <c r="D26" s="8"/>
      <c r="E26" s="8"/>
    </row>
    <row r="27" spans="2:5" ht="15">
      <c r="B27" s="8"/>
      <c r="C27" s="8"/>
      <c r="D27" s="8"/>
      <c r="E27" s="8"/>
    </row>
    <row r="28" spans="1:5" ht="34.5" customHeight="1">
      <c r="A28" s="148" t="s">
        <v>49</v>
      </c>
      <c r="B28" s="148"/>
      <c r="C28" s="148"/>
      <c r="D28" s="148"/>
      <c r="E28" s="148"/>
    </row>
    <row r="29" spans="1:5" ht="15">
      <c r="A29" s="42"/>
      <c r="B29" s="43">
        <v>1</v>
      </c>
      <c r="C29" s="43">
        <v>2</v>
      </c>
      <c r="D29" s="43">
        <v>3</v>
      </c>
      <c r="E29" s="43">
        <v>4</v>
      </c>
    </row>
    <row r="30" spans="1:5" ht="15">
      <c r="A30" t="s">
        <v>50</v>
      </c>
      <c r="B30" s="44"/>
      <c r="C30" s="44"/>
      <c r="D30" s="44"/>
      <c r="E30" s="44"/>
    </row>
    <row r="31" spans="1:5" ht="15">
      <c r="A31" t="s">
        <v>51</v>
      </c>
      <c r="B31" s="8"/>
      <c r="C31" s="8"/>
      <c r="D31" s="8"/>
      <c r="E31" s="8"/>
    </row>
    <row r="32" spans="1:5" ht="15">
      <c r="A32" t="s">
        <v>52</v>
      </c>
      <c r="B32" s="8"/>
      <c r="C32" s="8"/>
      <c r="D32" s="8"/>
      <c r="E32" s="8"/>
    </row>
    <row r="33" spans="1:5" ht="15">
      <c r="A33" t="s">
        <v>53</v>
      </c>
      <c r="B33" s="8"/>
      <c r="C33" s="8"/>
      <c r="D33" s="8"/>
      <c r="E33" s="8"/>
    </row>
    <row r="34" spans="1:5" ht="15">
      <c r="A34" s="40" t="s">
        <v>54</v>
      </c>
      <c r="B34" s="8"/>
      <c r="C34" s="8"/>
      <c r="D34" s="8"/>
      <c r="E34" s="8"/>
    </row>
    <row r="35" spans="1:5" ht="15">
      <c r="A35" t="s">
        <v>55</v>
      </c>
      <c r="B35" s="8"/>
      <c r="C35" s="8"/>
      <c r="D35" s="8"/>
      <c r="E35" s="8"/>
    </row>
    <row r="36" spans="1:5" ht="15">
      <c r="A36" s="41" t="s">
        <v>56</v>
      </c>
      <c r="B36" s="8"/>
      <c r="C36" s="8"/>
      <c r="D36" s="8"/>
      <c r="E36" s="8"/>
    </row>
    <row r="37" spans="1:5" ht="15">
      <c r="A37" s="40" t="s">
        <v>57</v>
      </c>
      <c r="B37" s="8"/>
      <c r="C37" s="8"/>
      <c r="D37" s="8"/>
      <c r="E37" s="8"/>
    </row>
    <row r="38" spans="1:5" ht="15">
      <c r="A38" s="45" t="s">
        <v>58</v>
      </c>
      <c r="B38" s="8"/>
      <c r="C38" s="8"/>
      <c r="D38" s="8"/>
      <c r="E38" s="8"/>
    </row>
    <row r="39" spans="2:5" ht="15">
      <c r="B39" s="8"/>
      <c r="C39" s="8"/>
      <c r="D39" s="8"/>
      <c r="E39" s="8"/>
    </row>
    <row r="40" spans="2:5" ht="15">
      <c r="B40" s="8"/>
      <c r="C40" s="8"/>
      <c r="D40" s="8"/>
      <c r="E40" s="8"/>
    </row>
    <row r="41" spans="2:5" ht="15">
      <c r="B41" s="8"/>
      <c r="C41" s="8"/>
      <c r="D41" s="8"/>
      <c r="E41" s="8"/>
    </row>
    <row r="42" spans="1:5" ht="15">
      <c r="A42" s="46"/>
      <c r="B42" s="8"/>
      <c r="C42" s="8"/>
      <c r="D42" s="8"/>
      <c r="E42" s="8"/>
    </row>
  </sheetData>
  <sheetProtection selectLockedCells="1" selectUnlockedCells="1"/>
  <mergeCells count="4">
    <mergeCell ref="A2:E2"/>
    <mergeCell ref="A3:E3"/>
    <mergeCell ref="B4:E4"/>
    <mergeCell ref="A28:E28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U25"/>
  <sheetViews>
    <sheetView showGridLines="0" zoomScale="80" zoomScaleNormal="80" zoomScalePageLayoutView="0" workbookViewId="0" topLeftCell="A1">
      <selection activeCell="AE24" sqref="AE24"/>
    </sheetView>
  </sheetViews>
  <sheetFormatPr defaultColWidth="11.421875" defaultRowHeight="15"/>
  <cols>
    <col min="1" max="1" width="16.8515625" style="0" customWidth="1"/>
    <col min="2" max="34" width="3.8515625" style="0" customWidth="1"/>
    <col min="35" max="35" width="12.00390625" style="0" customWidth="1"/>
    <col min="36" max="40" width="4.7109375" style="0" customWidth="1"/>
    <col min="41" max="52" width="3.00390625" style="0" customWidth="1"/>
    <col min="53" max="69" width="2.421875" style="0" customWidth="1"/>
  </cols>
  <sheetData>
    <row r="2" spans="1:40" ht="33.75">
      <c r="A2" s="162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47"/>
      <c r="T2" s="47"/>
      <c r="U2" s="163">
        <f>(COUNTIF(B6:AH25,"O")/115)</f>
        <v>0</v>
      </c>
      <c r="V2" s="163"/>
      <c r="W2" s="163"/>
      <c r="X2" s="163"/>
      <c r="Y2" s="163"/>
      <c r="Z2" s="163"/>
      <c r="AB2" s="48"/>
      <c r="AC2" s="48"/>
      <c r="AD2" s="48"/>
      <c r="AE2" s="48"/>
      <c r="AF2" s="49"/>
      <c r="AG2" s="49"/>
      <c r="AH2" s="49"/>
      <c r="AI2" s="49"/>
      <c r="AJ2" s="50"/>
      <c r="AK2" s="50"/>
      <c r="AL2" s="50"/>
      <c r="AM2" s="50"/>
      <c r="AN2" s="50"/>
    </row>
    <row r="4" spans="1:34" s="51" customFormat="1" ht="32.25" customHeight="1">
      <c r="A4" s="153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60">
        <f>(COUNTIF(B6:AH6,"O")/33)</f>
        <v>0</v>
      </c>
      <c r="AE4" s="160"/>
      <c r="AF4" s="160"/>
      <c r="AG4" s="160"/>
      <c r="AH4" s="160"/>
    </row>
    <row r="5" spans="1:34" s="52" customFormat="1" ht="15" customHeight="1">
      <c r="A5" s="155" t="s">
        <v>61</v>
      </c>
      <c r="B5" s="161" t="s">
        <v>62</v>
      </c>
      <c r="C5" s="161"/>
      <c r="D5" s="161"/>
      <c r="E5" s="161"/>
      <c r="F5" s="161"/>
      <c r="G5" s="161"/>
      <c r="H5" s="161"/>
      <c r="I5" s="161"/>
      <c r="J5" s="161"/>
      <c r="K5" s="161"/>
      <c r="L5" s="161" t="s">
        <v>63</v>
      </c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4" t="s">
        <v>64</v>
      </c>
      <c r="AE5" s="164"/>
      <c r="AF5" s="164"/>
      <c r="AG5" s="164"/>
      <c r="AH5" s="164"/>
    </row>
    <row r="6" spans="1:34" s="57" customFormat="1" ht="15">
      <c r="A6" s="155"/>
      <c r="B6" s="117">
        <f>IF('Accueil-Vente-Suivi '!D4="X","O","")</f>
      </c>
      <c r="C6" s="118">
        <f>IF('Accueil-Vente-Suivi '!D5="X","O","")</f>
      </c>
      <c r="D6" s="118">
        <f>IF('Accueil-Vente-Suivi '!D6="X","O","")</f>
      </c>
      <c r="E6" s="118">
        <f>IF('Accueil-Vente-Suivi '!D7="X","O","")</f>
      </c>
      <c r="F6" s="118">
        <f>IF('Accueil-Vente-Suivi '!D8="X","O","")</f>
      </c>
      <c r="G6" s="118">
        <f>IF('Accueil-Vente-Suivi '!D9="X","O","")</f>
      </c>
      <c r="H6" s="118">
        <f>IF('Accueil-Vente-Suivi '!D10="X","O","")</f>
      </c>
      <c r="I6" s="118">
        <f>IF('Accueil-Vente-Suivi '!D11="X","O","")</f>
      </c>
      <c r="J6" s="118">
        <f>IF('Accueil-Vente-Suivi '!D12="X","O","")</f>
      </c>
      <c r="K6" s="119">
        <f>IF('Accueil-Vente-Suivi '!D13="X","O","")</f>
      </c>
      <c r="L6" s="53">
        <f>IF('Accueil-Vente-Suivi '!D14="X","O","")</f>
      </c>
      <c r="M6" s="54">
        <f>IF('Accueil-Vente-Suivi '!D15="X","O","")</f>
      </c>
      <c r="N6" s="54">
        <f>IF('Accueil-Vente-Suivi '!D16="X","O","")</f>
      </c>
      <c r="O6" s="54">
        <f>IF('Accueil-Vente-Suivi '!D17="X","O","")</f>
      </c>
      <c r="P6" s="54">
        <f>IF('Accueil-Vente-Suivi '!D18="X","O","")</f>
      </c>
      <c r="Q6" s="54">
        <f>IF('Accueil-Vente-Suivi '!D19="X","O","")</f>
      </c>
      <c r="R6" s="54">
        <f>IF('Accueil-Vente-Suivi '!D20="X","O","")</f>
      </c>
      <c r="S6" s="54">
        <f>IF('Accueil-Vente-Suivi '!D21="X","O","")</f>
      </c>
      <c r="T6" s="54">
        <f>IF('Accueil-Vente-Suivi '!D22="X","O","")</f>
      </c>
      <c r="U6" s="54">
        <f>IF('Accueil-Vente-Suivi '!D23="X","O","")</f>
      </c>
      <c r="V6" s="54">
        <f>IF('Accueil-Vente-Suivi '!D24="X","O","")</f>
      </c>
      <c r="W6" s="54">
        <f>IF('Accueil-Vente-Suivi '!D25="X","O","")</f>
      </c>
      <c r="X6" s="54">
        <f>IF('Accueil-Vente-Suivi '!D26="X","O","")</f>
      </c>
      <c r="Y6" s="54">
        <f>IF('Accueil-Vente-Suivi '!D27="X","O","")</f>
      </c>
      <c r="Z6" s="54">
        <f>IF('Accueil-Vente-Suivi '!D28="X","O","")</f>
      </c>
      <c r="AA6" s="54">
        <f>IF('Accueil-Vente-Suivi '!D29="X","O","")</f>
      </c>
      <c r="AB6" s="54">
        <f>IF('Accueil-Vente-Suivi '!D30="X","O","")</f>
      </c>
      <c r="AC6" s="55">
        <f>IF('Accueil-Vente-Suivi '!D31="X","O","")</f>
      </c>
      <c r="AD6" s="53">
        <f>IF('Accueil-Vente-Suivi '!D31="X","O","")</f>
      </c>
      <c r="AE6" s="54">
        <f>IF('Accueil-Vente-Suivi '!D32="X","O","")</f>
      </c>
      <c r="AF6" s="54">
        <f>IF('Accueil-Vente-Suivi '!D33="X","O","")</f>
      </c>
      <c r="AG6" s="54">
        <f>IF('Accueil-Vente-Suivi '!D34="X","O","")</f>
      </c>
      <c r="AH6" s="56">
        <f>IF('Accueil-Vente-Suivi '!D35="X","O","")</f>
      </c>
    </row>
    <row r="7" spans="1:34" ht="15">
      <c r="A7" s="58" t="s">
        <v>65</v>
      </c>
      <c r="B7" s="151">
        <f>COUNTIF(B6:K6,"O")/10</f>
        <v>0</v>
      </c>
      <c r="C7" s="151"/>
      <c r="D7" s="151"/>
      <c r="E7" s="151"/>
      <c r="F7" s="151"/>
      <c r="G7" s="151"/>
      <c r="H7" s="151"/>
      <c r="I7" s="151"/>
      <c r="J7" s="151"/>
      <c r="K7" s="151"/>
      <c r="L7" s="151">
        <f>COUNTIF(L6:AC6,"O")/18</f>
        <v>0</v>
      </c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>
        <f>COUNTIF(AD6:AH6,"O")/5</f>
        <v>0</v>
      </c>
      <c r="AE7" s="152"/>
      <c r="AF7" s="152"/>
      <c r="AG7" s="152"/>
      <c r="AH7" s="152"/>
    </row>
    <row r="10" spans="1:29" ht="35.25" customHeight="1">
      <c r="A10" s="153" t="s">
        <v>66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60">
        <f>(COUNTIF(B12:AB12,"O")/27)</f>
        <v>0</v>
      </c>
      <c r="Z10" s="160"/>
      <c r="AA10" s="160"/>
      <c r="AB10" s="160"/>
      <c r="AC10" s="59"/>
    </row>
    <row r="11" spans="1:29" s="52" customFormat="1" ht="15.75" customHeight="1">
      <c r="A11" s="155" t="s">
        <v>61</v>
      </c>
      <c r="B11" s="161" t="s">
        <v>67</v>
      </c>
      <c r="C11" s="161"/>
      <c r="D11" s="161"/>
      <c r="E11" s="161"/>
      <c r="F11" s="161"/>
      <c r="G11" s="161"/>
      <c r="H11" s="161"/>
      <c r="I11" s="161"/>
      <c r="J11" s="120" t="s">
        <v>68</v>
      </c>
      <c r="K11" s="121"/>
      <c r="L11" s="121"/>
      <c r="M11" s="121"/>
      <c r="N11" s="121"/>
      <c r="O11" s="121"/>
      <c r="P11" s="121"/>
      <c r="Q11" s="122"/>
      <c r="R11" s="120"/>
      <c r="S11" s="121"/>
      <c r="T11" s="121"/>
      <c r="U11" s="121"/>
      <c r="V11" s="121"/>
      <c r="W11" s="121"/>
      <c r="X11" s="122"/>
      <c r="Y11" s="161" t="s">
        <v>69</v>
      </c>
      <c r="Z11" s="161"/>
      <c r="AA11" s="161"/>
      <c r="AB11" s="161"/>
      <c r="AC11" s="60"/>
    </row>
    <row r="12" spans="1:29" s="57" customFormat="1" ht="15">
      <c r="A12" s="155"/>
      <c r="B12" s="53">
        <f>IF(AAA!D3="X","O","")</f>
      </c>
      <c r="C12" s="54">
        <f>IF(AAA!D4="X","O","")</f>
      </c>
      <c r="D12" s="54">
        <f>IF(AAA!D5="X","O","")</f>
      </c>
      <c r="E12" s="54">
        <f>IF(AAA!D6="X","O","")</f>
      </c>
      <c r="F12" s="54">
        <f>IF(AAA!D7="X","O","")</f>
      </c>
      <c r="G12" s="54">
        <f>IF(AAA!D8="X","O","")</f>
      </c>
      <c r="H12" s="54">
        <f>IF(AAA!D9="X","O","")</f>
      </c>
      <c r="I12" s="55">
        <f>IF(AAA!D10="X","O","")</f>
      </c>
      <c r="J12" s="54">
        <f>IF(AAA!D11="X","O","")</f>
      </c>
      <c r="K12" s="54">
        <f>IF(AAA!D12="X","O","")</f>
      </c>
      <c r="L12" s="54">
        <f>IF(AAA!D13="X","O","")</f>
      </c>
      <c r="M12" s="54">
        <f>IF(AAA!D14="X","O","")</f>
      </c>
      <c r="N12" s="54">
        <f>IF(AAA!D15="X","O","")</f>
      </c>
      <c r="O12" s="54">
        <f>IF(AAA!D16="X","O","")</f>
      </c>
      <c r="P12" s="54">
        <f>IF(AAA!D17="X","O","")</f>
      </c>
      <c r="Q12" s="54">
        <f>IF(AAA!D18="X","O","")</f>
      </c>
      <c r="R12" s="54">
        <f>IF(AAA!D19="X","O","")</f>
      </c>
      <c r="S12" s="54">
        <f>IF(AAA!D20="X","O","")</f>
      </c>
      <c r="T12" s="54">
        <f>IF(AAA!D21="X","O","")</f>
      </c>
      <c r="U12" s="54">
        <f>IF(AAA!D22="X","O","")</f>
      </c>
      <c r="V12" s="54">
        <f>IF(AAA!D22="X","O","")</f>
      </c>
      <c r="W12" s="54">
        <f>IF(AAA!D23="X","O","")</f>
      </c>
      <c r="X12" s="55">
        <f>IF(AAA!D25="X","O","")</f>
      </c>
      <c r="Y12" s="61">
        <f>IF(AAA!D26="X","O","")</f>
      </c>
      <c r="Z12" s="28">
        <f>IF(AAA!D27="X","O","")</f>
      </c>
      <c r="AA12" s="28">
        <f>IF(AAA!D28="X","O","")</f>
      </c>
      <c r="AB12" s="62">
        <f>IF(AAA!D29="X","O","")</f>
      </c>
      <c r="AC12" s="63"/>
    </row>
    <row r="13" spans="1:29" ht="15">
      <c r="A13" s="58" t="s">
        <v>65</v>
      </c>
      <c r="B13" s="151">
        <f>COUNTIF(B12:I12,"O")/8</f>
        <v>0</v>
      </c>
      <c r="C13" s="151"/>
      <c r="D13" s="151"/>
      <c r="E13" s="151"/>
      <c r="F13" s="151"/>
      <c r="G13" s="151"/>
      <c r="H13" s="151"/>
      <c r="I13" s="151"/>
      <c r="J13" s="159">
        <f>(COUNTIF(J12:X12,"O")/15)</f>
        <v>0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2">
        <f>(COUNTIF(Y12:AB12,"O")/4)</f>
        <v>0</v>
      </c>
      <c r="Z13" s="152"/>
      <c r="AA13" s="152"/>
      <c r="AB13" s="152"/>
      <c r="AC13" s="45"/>
    </row>
    <row r="14" ht="15.75" customHeight="1"/>
    <row r="16" spans="1:47" s="52" customFormat="1" ht="36" customHeight="1">
      <c r="A16" s="153" t="s">
        <v>70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60">
        <f>(COUNTIF(B18:AE18,"O")/30)</f>
        <v>0</v>
      </c>
      <c r="Z16" s="160"/>
      <c r="AA16" s="160"/>
      <c r="AB16" s="160"/>
      <c r="AC16" s="160"/>
      <c r="AD16" s="160"/>
      <c r="AE16" s="160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</row>
    <row r="17" spans="1:47" ht="15" customHeight="1">
      <c r="A17" s="155" t="s">
        <v>61</v>
      </c>
      <c r="B17" s="157" t="s">
        <v>71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 t="s">
        <v>72</v>
      </c>
      <c r="W17" s="158"/>
      <c r="X17" s="158"/>
      <c r="Y17" s="158"/>
      <c r="Z17" s="158"/>
      <c r="AA17" s="158"/>
      <c r="AB17" s="158"/>
      <c r="AC17" s="158"/>
      <c r="AD17" s="158"/>
      <c r="AE17" s="158"/>
      <c r="AF17" s="65"/>
      <c r="AG17" s="65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</row>
    <row r="18" spans="1:47" s="57" customFormat="1" ht="15">
      <c r="A18" s="155"/>
      <c r="B18" s="67">
        <f>IF('Elaboration Offre Touristique'!D3="X","O","")</f>
      </c>
      <c r="C18" s="68">
        <f>IF('Elaboration Offre Touristique'!D4="X","O","")</f>
      </c>
      <c r="D18" s="68">
        <f>IF('Elaboration Offre Touristique'!D5="X","O","")</f>
      </c>
      <c r="E18" s="68">
        <f>IF('Elaboration Offre Touristique'!D6="X","O","")</f>
      </c>
      <c r="F18" s="68">
        <f>IF('Elaboration Offre Touristique'!D7="X","O","")</f>
      </c>
      <c r="G18" s="68">
        <f>IF('Elaboration Offre Touristique'!D9="X","O","")</f>
      </c>
      <c r="H18" s="68">
        <f>IF('Elaboration Offre Touristique'!D10="X","O","")</f>
      </c>
      <c r="I18" s="68">
        <f>IF('Elaboration Offre Touristique'!D11="X","O","")</f>
      </c>
      <c r="J18" s="68">
        <f>IF('Elaboration Offre Touristique'!D12="X","O","")</f>
      </c>
      <c r="K18" s="68">
        <f>IF('Elaboration Offre Touristique'!D13="X","O","")</f>
      </c>
      <c r="L18" s="68">
        <f>IF('Elaboration Offre Touristique'!D14="X","O","")</f>
      </c>
      <c r="M18" s="68">
        <f>IF('Elaboration Offre Touristique'!D15="X","O","")</f>
      </c>
      <c r="N18" s="68">
        <f>IF('Elaboration Offre Touristique'!D16="X","O","")</f>
      </c>
      <c r="O18" s="68">
        <f>IF('Elaboration Offre Touristique'!D17="X","O","")</f>
      </c>
      <c r="P18" s="68">
        <f>IF('Elaboration Offre Touristique'!D18="X","O","")</f>
      </c>
      <c r="Q18" s="68">
        <f>IF('Elaboration Offre Touristique'!D20="X","O","")</f>
      </c>
      <c r="R18" s="68">
        <f>IF('Elaboration Offre Touristique'!D21="X","O","")</f>
      </c>
      <c r="S18" s="68">
        <f>IF('Elaboration Offre Touristique'!D22="X","O","")</f>
      </c>
      <c r="T18" s="68">
        <f>IF('Elaboration Offre Touristique'!D23="X","O","")</f>
      </c>
      <c r="U18" s="69">
        <f>IF('Elaboration Offre Touristique'!D24="X","O","")</f>
      </c>
      <c r="V18" s="70">
        <f>IF('Elaboration Offre Touristique'!D25="X","O","")</f>
      </c>
      <c r="W18" s="71">
        <f>IF('Elaboration Offre Touristique'!D26="X","O","")</f>
      </c>
      <c r="X18" s="71">
        <f>IF('Elaboration Offre Touristique'!D29="X","O","")</f>
      </c>
      <c r="Y18" s="71">
        <f>IF('Elaboration Offre Touristique'!D30="X","O","")</f>
      </c>
      <c r="Z18" s="71">
        <f>IF('Elaboration Offre Touristique'!D31="X","O","")</f>
      </c>
      <c r="AA18" s="71">
        <f>IF('Elaboration Offre Touristique'!D32="X","O","")</f>
      </c>
      <c r="AB18" s="71">
        <f>IF('Elaboration Offre Touristique'!D33="X","O","")</f>
      </c>
      <c r="AC18" s="71">
        <f>IF('Elaboration Offre Touristique'!D34="X","O","")</f>
      </c>
      <c r="AD18" s="71">
        <f>IF('Elaboration Offre Touristique'!D35="X","O","")</f>
      </c>
      <c r="AE18" s="72">
        <f>IF('Elaboration Offre Touristique'!D36="X","O","")</f>
      </c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</row>
    <row r="19" spans="1:47" ht="15">
      <c r="A19" s="73" t="s">
        <v>65</v>
      </c>
      <c r="B19" s="151">
        <f>COUNTIF(B18:U18,"O")/20</f>
        <v>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>
        <f>COUNTIF(V18:AE18,"O")/10</f>
        <v>0</v>
      </c>
      <c r="W19" s="152"/>
      <c r="X19" s="152"/>
      <c r="Y19" s="152"/>
      <c r="Z19" s="152"/>
      <c r="AA19" s="152"/>
      <c r="AB19" s="152"/>
      <c r="AC19" s="152"/>
      <c r="AD19" s="152"/>
      <c r="AE19" s="152"/>
      <c r="AF19" s="74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ht="15.75" customHeight="1"/>
    <row r="21" ht="15.75" customHeight="1"/>
    <row r="22" spans="1:26" ht="33.75" customHeight="1">
      <c r="A22" s="153" t="s">
        <v>73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>
        <f>(COUNTIF(B24:Z24,"O")/25)</f>
        <v>0</v>
      </c>
      <c r="X22" s="154"/>
      <c r="Y22" s="154"/>
      <c r="Z22" s="154"/>
    </row>
    <row r="23" spans="1:27" ht="15" customHeight="1">
      <c r="A23" s="155" t="s">
        <v>61</v>
      </c>
      <c r="B23" s="156" t="s">
        <v>74</v>
      </c>
      <c r="C23" s="156"/>
      <c r="D23" s="156"/>
      <c r="E23" s="156"/>
      <c r="F23" s="156"/>
      <c r="G23" s="156"/>
      <c r="H23" s="157" t="s">
        <v>75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 t="s">
        <v>76</v>
      </c>
      <c r="X23" s="158"/>
      <c r="Y23" s="158"/>
      <c r="Z23" s="158"/>
      <c r="AA23" s="66"/>
    </row>
    <row r="24" spans="1:27" s="57" customFormat="1" ht="15">
      <c r="A24" s="155"/>
      <c r="B24" s="53">
        <f>IF('Veille touristique'!D3="X","O","")</f>
      </c>
      <c r="C24" s="54">
        <f>IF('Veille touristique'!D4="X","O","")</f>
      </c>
      <c r="D24" s="54">
        <f>IF('Veille touristique'!D5="X","O","")</f>
      </c>
      <c r="E24" s="54">
        <f>IF('Veille touristique'!D6="X","O","")</f>
      </c>
      <c r="F24" s="54">
        <f>IF('Veille touristique'!D7="X","O","")</f>
      </c>
      <c r="G24" s="54">
        <f>IF('Veille touristique'!D8="X","O","")</f>
      </c>
      <c r="H24" s="67">
        <f>IF('Veille touristique'!D9="X","O","")</f>
      </c>
      <c r="I24" s="68">
        <f>IF('Veille touristique'!D10="X","O","")</f>
      </c>
      <c r="J24" s="68">
        <f>IF('Veille touristique'!D11="X","O","")</f>
      </c>
      <c r="K24" s="68">
        <f>IF('Veille touristique'!D12="X","O","")</f>
      </c>
      <c r="L24" s="68">
        <f>IF('Veille touristique'!D13="X","O","")</f>
      </c>
      <c r="M24" s="68">
        <f>IF('Veille touristique'!D14="X","O","")</f>
      </c>
      <c r="N24" s="68">
        <f>IF('Veille touristique'!D15="X","O","")</f>
      </c>
      <c r="O24" s="68">
        <f>IF('Veille touristique'!D16="X","O","")</f>
      </c>
      <c r="P24" s="68">
        <f>IF('Veille touristique'!D17="X","O","")</f>
      </c>
      <c r="Q24" s="68">
        <f>IF('Veille touristique'!D18="X","O","")</f>
      </c>
      <c r="R24" s="68">
        <f>IF('Veille touristique'!D19="X","O","")</f>
      </c>
      <c r="S24" s="68">
        <f>IF('Veille touristique'!D20="X","O","")</f>
      </c>
      <c r="T24" s="68">
        <f>IF('Veille touristique'!D21="X","O","")</f>
      </c>
      <c r="U24" s="68">
        <f>IF('Veille touristique'!D22="X","O","")</f>
      </c>
      <c r="V24" s="69">
        <f>IF('Veille touristique'!D23="X","O","")</f>
      </c>
      <c r="W24" s="53">
        <f>IF('Veille touristique'!D24="X","O","")</f>
      </c>
      <c r="X24" s="54">
        <f>IF('Veille touristique'!D25="X","O","")</f>
      </c>
      <c r="Y24" s="54">
        <f>IF('Veille touristique'!D26="X","O","")</f>
      </c>
      <c r="Z24" s="56">
        <f>IF('Veille touristique'!D27="X","O","")</f>
      </c>
      <c r="AA24" s="63">
        <f>IF('Veille touristique'!D27="X","O","")</f>
      </c>
    </row>
    <row r="25" spans="1:27" ht="15">
      <c r="A25" s="76" t="s">
        <v>65</v>
      </c>
      <c r="B25" s="150">
        <f>COUNTIF(B24:G24,"O")/6</f>
        <v>0</v>
      </c>
      <c r="C25" s="150"/>
      <c r="D25" s="150"/>
      <c r="E25" s="150"/>
      <c r="F25" s="150"/>
      <c r="G25" s="150"/>
      <c r="H25" s="151">
        <f>COUNTIF(H24:V24,"O")/15</f>
        <v>0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2">
        <f>COUNTIF(W24:Z24,"O")/4</f>
        <v>0</v>
      </c>
      <c r="X25" s="152"/>
      <c r="Y25" s="152"/>
      <c r="Z25" s="152"/>
      <c r="AA25" s="77"/>
    </row>
  </sheetData>
  <sheetProtection selectLockedCells="1" selectUnlockedCells="1"/>
  <mergeCells count="35">
    <mergeCell ref="A2:R2"/>
    <mergeCell ref="U2:Z2"/>
    <mergeCell ref="A4:AC4"/>
    <mergeCell ref="AD4:AH4"/>
    <mergeCell ref="A5:A6"/>
    <mergeCell ref="B5:K5"/>
    <mergeCell ref="L5:AC5"/>
    <mergeCell ref="AD5:AH5"/>
    <mergeCell ref="B7:K7"/>
    <mergeCell ref="L7:AC7"/>
    <mergeCell ref="AD7:AH7"/>
    <mergeCell ref="A10:X10"/>
    <mergeCell ref="Y10:AB10"/>
    <mergeCell ref="A11:A12"/>
    <mergeCell ref="B11:I11"/>
    <mergeCell ref="Y11:AB11"/>
    <mergeCell ref="W23:Z23"/>
    <mergeCell ref="B13:I13"/>
    <mergeCell ref="J13:X13"/>
    <mergeCell ref="Y13:AB13"/>
    <mergeCell ref="A16:X16"/>
    <mergeCell ref="Y16:AE16"/>
    <mergeCell ref="A17:A18"/>
    <mergeCell ref="B17:U17"/>
    <mergeCell ref="V17:AE17"/>
    <mergeCell ref="B25:G25"/>
    <mergeCell ref="H25:V25"/>
    <mergeCell ref="W25:Z25"/>
    <mergeCell ref="B19:U19"/>
    <mergeCell ref="V19:AE19"/>
    <mergeCell ref="A22:V22"/>
    <mergeCell ref="W22:Z22"/>
    <mergeCell ref="A23:A24"/>
    <mergeCell ref="B23:G23"/>
    <mergeCell ref="H23:V23"/>
  </mergeCells>
  <conditionalFormatting sqref="B6:AH6">
    <cfRule type="expression" priority="1" dxfId="6" stopIfTrue="1">
      <formula>NOT(ISERROR(SEARCH("O",'Taux de couverture'!#REF!)))</formula>
    </cfRule>
  </conditionalFormatting>
  <conditionalFormatting sqref="B12:AC12 B18:AU18 B24:AA24">
    <cfRule type="expression" priority="2" dxfId="7" stopIfTrue="1">
      <formula>NOT(ISERROR(SEARCH("O",'Taux de couverture'!#REF!)))</formula>
    </cfRule>
  </conditionalFormatting>
  <printOptions/>
  <pageMargins left="0.12013888888888889" right="0.12013888888888889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D35"/>
  <sheetViews>
    <sheetView showGridLines="0" zoomScalePageLayoutView="0" workbookViewId="0" topLeftCell="A7">
      <selection activeCell="A32" sqref="A32:A34"/>
    </sheetView>
  </sheetViews>
  <sheetFormatPr defaultColWidth="11.421875" defaultRowHeight="15"/>
  <cols>
    <col min="1" max="1" width="30.421875" style="0" customWidth="1"/>
    <col min="2" max="2" width="45.421875" style="0" customWidth="1"/>
    <col min="3" max="3" width="60.28125" style="0" customWidth="1"/>
    <col min="4" max="4" width="6.421875" style="57" customWidth="1"/>
  </cols>
  <sheetData>
    <row r="1" spans="1:4" ht="21" customHeight="1">
      <c r="A1" s="169" t="s">
        <v>77</v>
      </c>
      <c r="B1" s="169"/>
      <c r="C1" s="169"/>
      <c r="D1" s="169"/>
    </row>
    <row r="2" spans="1:4" ht="31.5" customHeight="1">
      <c r="A2" s="170" t="s">
        <v>78</v>
      </c>
      <c r="B2" s="170" t="s">
        <v>79</v>
      </c>
      <c r="C2" s="170" t="s">
        <v>80</v>
      </c>
      <c r="D2" s="171" t="s">
        <v>81</v>
      </c>
    </row>
    <row r="3" spans="1:4" s="78" customFormat="1" ht="130.5" customHeight="1">
      <c r="A3" s="170"/>
      <c r="B3" s="170"/>
      <c r="C3" s="170"/>
      <c r="D3" s="171"/>
    </row>
    <row r="4" spans="1:4" ht="21.75" customHeight="1">
      <c r="A4" s="172" t="s">
        <v>82</v>
      </c>
      <c r="B4" s="173"/>
      <c r="C4" s="79" t="s">
        <v>83</v>
      </c>
      <c r="D4" s="80"/>
    </row>
    <row r="5" spans="1:4" ht="11.25" customHeight="1">
      <c r="A5" s="172"/>
      <c r="B5" s="173"/>
      <c r="C5" s="81" t="s">
        <v>84</v>
      </c>
      <c r="D5" s="82"/>
    </row>
    <row r="6" spans="1:4" ht="12.75" customHeight="1">
      <c r="A6" s="172"/>
      <c r="B6" s="173"/>
      <c r="C6" s="81" t="s">
        <v>85</v>
      </c>
      <c r="D6" s="82"/>
    </row>
    <row r="7" spans="1:4" ht="12.75" customHeight="1">
      <c r="A7" s="172"/>
      <c r="B7" s="173"/>
      <c r="C7" s="81" t="s">
        <v>86</v>
      </c>
      <c r="D7" s="82"/>
    </row>
    <row r="8" spans="1:4" ht="24.75" customHeight="1">
      <c r="A8" s="172"/>
      <c r="B8" s="173"/>
      <c r="C8" s="81" t="s">
        <v>87</v>
      </c>
      <c r="D8" s="82"/>
    </row>
    <row r="9" spans="1:4" ht="24.75" customHeight="1">
      <c r="A9" s="172"/>
      <c r="B9" s="173"/>
      <c r="C9" s="83" t="s">
        <v>88</v>
      </c>
      <c r="D9" s="84"/>
    </row>
    <row r="10" spans="1:4" ht="24.75" customHeight="1">
      <c r="A10" s="168" t="s">
        <v>89</v>
      </c>
      <c r="B10" s="166"/>
      <c r="C10" s="87" t="s">
        <v>90</v>
      </c>
      <c r="D10" s="88"/>
    </row>
    <row r="11" spans="1:4" ht="15" customHeight="1">
      <c r="A11" s="168"/>
      <c r="B11" s="166"/>
      <c r="C11" s="81" t="s">
        <v>91</v>
      </c>
      <c r="D11" s="82"/>
    </row>
    <row r="12" spans="1:4" ht="12" customHeight="1">
      <c r="A12" s="168"/>
      <c r="B12" s="166"/>
      <c r="C12" s="81" t="s">
        <v>92</v>
      </c>
      <c r="D12" s="82"/>
    </row>
    <row r="13" spans="1:4" ht="22.5" customHeight="1">
      <c r="A13" s="168"/>
      <c r="B13" s="166"/>
      <c r="C13" s="83" t="s">
        <v>93</v>
      </c>
      <c r="D13" s="84"/>
    </row>
    <row r="14" spans="1:4" ht="17.25" customHeight="1">
      <c r="A14" s="168" t="s">
        <v>94</v>
      </c>
      <c r="B14" s="166"/>
      <c r="C14" s="87" t="s">
        <v>95</v>
      </c>
      <c r="D14" s="88"/>
    </row>
    <row r="15" spans="1:4" ht="16.5" customHeight="1">
      <c r="A15" s="168"/>
      <c r="B15" s="166"/>
      <c r="C15" s="81" t="s">
        <v>96</v>
      </c>
      <c r="D15" s="82"/>
    </row>
    <row r="16" spans="1:4" ht="13.5" customHeight="1">
      <c r="A16" s="168"/>
      <c r="B16" s="166"/>
      <c r="C16" s="81" t="s">
        <v>97</v>
      </c>
      <c r="D16" s="82"/>
    </row>
    <row r="17" spans="1:4" ht="12" customHeight="1">
      <c r="A17" s="168"/>
      <c r="B17" s="166"/>
      <c r="C17" s="83" t="s">
        <v>98</v>
      </c>
      <c r="D17" s="84"/>
    </row>
    <row r="18" spans="1:4" ht="23.25" customHeight="1">
      <c r="A18" s="165" t="s">
        <v>99</v>
      </c>
      <c r="B18" s="166"/>
      <c r="C18" s="87" t="s">
        <v>100</v>
      </c>
      <c r="D18" s="88"/>
    </row>
    <row r="19" spans="1:4" ht="14.25" customHeight="1">
      <c r="A19" s="165"/>
      <c r="B19" s="166"/>
      <c r="C19" s="81" t="s">
        <v>101</v>
      </c>
      <c r="D19" s="82"/>
    </row>
    <row r="20" spans="1:4" ht="22.5" customHeight="1">
      <c r="A20" s="165"/>
      <c r="B20" s="166"/>
      <c r="C20" s="81" t="s">
        <v>102</v>
      </c>
      <c r="D20" s="82"/>
    </row>
    <row r="21" spans="1:4" ht="14.25" customHeight="1">
      <c r="A21" s="165"/>
      <c r="B21" s="166"/>
      <c r="C21" s="81" t="s">
        <v>103</v>
      </c>
      <c r="D21" s="82"/>
    </row>
    <row r="22" spans="1:4" ht="13.5" customHeight="1">
      <c r="A22" s="165"/>
      <c r="B22" s="166"/>
      <c r="C22" s="81" t="s">
        <v>104</v>
      </c>
      <c r="D22" s="82"/>
    </row>
    <row r="23" spans="1:4" ht="13.5" customHeight="1">
      <c r="A23" s="165"/>
      <c r="B23" s="166"/>
      <c r="C23" s="81" t="s">
        <v>105</v>
      </c>
      <c r="D23" s="82"/>
    </row>
    <row r="24" spans="1:4" ht="13.5" customHeight="1">
      <c r="A24" s="165"/>
      <c r="B24" s="166"/>
      <c r="C24" s="81" t="s">
        <v>106</v>
      </c>
      <c r="D24" s="82"/>
    </row>
    <row r="25" spans="1:4" ht="13.5" customHeight="1">
      <c r="A25" s="165"/>
      <c r="B25" s="166"/>
      <c r="C25" s="81" t="s">
        <v>107</v>
      </c>
      <c r="D25" s="82"/>
    </row>
    <row r="26" spans="1:4" ht="24.75" customHeight="1">
      <c r="A26" s="165"/>
      <c r="B26" s="166"/>
      <c r="C26" s="83" t="s">
        <v>108</v>
      </c>
      <c r="D26" s="84"/>
    </row>
    <row r="27" spans="1:4" ht="24.75" customHeight="1">
      <c r="A27" s="165" t="s">
        <v>109</v>
      </c>
      <c r="B27" s="166"/>
      <c r="C27" s="87" t="s">
        <v>110</v>
      </c>
      <c r="D27" s="88"/>
    </row>
    <row r="28" spans="1:4" ht="12.75" customHeight="1">
      <c r="A28" s="165"/>
      <c r="B28" s="166"/>
      <c r="C28" s="81" t="s">
        <v>111</v>
      </c>
      <c r="D28" s="82"/>
    </row>
    <row r="29" spans="1:4" ht="12.75" customHeight="1">
      <c r="A29" s="165"/>
      <c r="B29" s="166"/>
      <c r="C29" s="81" t="s">
        <v>112</v>
      </c>
      <c r="D29" s="82"/>
    </row>
    <row r="30" spans="1:4" ht="13.5" customHeight="1">
      <c r="A30" s="165"/>
      <c r="B30" s="166"/>
      <c r="C30" s="81" t="s">
        <v>113</v>
      </c>
      <c r="D30" s="82"/>
    </row>
    <row r="31" spans="1:4" ht="12" customHeight="1">
      <c r="A31" s="165"/>
      <c r="B31" s="166"/>
      <c r="C31" s="83" t="s">
        <v>114</v>
      </c>
      <c r="D31" s="84"/>
    </row>
    <row r="32" spans="1:4" ht="12.75" customHeight="1">
      <c r="A32" s="167" t="s">
        <v>115</v>
      </c>
      <c r="B32" s="167"/>
      <c r="C32" s="79" t="s">
        <v>116</v>
      </c>
      <c r="D32" s="89"/>
    </row>
    <row r="33" spans="1:4" ht="12.75" customHeight="1">
      <c r="A33" s="167"/>
      <c r="B33" s="167"/>
      <c r="C33" s="81" t="s">
        <v>117</v>
      </c>
      <c r="D33" s="90"/>
    </row>
    <row r="34" spans="1:4" ht="18" customHeight="1">
      <c r="A34" s="167"/>
      <c r="B34" s="167"/>
      <c r="C34" s="81" t="s">
        <v>118</v>
      </c>
      <c r="D34" s="90"/>
    </row>
    <row r="35" spans="1:4" ht="14.25" customHeight="1">
      <c r="A35" s="81" t="s">
        <v>119</v>
      </c>
      <c r="B35" s="81"/>
      <c r="C35" s="81" t="s">
        <v>120</v>
      </c>
      <c r="D35" s="90"/>
    </row>
  </sheetData>
  <sheetProtection selectLockedCells="1" selectUnlockedCells="1"/>
  <mergeCells count="17">
    <mergeCell ref="A1:D1"/>
    <mergeCell ref="A2:A3"/>
    <mergeCell ref="B2:B3"/>
    <mergeCell ref="C2:C3"/>
    <mergeCell ref="D2:D3"/>
    <mergeCell ref="A4:A9"/>
    <mergeCell ref="B4:B9"/>
    <mergeCell ref="A27:A31"/>
    <mergeCell ref="B27:B31"/>
    <mergeCell ref="A32:A34"/>
    <mergeCell ref="B32:B34"/>
    <mergeCell ref="A10:A13"/>
    <mergeCell ref="B10:B13"/>
    <mergeCell ref="A14:A17"/>
    <mergeCell ref="B14:B17"/>
    <mergeCell ref="A18:A26"/>
    <mergeCell ref="B18:B26"/>
  </mergeCells>
  <conditionalFormatting sqref="D4:D35">
    <cfRule type="expression" priority="1" dxfId="8" stopIfTrue="1">
      <formula>NOT(ISERROR(SEARCH("X",'Accueil-Vente-Suivi '!#REF!)))</formula>
    </cfRule>
  </conditionalFormatting>
  <printOptions/>
  <pageMargins left="0.1597222222222222" right="0.12986111111111112" top="0.14027777777777778" bottom="0.17013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D29"/>
  <sheetViews>
    <sheetView showGridLines="0" zoomScalePageLayoutView="0" workbookViewId="0" topLeftCell="A13">
      <selection activeCell="B5" sqref="B5:B7"/>
    </sheetView>
  </sheetViews>
  <sheetFormatPr defaultColWidth="11.421875" defaultRowHeight="15"/>
  <cols>
    <col min="1" max="1" width="31.140625" style="0" customWidth="1"/>
    <col min="2" max="2" width="45.28125" style="0" customWidth="1"/>
    <col min="3" max="3" width="51.7109375" style="0" customWidth="1"/>
    <col min="4" max="4" width="6.00390625" style="0" customWidth="1"/>
  </cols>
  <sheetData>
    <row r="1" spans="1:4" ht="23.25">
      <c r="A1" s="174" t="s">
        <v>121</v>
      </c>
      <c r="B1" s="174"/>
      <c r="C1" s="174"/>
      <c r="D1" s="174"/>
    </row>
    <row r="2" spans="1:4" s="93" customFormat="1" ht="160.5" customHeight="1">
      <c r="A2" s="91" t="s">
        <v>78</v>
      </c>
      <c r="B2" s="91" t="s">
        <v>79</v>
      </c>
      <c r="C2" s="91" t="s">
        <v>80</v>
      </c>
      <c r="D2" s="92" t="s">
        <v>81</v>
      </c>
    </row>
    <row r="3" spans="1:4" ht="24.75" customHeight="1">
      <c r="A3" s="168" t="s">
        <v>122</v>
      </c>
      <c r="B3" s="166"/>
      <c r="C3" s="87" t="s">
        <v>123</v>
      </c>
      <c r="D3" s="88"/>
    </row>
    <row r="4" spans="1:4" ht="33.75" customHeight="1">
      <c r="A4" s="168"/>
      <c r="B4" s="166"/>
      <c r="C4" s="83" t="s">
        <v>124</v>
      </c>
      <c r="D4" s="112"/>
    </row>
    <row r="5" spans="1:4" ht="12.75" customHeight="1">
      <c r="A5" s="165" t="s">
        <v>125</v>
      </c>
      <c r="B5" s="166"/>
      <c r="C5" s="87" t="s">
        <v>126</v>
      </c>
      <c r="D5" s="111"/>
    </row>
    <row r="6" spans="1:4" ht="12" customHeight="1">
      <c r="A6" s="165"/>
      <c r="B6" s="166"/>
      <c r="C6" s="81" t="s">
        <v>127</v>
      </c>
      <c r="D6" s="113"/>
    </row>
    <row r="7" spans="1:4" ht="11.25" customHeight="1">
      <c r="A7" s="165"/>
      <c r="B7" s="166"/>
      <c r="C7" s="83" t="s">
        <v>128</v>
      </c>
      <c r="D7" s="112"/>
    </row>
    <row r="8" spans="1:4" ht="16.5" customHeight="1">
      <c r="A8" s="168" t="s">
        <v>129</v>
      </c>
      <c r="B8" s="166"/>
      <c r="C8" s="87" t="s">
        <v>130</v>
      </c>
      <c r="D8" s="88"/>
    </row>
    <row r="9" spans="1:4" ht="15">
      <c r="A9" s="168"/>
      <c r="B9" s="166"/>
      <c r="C9" s="81" t="s">
        <v>131</v>
      </c>
      <c r="D9" s="82"/>
    </row>
    <row r="10" spans="1:4" ht="15">
      <c r="A10" s="168"/>
      <c r="B10" s="166"/>
      <c r="C10" s="83" t="s">
        <v>132</v>
      </c>
      <c r="D10" s="84"/>
    </row>
    <row r="11" spans="1:4" ht="12.75" customHeight="1">
      <c r="A11" s="165" t="s">
        <v>133</v>
      </c>
      <c r="B11" s="166"/>
      <c r="C11" s="87" t="s">
        <v>134</v>
      </c>
      <c r="D11" s="111"/>
    </row>
    <row r="12" spans="1:4" ht="12.75" customHeight="1">
      <c r="A12" s="165"/>
      <c r="B12" s="166"/>
      <c r="C12" s="81" t="s">
        <v>135</v>
      </c>
      <c r="D12" s="113"/>
    </row>
    <row r="13" spans="1:4" ht="13.5" customHeight="1">
      <c r="A13" s="165"/>
      <c r="B13" s="166"/>
      <c r="C13" s="81" t="s">
        <v>136</v>
      </c>
      <c r="D13" s="113"/>
    </row>
    <row r="14" spans="1:4" ht="13.5" customHeight="1">
      <c r="A14" s="165"/>
      <c r="B14" s="166"/>
      <c r="C14" s="81" t="s">
        <v>137</v>
      </c>
      <c r="D14" s="113"/>
    </row>
    <row r="15" spans="1:4" ht="14.25" customHeight="1">
      <c r="A15" s="165"/>
      <c r="B15" s="166"/>
      <c r="C15" s="83" t="s">
        <v>138</v>
      </c>
      <c r="D15" s="112"/>
    </row>
    <row r="16" spans="1:4" ht="15" customHeight="1">
      <c r="A16" s="165" t="s">
        <v>139</v>
      </c>
      <c r="B16" s="166" t="s">
        <v>12</v>
      </c>
      <c r="C16" s="87" t="s">
        <v>140</v>
      </c>
      <c r="D16" s="88"/>
    </row>
    <row r="17" spans="1:4" ht="13.5" customHeight="1">
      <c r="A17" s="165"/>
      <c r="B17" s="166"/>
      <c r="C17" s="81" t="s">
        <v>141</v>
      </c>
      <c r="D17" s="82"/>
    </row>
    <row r="18" spans="1:4" ht="13.5" customHeight="1">
      <c r="A18" s="165"/>
      <c r="B18" s="166"/>
      <c r="C18" s="81" t="s">
        <v>142</v>
      </c>
      <c r="D18" s="82"/>
    </row>
    <row r="19" spans="1:4" ht="12.75" customHeight="1">
      <c r="A19" s="165"/>
      <c r="B19" s="166"/>
      <c r="C19" s="83" t="s">
        <v>143</v>
      </c>
      <c r="D19" s="112"/>
    </row>
    <row r="20" spans="1:4" ht="12.75" customHeight="1">
      <c r="A20" s="165" t="s">
        <v>144</v>
      </c>
      <c r="B20" s="166"/>
      <c r="C20" s="87" t="s">
        <v>145</v>
      </c>
      <c r="D20" s="111"/>
    </row>
    <row r="21" spans="1:4" ht="15">
      <c r="A21" s="165"/>
      <c r="B21" s="166"/>
      <c r="C21" s="83" t="s">
        <v>146</v>
      </c>
      <c r="D21" s="112"/>
    </row>
    <row r="22" spans="1:4" ht="15" customHeight="1">
      <c r="A22" s="168" t="s">
        <v>147</v>
      </c>
      <c r="B22" s="166" t="s">
        <v>12</v>
      </c>
      <c r="C22" s="87" t="s">
        <v>148</v>
      </c>
      <c r="D22" s="111"/>
    </row>
    <row r="23" spans="1:4" ht="23.25" customHeight="1">
      <c r="A23" s="168"/>
      <c r="B23" s="166"/>
      <c r="C23" s="81" t="s">
        <v>149</v>
      </c>
      <c r="D23" s="82"/>
    </row>
    <row r="24" spans="1:4" ht="15">
      <c r="A24" s="168"/>
      <c r="B24" s="166"/>
      <c r="C24" s="81" t="s">
        <v>150</v>
      </c>
      <c r="D24" s="82"/>
    </row>
    <row r="25" spans="1:4" ht="22.5">
      <c r="A25" s="168"/>
      <c r="B25" s="166"/>
      <c r="C25" s="83" t="s">
        <v>151</v>
      </c>
      <c r="D25" s="112"/>
    </row>
    <row r="26" spans="1:4" ht="21" customHeight="1">
      <c r="A26" s="165" t="s">
        <v>152</v>
      </c>
      <c r="B26" s="166" t="s">
        <v>12</v>
      </c>
      <c r="C26" s="87" t="s">
        <v>153</v>
      </c>
      <c r="D26" s="111"/>
    </row>
    <row r="27" spans="1:4" ht="22.5" customHeight="1">
      <c r="A27" s="165"/>
      <c r="B27" s="166"/>
      <c r="C27" s="83" t="s">
        <v>154</v>
      </c>
      <c r="D27" s="84"/>
    </row>
    <row r="28" spans="1:4" ht="18.75" customHeight="1">
      <c r="A28" s="168" t="s">
        <v>155</v>
      </c>
      <c r="B28" s="166"/>
      <c r="C28" s="87" t="s">
        <v>156</v>
      </c>
      <c r="D28" s="111"/>
    </row>
    <row r="29" spans="1:4" ht="22.5" customHeight="1">
      <c r="A29" s="168"/>
      <c r="B29" s="166"/>
      <c r="C29" s="83" t="s">
        <v>157</v>
      </c>
      <c r="D29" s="112"/>
    </row>
  </sheetData>
  <sheetProtection selectLockedCells="1" selectUnlockedCells="1"/>
  <mergeCells count="19">
    <mergeCell ref="A1:D1"/>
    <mergeCell ref="A3:A4"/>
    <mergeCell ref="B3:B4"/>
    <mergeCell ref="A5:A7"/>
    <mergeCell ref="B5:B7"/>
    <mergeCell ref="A8:A10"/>
    <mergeCell ref="B8:B10"/>
    <mergeCell ref="A11:A15"/>
    <mergeCell ref="B11:B15"/>
    <mergeCell ref="A16:A19"/>
    <mergeCell ref="B16:B19"/>
    <mergeCell ref="A20:A21"/>
    <mergeCell ref="B20:B21"/>
    <mergeCell ref="A22:A25"/>
    <mergeCell ref="B22:B25"/>
    <mergeCell ref="A26:A27"/>
    <mergeCell ref="B26:B27"/>
    <mergeCell ref="A28:A29"/>
    <mergeCell ref="B28:B29"/>
  </mergeCells>
  <conditionalFormatting sqref="D3:D29">
    <cfRule type="expression" priority="1" dxfId="8" stopIfTrue="1">
      <formula>NOT(ISERROR(SEARCH("X",AAA!#REF!)))</formula>
    </cfRule>
  </conditionalFormatting>
  <printOptions/>
  <pageMargins left="0.19027777777777777" right="0.14027777777777778" top="0.75" bottom="0.4097222222222222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D36"/>
  <sheetViews>
    <sheetView showGridLines="0" zoomScalePageLayoutView="0" workbookViewId="0" topLeftCell="A1">
      <selection activeCell="C35" sqref="C35"/>
    </sheetView>
  </sheetViews>
  <sheetFormatPr defaultColWidth="11.421875" defaultRowHeight="15"/>
  <cols>
    <col min="1" max="1" width="32.28125" style="0" customWidth="1"/>
    <col min="2" max="2" width="45.421875" style="0" customWidth="1"/>
    <col min="3" max="3" width="48.28125" style="0" customWidth="1"/>
    <col min="4" max="4" width="7.140625" style="0" customWidth="1"/>
  </cols>
  <sheetData>
    <row r="1" spans="1:4" ht="29.25" customHeight="1">
      <c r="A1" s="174" t="s">
        <v>158</v>
      </c>
      <c r="B1" s="174"/>
      <c r="C1" s="174"/>
      <c r="D1" s="174"/>
    </row>
    <row r="2" spans="1:4" s="94" customFormat="1" ht="206.25" customHeight="1">
      <c r="A2" s="91" t="s">
        <v>78</v>
      </c>
      <c r="B2" s="91" t="s">
        <v>79</v>
      </c>
      <c r="C2" s="91" t="s">
        <v>80</v>
      </c>
      <c r="D2" s="92" t="s">
        <v>81</v>
      </c>
    </row>
    <row r="3" spans="1:4" ht="14.25" customHeight="1">
      <c r="A3" s="168" t="s">
        <v>159</v>
      </c>
      <c r="B3" s="166"/>
      <c r="C3" s="95" t="s">
        <v>160</v>
      </c>
      <c r="D3" s="111"/>
    </row>
    <row r="4" spans="1:4" ht="25.5" customHeight="1">
      <c r="A4" s="168"/>
      <c r="B4" s="166"/>
      <c r="C4" s="96" t="s">
        <v>161</v>
      </c>
      <c r="D4" s="113"/>
    </row>
    <row r="5" spans="1:4" ht="13.5" customHeight="1">
      <c r="A5" s="168"/>
      <c r="B5" s="166"/>
      <c r="C5" s="96" t="s">
        <v>162</v>
      </c>
      <c r="D5" s="113"/>
    </row>
    <row r="6" spans="1:4" ht="13.5" customHeight="1">
      <c r="A6" s="168"/>
      <c r="B6" s="166"/>
      <c r="C6" s="96" t="s">
        <v>163</v>
      </c>
      <c r="D6" s="82"/>
    </row>
    <row r="7" spans="1:4" ht="12.75" customHeight="1">
      <c r="A7" s="168"/>
      <c r="B7" s="166"/>
      <c r="C7" s="97" t="s">
        <v>164</v>
      </c>
      <c r="D7" s="82"/>
    </row>
    <row r="8" spans="1:4" ht="15.75" customHeight="1" hidden="1">
      <c r="A8" s="168"/>
      <c r="B8" s="166"/>
      <c r="C8" s="97"/>
      <c r="D8" s="113"/>
    </row>
    <row r="9" spans="1:4" ht="15" customHeight="1">
      <c r="A9" s="168"/>
      <c r="B9" s="166"/>
      <c r="C9" s="98" t="s">
        <v>165</v>
      </c>
      <c r="D9" s="84"/>
    </row>
    <row r="10" spans="1:4" ht="24" customHeight="1">
      <c r="A10" s="168" t="s">
        <v>166</v>
      </c>
      <c r="B10" s="166"/>
      <c r="C10" s="99" t="s">
        <v>167</v>
      </c>
      <c r="D10" s="111"/>
    </row>
    <row r="11" spans="1:4" ht="12.75" customHeight="1">
      <c r="A11" s="168"/>
      <c r="B11" s="166"/>
      <c r="C11" s="81" t="s">
        <v>168</v>
      </c>
      <c r="D11" s="113"/>
    </row>
    <row r="12" spans="1:4" ht="12.75" customHeight="1">
      <c r="A12" s="168"/>
      <c r="B12" s="166"/>
      <c r="C12" s="83" t="s">
        <v>169</v>
      </c>
      <c r="D12" s="112"/>
    </row>
    <row r="13" spans="1:4" ht="23.25" customHeight="1">
      <c r="A13" s="168" t="s">
        <v>170</v>
      </c>
      <c r="B13" s="166"/>
      <c r="C13" s="100" t="s">
        <v>171</v>
      </c>
      <c r="D13" s="111"/>
    </row>
    <row r="14" spans="1:4" ht="23.25" customHeight="1">
      <c r="A14" s="168"/>
      <c r="B14" s="166"/>
      <c r="C14" s="96" t="s">
        <v>172</v>
      </c>
      <c r="D14" s="82"/>
    </row>
    <row r="15" spans="1:4" ht="24" customHeight="1">
      <c r="A15" s="168"/>
      <c r="B15" s="166"/>
      <c r="C15" s="96" t="s">
        <v>173</v>
      </c>
      <c r="D15" s="82"/>
    </row>
    <row r="16" spans="1:4" ht="11.25" customHeight="1">
      <c r="A16" s="168"/>
      <c r="B16" s="166"/>
      <c r="C16" s="96" t="s">
        <v>174</v>
      </c>
      <c r="D16" s="82"/>
    </row>
    <row r="17" spans="1:4" ht="12" customHeight="1">
      <c r="A17" s="168"/>
      <c r="B17" s="166"/>
      <c r="C17" s="96" t="s">
        <v>175</v>
      </c>
      <c r="D17" s="82"/>
    </row>
    <row r="18" spans="1:4" ht="23.25" customHeight="1">
      <c r="A18" s="168"/>
      <c r="B18" s="166"/>
      <c r="C18" s="96" t="s">
        <v>176</v>
      </c>
      <c r="D18" s="82"/>
    </row>
    <row r="19" spans="1:4" ht="15.75" customHeight="1" hidden="1">
      <c r="A19" s="168"/>
      <c r="B19" s="166"/>
      <c r="C19" s="176" t="s">
        <v>177</v>
      </c>
      <c r="D19" s="82"/>
    </row>
    <row r="20" spans="1:4" ht="14.25" customHeight="1">
      <c r="A20" s="168"/>
      <c r="B20" s="166"/>
      <c r="C20" s="176"/>
      <c r="D20" s="84"/>
    </row>
    <row r="21" spans="1:4" ht="13.5" customHeight="1">
      <c r="A21" s="175" t="s">
        <v>178</v>
      </c>
      <c r="B21" s="166"/>
      <c r="C21" s="87" t="s">
        <v>179</v>
      </c>
      <c r="D21" s="101"/>
    </row>
    <row r="22" spans="1:4" ht="13.5" customHeight="1">
      <c r="A22" s="175"/>
      <c r="B22" s="166"/>
      <c r="C22" s="81" t="s">
        <v>180</v>
      </c>
      <c r="D22" s="102"/>
    </row>
    <row r="23" spans="1:4" ht="12" customHeight="1">
      <c r="A23" s="175"/>
      <c r="B23" s="166"/>
      <c r="C23" s="81" t="s">
        <v>181</v>
      </c>
      <c r="D23" s="102"/>
    </row>
    <row r="24" spans="1:4" ht="12.75" customHeight="1">
      <c r="A24" s="175"/>
      <c r="B24" s="166"/>
      <c r="C24" s="83" t="s">
        <v>182</v>
      </c>
      <c r="D24" s="103"/>
    </row>
    <row r="25" spans="1:4" ht="12.75" customHeight="1">
      <c r="A25" s="168" t="s">
        <v>183</v>
      </c>
      <c r="B25" s="166"/>
      <c r="C25" s="87" t="s">
        <v>184</v>
      </c>
      <c r="D25" s="111"/>
    </row>
    <row r="26" spans="1:4" ht="12" customHeight="1">
      <c r="A26" s="168"/>
      <c r="B26" s="166"/>
      <c r="C26" s="81" t="s">
        <v>185</v>
      </c>
      <c r="D26" s="113"/>
    </row>
    <row r="27" spans="1:4" ht="22.5" customHeight="1" hidden="1">
      <c r="A27" s="168"/>
      <c r="B27" s="166"/>
      <c r="C27" s="81" t="s">
        <v>186</v>
      </c>
      <c r="D27" s="113"/>
    </row>
    <row r="28" spans="1:4" ht="15.75" customHeight="1" hidden="1">
      <c r="A28" s="168"/>
      <c r="B28" s="166"/>
      <c r="C28" s="81" t="s">
        <v>187</v>
      </c>
      <c r="D28" s="113"/>
    </row>
    <row r="29" spans="1:4" ht="12.75" customHeight="1">
      <c r="A29" s="168"/>
      <c r="B29" s="166"/>
      <c r="C29" s="81" t="s">
        <v>186</v>
      </c>
      <c r="D29" s="113"/>
    </row>
    <row r="30" spans="1:4" ht="12" customHeight="1">
      <c r="A30" s="168"/>
      <c r="B30" s="166"/>
      <c r="C30" s="81" t="s">
        <v>187</v>
      </c>
      <c r="D30" s="113"/>
    </row>
    <row r="31" spans="1:4" ht="24" customHeight="1">
      <c r="A31" s="168"/>
      <c r="B31" s="166"/>
      <c r="C31" s="83" t="s">
        <v>188</v>
      </c>
      <c r="D31" s="112"/>
    </row>
    <row r="32" spans="1:4" ht="13.5" customHeight="1">
      <c r="A32" s="168" t="s">
        <v>189</v>
      </c>
      <c r="B32" s="166"/>
      <c r="C32" s="87" t="s">
        <v>190</v>
      </c>
      <c r="D32" s="111"/>
    </row>
    <row r="33" spans="1:4" ht="33.75">
      <c r="A33" s="168"/>
      <c r="B33" s="166"/>
      <c r="C33" s="81" t="s">
        <v>191</v>
      </c>
      <c r="D33" s="113"/>
    </row>
    <row r="34" spans="1:4" ht="12.75" customHeight="1">
      <c r="A34" s="168"/>
      <c r="B34" s="166"/>
      <c r="C34" s="81" t="s">
        <v>192</v>
      </c>
      <c r="D34" s="113"/>
    </row>
    <row r="35" spans="1:4" ht="12" customHeight="1">
      <c r="A35" s="168"/>
      <c r="B35" s="166"/>
      <c r="C35" s="81" t="s">
        <v>193</v>
      </c>
      <c r="D35" s="113"/>
    </row>
    <row r="36" spans="1:4" ht="12.75" customHeight="1">
      <c r="A36" s="168"/>
      <c r="B36" s="166"/>
      <c r="C36" s="83" t="s">
        <v>194</v>
      </c>
      <c r="D36" s="112"/>
    </row>
  </sheetData>
  <sheetProtection selectLockedCells="1" selectUnlockedCells="1"/>
  <mergeCells count="14">
    <mergeCell ref="A1:D1"/>
    <mergeCell ref="A3:A9"/>
    <mergeCell ref="B3:B9"/>
    <mergeCell ref="A10:A12"/>
    <mergeCell ref="B10:B12"/>
    <mergeCell ref="A13:A20"/>
    <mergeCell ref="B13:B20"/>
    <mergeCell ref="C19:C20"/>
    <mergeCell ref="A21:A24"/>
    <mergeCell ref="B21:B24"/>
    <mergeCell ref="A25:A31"/>
    <mergeCell ref="B25:B31"/>
    <mergeCell ref="A32:A36"/>
    <mergeCell ref="B32:B36"/>
  </mergeCells>
  <conditionalFormatting sqref="D3:D36">
    <cfRule type="expression" priority="1" dxfId="8" stopIfTrue="1">
      <formula>NOT(ISERROR(SEARCH("X",'Elaboration Offre Touristique'!#REF!)))</formula>
    </cfRule>
  </conditionalFormatting>
  <printOptions/>
  <pageMargins left="0.2" right="0.1597222222222222" top="0.3402777777777778" bottom="0.24027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D27"/>
  <sheetViews>
    <sheetView showGridLines="0" tabSelected="1" zoomScalePageLayoutView="0" workbookViewId="0" topLeftCell="A1">
      <selection activeCell="A24" sqref="A24:A25"/>
    </sheetView>
  </sheetViews>
  <sheetFormatPr defaultColWidth="11.421875" defaultRowHeight="15"/>
  <cols>
    <col min="1" max="1" width="26.140625" style="0" customWidth="1"/>
    <col min="2" max="2" width="49.28125" style="0" customWidth="1"/>
    <col min="3" max="3" width="52.28125" style="0" customWidth="1"/>
    <col min="4" max="4" width="6.7109375" style="0" customWidth="1"/>
  </cols>
  <sheetData>
    <row r="1" spans="1:4" ht="23.25">
      <c r="A1" s="174" t="s">
        <v>195</v>
      </c>
      <c r="B1" s="174"/>
      <c r="C1" s="174"/>
      <c r="D1" s="174"/>
    </row>
    <row r="2" spans="1:4" s="104" customFormat="1" ht="162.75" customHeight="1">
      <c r="A2" s="91" t="s">
        <v>78</v>
      </c>
      <c r="B2" s="91" t="s">
        <v>79</v>
      </c>
      <c r="C2" s="91" t="s">
        <v>80</v>
      </c>
      <c r="D2" s="92" t="s">
        <v>81</v>
      </c>
    </row>
    <row r="3" spans="1:4" ht="12.75" customHeight="1">
      <c r="A3" s="168" t="s">
        <v>196</v>
      </c>
      <c r="B3" s="166"/>
      <c r="C3" s="87" t="s">
        <v>197</v>
      </c>
      <c r="D3" s="111"/>
    </row>
    <row r="4" spans="1:4" ht="13.5" customHeight="1">
      <c r="A4" s="168"/>
      <c r="B4" s="166"/>
      <c r="C4" s="83" t="s">
        <v>198</v>
      </c>
      <c r="D4" s="112"/>
    </row>
    <row r="5" spans="1:4" ht="12.75" customHeight="1">
      <c r="A5" s="168" t="s">
        <v>199</v>
      </c>
      <c r="B5" s="166"/>
      <c r="C5" s="87" t="s">
        <v>200</v>
      </c>
      <c r="D5" s="111"/>
    </row>
    <row r="6" spans="1:4" ht="15">
      <c r="A6" s="168"/>
      <c r="B6" s="166"/>
      <c r="C6" s="81" t="s">
        <v>201</v>
      </c>
      <c r="D6" s="113"/>
    </row>
    <row r="7" spans="1:4" ht="21" customHeight="1">
      <c r="A7" s="168"/>
      <c r="B7" s="166"/>
      <c r="C7" s="83" t="s">
        <v>202</v>
      </c>
      <c r="D7" s="112"/>
    </row>
    <row r="8" spans="1:4" ht="33.75">
      <c r="A8" s="85" t="s">
        <v>203</v>
      </c>
      <c r="B8" s="86"/>
      <c r="C8" s="86" t="s">
        <v>204</v>
      </c>
      <c r="D8" s="114"/>
    </row>
    <row r="9" spans="1:4" ht="17.25" customHeight="1">
      <c r="A9" s="179" t="s">
        <v>205</v>
      </c>
      <c r="B9" s="180"/>
      <c r="C9" s="105" t="s">
        <v>206</v>
      </c>
      <c r="D9" s="111"/>
    </row>
    <row r="10" spans="1:4" ht="15">
      <c r="A10" s="179"/>
      <c r="B10" s="180"/>
      <c r="C10" s="81" t="s">
        <v>207</v>
      </c>
      <c r="D10" s="113"/>
    </row>
    <row r="11" spans="1:4" ht="15.75" customHeight="1">
      <c r="A11" s="179"/>
      <c r="B11" s="180"/>
      <c r="C11" s="81" t="s">
        <v>208</v>
      </c>
      <c r="D11" s="113"/>
    </row>
    <row r="12" spans="1:4" ht="16.5" customHeight="1">
      <c r="A12" s="179"/>
      <c r="B12" s="180"/>
      <c r="C12" s="106" t="s">
        <v>209</v>
      </c>
      <c r="D12" s="115"/>
    </row>
    <row r="13" spans="1:4" ht="15" customHeight="1">
      <c r="A13" s="168" t="s">
        <v>210</v>
      </c>
      <c r="B13" s="166"/>
      <c r="C13" s="87" t="s">
        <v>211</v>
      </c>
      <c r="D13" s="111"/>
    </row>
    <row r="14" spans="1:4" ht="15.75" customHeight="1">
      <c r="A14" s="168"/>
      <c r="B14" s="166"/>
      <c r="C14" s="107" t="s">
        <v>212</v>
      </c>
      <c r="D14" s="113"/>
    </row>
    <row r="15" spans="1:4" ht="15">
      <c r="A15" s="168"/>
      <c r="B15" s="166"/>
      <c r="C15" s="108" t="s">
        <v>213</v>
      </c>
      <c r="D15" s="112"/>
    </row>
    <row r="16" spans="1:4" ht="16.5" customHeight="1">
      <c r="A16" s="172" t="s">
        <v>214</v>
      </c>
      <c r="B16" s="178"/>
      <c r="C16" s="79" t="s">
        <v>215</v>
      </c>
      <c r="D16" s="116"/>
    </row>
    <row r="17" spans="1:4" ht="15">
      <c r="A17" s="172"/>
      <c r="B17" s="178"/>
      <c r="C17" s="81" t="s">
        <v>216</v>
      </c>
      <c r="D17" s="113"/>
    </row>
    <row r="18" spans="1:4" ht="22.5">
      <c r="A18" s="172"/>
      <c r="B18" s="178"/>
      <c r="C18" s="83" t="s">
        <v>217</v>
      </c>
      <c r="D18" s="112"/>
    </row>
    <row r="19" spans="1:4" ht="45" customHeight="1">
      <c r="A19" s="85" t="s">
        <v>218</v>
      </c>
      <c r="B19" s="109"/>
      <c r="C19" s="86" t="s">
        <v>219</v>
      </c>
      <c r="D19" s="114"/>
    </row>
    <row r="20" spans="1:4" ht="12.75" customHeight="1">
      <c r="A20" s="168" t="s">
        <v>220</v>
      </c>
      <c r="B20" s="166"/>
      <c r="C20" s="87" t="s">
        <v>221</v>
      </c>
      <c r="D20" s="111"/>
    </row>
    <row r="21" spans="1:4" ht="15">
      <c r="A21" s="168"/>
      <c r="B21" s="166"/>
      <c r="C21" s="81" t="s">
        <v>222</v>
      </c>
      <c r="D21" s="113"/>
    </row>
    <row r="22" spans="1:4" ht="14.25" customHeight="1">
      <c r="A22" s="168"/>
      <c r="B22" s="166"/>
      <c r="C22" s="110" t="s">
        <v>223</v>
      </c>
      <c r="D22" s="113"/>
    </row>
    <row r="23" spans="1:4" ht="15.75" customHeight="1">
      <c r="A23" s="168"/>
      <c r="B23" s="166"/>
      <c r="C23" s="83" t="s">
        <v>224</v>
      </c>
      <c r="D23" s="112"/>
    </row>
    <row r="24" spans="1:4" ht="21" customHeight="1">
      <c r="A24" s="168" t="s">
        <v>225</v>
      </c>
      <c r="B24" s="177"/>
      <c r="C24" s="87" t="s">
        <v>226</v>
      </c>
      <c r="D24" s="111"/>
    </row>
    <row r="25" spans="1:4" ht="22.5" customHeight="1">
      <c r="A25" s="168"/>
      <c r="B25" s="177"/>
      <c r="C25" s="83" t="s">
        <v>227</v>
      </c>
      <c r="D25" s="112"/>
    </row>
    <row r="26" spans="1:4" ht="22.5" customHeight="1">
      <c r="A26" s="168" t="s">
        <v>228</v>
      </c>
      <c r="B26" s="177"/>
      <c r="C26" s="87" t="s">
        <v>229</v>
      </c>
      <c r="D26" s="111"/>
    </row>
    <row r="27" spans="1:4" ht="26.25" customHeight="1">
      <c r="A27" s="168"/>
      <c r="B27" s="177"/>
      <c r="C27" s="83" t="s">
        <v>230</v>
      </c>
      <c r="D27" s="112"/>
    </row>
  </sheetData>
  <sheetProtection selectLockedCells="1" selectUnlockedCells="1"/>
  <mergeCells count="17">
    <mergeCell ref="A1:D1"/>
    <mergeCell ref="A3:A4"/>
    <mergeCell ref="B3:B4"/>
    <mergeCell ref="A5:A7"/>
    <mergeCell ref="B5:B7"/>
    <mergeCell ref="A9:A12"/>
    <mergeCell ref="B9:B12"/>
    <mergeCell ref="A24:A25"/>
    <mergeCell ref="B24:B25"/>
    <mergeCell ref="A26:A27"/>
    <mergeCell ref="B26:B27"/>
    <mergeCell ref="A13:A15"/>
    <mergeCell ref="B13:B15"/>
    <mergeCell ref="A16:A18"/>
    <mergeCell ref="B16:B18"/>
    <mergeCell ref="A20:A23"/>
    <mergeCell ref="B20:B23"/>
  </mergeCells>
  <conditionalFormatting sqref="D3:D27">
    <cfRule type="expression" priority="1" dxfId="8" stopIfTrue="1">
      <formula>NOT(ISERROR(SEARCH("X",'Veille touristique'!#REF!)))</formula>
    </cfRule>
  </conditionalFormatting>
  <printOptions/>
  <pageMargins left="0.19027777777777777" right="0.1597222222222222" top="0.4798611111111111" bottom="0.3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</cp:lastModifiedBy>
  <dcterms:created xsi:type="dcterms:W3CDTF">2013-09-21T10:09:51Z</dcterms:created>
  <dcterms:modified xsi:type="dcterms:W3CDTF">2013-10-10T07:58:25Z</dcterms:modified>
  <cp:category/>
  <cp:version/>
  <cp:contentType/>
  <cp:contentStatus/>
</cp:coreProperties>
</file>