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comments8.xml" ContentType="application/vnd.openxmlformats-officedocument.spreadsheetml.comments+xml"/>
  <Override PartName="/xl/drawings/drawing13.xml" ContentType="application/vnd.openxmlformats-officedocument.drawing+xml"/>
  <Override PartName="/xl/comments9.xml" ContentType="application/vnd.openxmlformats-officedocument.spreadsheetml.comments+xml"/>
  <Override PartName="/xl/drawings/drawing14.xml" ContentType="application/vnd.openxmlformats-officedocument.drawing+xml"/>
  <Override PartName="/xl/comments10.xml" ContentType="application/vnd.openxmlformats-officedocument.spreadsheetml.comments+xml"/>
  <Override PartName="/xl/drawings/drawing15.xml" ContentType="application/vnd.openxmlformats-officedocument.drawing+xml"/>
  <Override PartName="/xl/comments11.xml" ContentType="application/vnd.openxmlformats-officedocument.spreadsheetml.comments+xml"/>
  <Override PartName="/xl/drawings/drawing16.xml" ContentType="application/vnd.openxmlformats-officedocument.drawing+xml"/>
  <Override PartName="/xl/comments12.xml" ContentType="application/vnd.openxmlformats-officedocument.spreadsheetml.comments+xml"/>
  <Override PartName="/xl/drawings/drawing17.xml" ContentType="application/vnd.openxmlformats-officedocument.drawing+xml"/>
  <Override PartName="/xl/comments13.xml" ContentType="application/vnd.openxmlformats-officedocument.spreadsheetml.comments+xml"/>
  <Override PartName="/xl/drawings/drawing18.xml" ContentType="application/vnd.openxmlformats-officedocument.drawing+xml"/>
  <Override PartName="/xl/comments14.xml" ContentType="application/vnd.openxmlformats-officedocument.spreadsheetml.comments+xml"/>
  <Override PartName="/xl/drawings/drawing19.xml" ContentType="application/vnd.openxmlformats-officedocument.drawing+xml"/>
  <Override PartName="/xl/comments15.xml" ContentType="application/vnd.openxmlformats-officedocument.spreadsheetml.comments+xml"/>
  <Override PartName="/xl/drawings/drawing20.xml" ContentType="application/vnd.openxmlformats-officedocument.drawing+xml"/>
  <Override PartName="/xl/comments16.xml" ContentType="application/vnd.openxmlformats-officedocument.spreadsheetml.comments+xml"/>
  <Override PartName="/xl/drawings/drawing21.xml" ContentType="application/vnd.openxmlformats-officedocument.drawing+xml"/>
  <Override PartName="/xl/comments17.xml" ContentType="application/vnd.openxmlformats-officedocument.spreadsheetml.comments+xml"/>
  <Override PartName="/xl/drawings/drawing22.xml" ContentType="application/vnd.openxmlformats-officedocument.drawing+xml"/>
  <Override PartName="/xl/comments18.xml" ContentType="application/vnd.openxmlformats-officedocument.spreadsheetml.comments+xml"/>
  <Override PartName="/xl/drawings/drawing23.xml" ContentType="application/vnd.openxmlformats-officedocument.drawing+xml"/>
  <Override PartName="/xl/comments19.xml" ContentType="application/vnd.openxmlformats-officedocument.spreadsheetml.comments+xml"/>
  <Override PartName="/xl/drawings/drawing24.xml" ContentType="application/vnd.openxmlformats-officedocument.drawing+xml"/>
  <Override PartName="/xl/comments20.xml" ContentType="application/vnd.openxmlformats-officedocument.spreadsheetml.comments+xml"/>
  <Override PartName="/xl/drawings/drawing25.xml" ContentType="application/vnd.openxmlformats-officedocument.drawing+xml"/>
  <Override PartName="/xl/comments21.xml" ContentType="application/vnd.openxmlformats-officedocument.spreadsheetml.comments+xml"/>
  <Override PartName="/xl/drawings/drawing26.xml" ContentType="application/vnd.openxmlformats-officedocument.drawing+xml"/>
  <Override PartName="/xl/comments22.xml" ContentType="application/vnd.openxmlformats-officedocument.spreadsheetml.comments+xml"/>
  <Override PartName="/xl/drawings/drawing27.xml" ContentType="application/vnd.openxmlformats-officedocument.drawing+xml"/>
  <Override PartName="/xl/comments23.xml" ContentType="application/vnd.openxmlformats-officedocument.spreadsheetml.comments+xml"/>
  <Override PartName="/xl/drawings/drawing28.xml" ContentType="application/vnd.openxmlformats-officedocument.drawing+xml"/>
  <Override PartName="/xl/comments24.xml" ContentType="application/vnd.openxmlformats-officedocument.spreadsheetml.comments+xml"/>
  <Override PartName="/xl/drawings/drawing29.xml" ContentType="application/vnd.openxmlformats-officedocument.drawing+xml"/>
  <Override PartName="/xl/comments25.xml" ContentType="application/vnd.openxmlformats-officedocument.spreadsheetml.comments+xml"/>
  <Override PartName="/xl/drawings/drawing30.xml" ContentType="application/vnd.openxmlformats-officedocument.drawing+xml"/>
  <Override PartName="/xl/comments26.xml" ContentType="application/vnd.openxmlformats-officedocument.spreadsheetml.comments+xml"/>
  <Override PartName="/xl/drawings/drawing31.xml" ContentType="application/vnd.openxmlformats-officedocument.drawing+xml"/>
  <Override PartName="/xl/comments27.xml" ContentType="application/vnd.openxmlformats-officedocument.spreadsheetml.comments+xml"/>
  <Override PartName="/xl/drawings/drawing32.xml" ContentType="application/vnd.openxmlformats-officedocument.drawing+xml"/>
  <Override PartName="/xl/comments28.xml" ContentType="application/vnd.openxmlformats-officedocument.spreadsheetml.comments+xml"/>
  <Override PartName="/xl/drawings/drawing33.xml" ContentType="application/vnd.openxmlformats-officedocument.drawing+xml"/>
  <Override PartName="/xl/comments29.xml" ContentType="application/vnd.openxmlformats-officedocument.spreadsheetml.comments+xml"/>
  <Override PartName="/xl/drawings/drawing34.xml" ContentType="application/vnd.openxmlformats-officedocument.drawing+xml"/>
  <Override PartName="/xl/comments30.xml" ContentType="application/vnd.openxmlformats-officedocument.spreadsheetml.comments+xml"/>
  <Override PartName="/xl/drawings/drawing35.xml" ContentType="application/vnd.openxmlformats-officedocument.drawing+xml"/>
  <Override PartName="/xl/comments31.xml" ContentType="application/vnd.openxmlformats-officedocument.spreadsheetml.comments+xml"/>
  <Override PartName="/xl/drawings/drawing36.xml" ContentType="application/vnd.openxmlformats-officedocument.drawing+xml"/>
  <Override PartName="/xl/comments32.xml" ContentType="application/vnd.openxmlformats-officedocument.spreadsheetml.comments+xml"/>
  <Override PartName="/xl/drawings/drawing37.xml" ContentType="application/vnd.openxmlformats-officedocument.drawing+xml"/>
  <Override PartName="/xl/comments33.xml" ContentType="application/vnd.openxmlformats-officedocument.spreadsheetml.comments+xml"/>
  <Override PartName="/xl/drawings/drawing38.xml" ContentType="application/vnd.openxmlformats-officedocument.drawing+xml"/>
  <Override PartName="/xl/comments34.xml" ContentType="application/vnd.openxmlformats-officedocument.spreadsheetml.comments+xml"/>
  <Override PartName="/xl/drawings/drawing39.xml" ContentType="application/vnd.openxmlformats-officedocument.drawing+xml"/>
  <Override PartName="/xl/comments35.xml" ContentType="application/vnd.openxmlformats-officedocument.spreadsheetml.comments+xml"/>
  <Override PartName="/xl/drawings/drawing40.xml" ContentType="application/vnd.openxmlformats-officedocument.drawing+xml"/>
  <Override PartName="/xl/comments36.xml" ContentType="application/vnd.openxmlformats-officedocument.spreadsheetml.comments+xml"/>
  <Override PartName="/xl/drawings/drawing41.xml" ContentType="application/vnd.openxmlformats-officedocument.drawing+xml"/>
  <Override PartName="/xl/comments3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80" yWindow="60" windowWidth="19440" windowHeight="12375" tabRatio="658" activeTab="3"/>
  </bookViews>
  <sheets>
    <sheet name="TUTORIEL" sheetId="9" r:id="rId1"/>
    <sheet name="Référentiel 2nde MRC" sheetId="11" r:id="rId2"/>
    <sheet name="GUIDE d'évaluation" sheetId="2" r:id="rId3"/>
    <sheet name="Classe, période, dates, coef" sheetId="12" r:id="rId4"/>
    <sheet name="Bilan Groupe Compétences" sheetId="13" r:id="rId5"/>
    <sheet name="Bilan Groupe Notes" sheetId="71" r:id="rId6"/>
    <sheet name="Elève 01" sheetId="10" r:id="rId7"/>
    <sheet name="Elève 02" sheetId="113" r:id="rId8"/>
    <sheet name="Elève 03" sheetId="114" r:id="rId9"/>
    <sheet name="Elève 04" sheetId="115" r:id="rId10"/>
    <sheet name="Elève 05" sheetId="116" r:id="rId11"/>
    <sheet name="Elève 06" sheetId="117" r:id="rId12"/>
    <sheet name="Elève 07" sheetId="118" r:id="rId13"/>
    <sheet name="Elève 08" sheetId="119" r:id="rId14"/>
    <sheet name="Elève 09" sheetId="120" r:id="rId15"/>
    <sheet name="Elève 10" sheetId="121" r:id="rId16"/>
    <sheet name="Elève 11" sheetId="122" r:id="rId17"/>
    <sheet name="Elève 12" sheetId="123" r:id="rId18"/>
    <sheet name="Elève 13" sheetId="124" r:id="rId19"/>
    <sheet name="Elève 14" sheetId="125" r:id="rId20"/>
    <sheet name="Elève 15" sheetId="126" r:id="rId21"/>
    <sheet name="Elève 16" sheetId="127" r:id="rId22"/>
    <sheet name="Elève 17" sheetId="128" r:id="rId23"/>
    <sheet name="Elève 18" sheetId="129" r:id="rId24"/>
    <sheet name="Elève 19" sheetId="131" r:id="rId25"/>
    <sheet name="Elève 20" sheetId="132" r:id="rId26"/>
    <sheet name="Elève 21" sheetId="133" r:id="rId27"/>
    <sheet name="Elève 22" sheetId="134" r:id="rId28"/>
    <sheet name="Elève 23" sheetId="135" r:id="rId29"/>
    <sheet name="Elève 24" sheetId="136" r:id="rId30"/>
    <sheet name="Elève 25" sheetId="137" r:id="rId31"/>
    <sheet name="Elève 26" sheetId="138" r:id="rId32"/>
    <sheet name="Elève 27" sheetId="139" r:id="rId33"/>
    <sheet name="Elève 28" sheetId="140" r:id="rId34"/>
    <sheet name="Elève 29" sheetId="141" r:id="rId35"/>
    <sheet name="Elève 30" sheetId="142" r:id="rId36"/>
    <sheet name="Elève 31" sheetId="143" r:id="rId37"/>
    <sheet name="Elève 32" sheetId="144" r:id="rId38"/>
    <sheet name="Elève 33" sheetId="145" r:id="rId39"/>
    <sheet name="Elève 34" sheetId="146" r:id="rId40"/>
    <sheet name="Elève 35" sheetId="147" r:id="rId41"/>
    <sheet name="Elève 36" sheetId="148" r:id="rId42"/>
  </sheets>
  <definedNames>
    <definedName name="_xlnm._FilterDatabase" localSheetId="4" hidden="1">'Bilan Groupe Compétences'!$A$12:$AN$12</definedName>
    <definedName name="_xlnm._FilterDatabase" localSheetId="5" hidden="1">'Bilan Groupe Notes'!$A$12:$BC$12</definedName>
    <definedName name="_xlnm._FilterDatabase" localSheetId="6" hidden="1">'Elève 01'!$A$11:$BG$71</definedName>
    <definedName name="_xlnm._FilterDatabase" localSheetId="7" hidden="1">'Elève 02'!$A$11:$BG$71</definedName>
    <definedName name="_xlnm._FilterDatabase" localSheetId="8" hidden="1">'Elève 03'!$A$11:$BG$71</definedName>
    <definedName name="_xlnm._FilterDatabase" localSheetId="9" hidden="1">'Elève 04'!$A$11:$BG$71</definedName>
    <definedName name="_xlnm._FilterDatabase" localSheetId="10" hidden="1">'Elève 05'!$A$11:$BG$71</definedName>
    <definedName name="_xlnm._FilterDatabase" localSheetId="11" hidden="1">'Elève 06'!$A$11:$BG$71</definedName>
    <definedName name="_xlnm._FilterDatabase" localSheetId="12" hidden="1">'Elève 07'!$A$11:$BG$71</definedName>
    <definedName name="_xlnm._FilterDatabase" localSheetId="13" hidden="1">'Elève 08'!$A$11:$BG$71</definedName>
    <definedName name="_xlnm._FilterDatabase" localSheetId="14" hidden="1">'Elève 09'!$A$11:$BG$71</definedName>
    <definedName name="_xlnm._FilterDatabase" localSheetId="15" hidden="1">'Elève 10'!$A$11:$BG$71</definedName>
    <definedName name="_xlnm._FilterDatabase" localSheetId="16" hidden="1">'Elève 11'!$A$11:$BG$71</definedName>
    <definedName name="_xlnm._FilterDatabase" localSheetId="17" hidden="1">'Elève 12'!$A$11:$BG$71</definedName>
    <definedName name="_xlnm._FilterDatabase" localSheetId="18" hidden="1">'Elève 13'!$A$11:$BG$71</definedName>
    <definedName name="_xlnm._FilterDatabase" localSheetId="19" hidden="1">'Elève 14'!$A$11:$BG$71</definedName>
    <definedName name="_xlnm._FilterDatabase" localSheetId="20" hidden="1">'Elève 15'!$A$11:$BG$71</definedName>
    <definedName name="_xlnm._FilterDatabase" localSheetId="21" hidden="1">'Elève 16'!$A$11:$BG$71</definedName>
    <definedName name="_xlnm._FilterDatabase" localSheetId="22" hidden="1">'Elève 17'!$A$11:$BG$71</definedName>
    <definedName name="_xlnm._FilterDatabase" localSheetId="23" hidden="1">'Elève 18'!$A$11:$BG$71</definedName>
    <definedName name="_xlnm._FilterDatabase" localSheetId="24" hidden="1">'Elève 19'!$A$11:$BG$71</definedName>
    <definedName name="_xlnm._FilterDatabase" localSheetId="25" hidden="1">'Elève 20'!$A$11:$BG$71</definedName>
    <definedName name="_xlnm._FilterDatabase" localSheetId="26" hidden="1">'Elève 21'!$A$11:$BG$71</definedName>
    <definedName name="_xlnm._FilterDatabase" localSheetId="27" hidden="1">'Elève 22'!$A$11:$BG$71</definedName>
    <definedName name="_xlnm._FilterDatabase" localSheetId="28" hidden="1">'Elève 23'!$A$11:$BG$71</definedName>
    <definedName name="_xlnm._FilterDatabase" localSheetId="29" hidden="1">'Elève 24'!$A$11:$BG$71</definedName>
    <definedName name="_xlnm._FilterDatabase" localSheetId="30" hidden="1">'Elève 25'!$A$11:$BG$71</definedName>
    <definedName name="_xlnm._FilterDatabase" localSheetId="31" hidden="1">'Elève 26'!$A$11:$BG$71</definedName>
    <definedName name="_xlnm._FilterDatabase" localSheetId="32" hidden="1">'Elève 27'!$A$11:$BG$71</definedName>
    <definedName name="_xlnm._FilterDatabase" localSheetId="33" hidden="1">'Elève 28'!$A$11:$BG$71</definedName>
    <definedName name="_xlnm._FilterDatabase" localSheetId="34" hidden="1">'Elève 29'!$A$11:$BG$71</definedName>
    <definedName name="_xlnm._FilterDatabase" localSheetId="35" hidden="1">'Elève 30'!$A$11:$BG$71</definedName>
    <definedName name="_xlnm._FilterDatabase" localSheetId="36" hidden="1">'Elève 31'!$A$11:$BG$71</definedName>
    <definedName name="_xlnm._FilterDatabase" localSheetId="37" hidden="1">'Elève 32'!$A$11:$BG$71</definedName>
    <definedName name="_xlnm._FilterDatabase" localSheetId="38" hidden="1">'Elève 33'!$A$11:$BG$71</definedName>
    <definedName name="_xlnm._FilterDatabase" localSheetId="39" hidden="1">'Elève 34'!$A$11:$BG$71</definedName>
    <definedName name="_xlnm._FilterDatabase" localSheetId="40" hidden="1">'Elève 35'!$A$11:$BG$71</definedName>
    <definedName name="_xlnm._FilterDatabase" localSheetId="41" hidden="1">'Elève 36'!$A$11:$BG$71</definedName>
    <definedName name="_xlnm._FilterDatabase" localSheetId="2" hidden="1">'GUIDE d''évaluation'!#REF!</definedName>
    <definedName name="_xlnm._FilterDatabase" localSheetId="1" hidden="1">'Référentiel 2nde MRC'!$A$2:$B$2</definedName>
    <definedName name="_xlnm.Print_Titles" localSheetId="4">'Bilan Groupe Compétences'!$A:$D,'Bilan Groupe Compétences'!$1:$12</definedName>
    <definedName name="_xlnm.Print_Titles" localSheetId="5">'Bilan Groupe Notes'!$A:$D,'Bilan Groupe Notes'!$1:$12</definedName>
    <definedName name="_xlnm.Print_Titles" localSheetId="6">'Elève 01'!$A:$I,'Elève 01'!$1:$11</definedName>
    <definedName name="_xlnm.Print_Titles" localSheetId="7">'Elève 02'!$A:$I,'Elève 02'!$1:$11</definedName>
    <definedName name="_xlnm.Print_Titles" localSheetId="8">'Elève 03'!$A:$I,'Elève 03'!$1:$11</definedName>
    <definedName name="_xlnm.Print_Titles" localSheetId="9">'Elève 04'!$A:$I,'Elève 04'!$1:$11</definedName>
    <definedName name="_xlnm.Print_Titles" localSheetId="10">'Elève 05'!$A:$I,'Elève 05'!$1:$11</definedName>
    <definedName name="_xlnm.Print_Titles" localSheetId="11">'Elève 06'!$A:$I,'Elève 06'!$1:$11</definedName>
    <definedName name="_xlnm.Print_Titles" localSheetId="12">'Elève 07'!$A:$I,'Elève 07'!$1:$11</definedName>
    <definedName name="_xlnm.Print_Titles" localSheetId="13">'Elève 08'!$A:$I,'Elève 08'!$1:$11</definedName>
    <definedName name="_xlnm.Print_Titles" localSheetId="14">'Elève 09'!$A:$I,'Elève 09'!$1:$11</definedName>
    <definedName name="_xlnm.Print_Titles" localSheetId="15">'Elève 10'!$A:$I,'Elève 10'!$1:$11</definedName>
    <definedName name="_xlnm.Print_Titles" localSheetId="16">'Elève 11'!$A:$I,'Elève 11'!$1:$11</definedName>
    <definedName name="_xlnm.Print_Titles" localSheetId="17">'Elève 12'!$A:$I,'Elève 12'!$1:$11</definedName>
    <definedName name="_xlnm.Print_Titles" localSheetId="18">'Elève 13'!$A:$I,'Elève 13'!$1:$11</definedName>
    <definedName name="_xlnm.Print_Titles" localSheetId="19">'Elève 14'!$A:$I,'Elève 14'!$1:$11</definedName>
    <definedName name="_xlnm.Print_Titles" localSheetId="20">'Elève 15'!$A:$I,'Elève 15'!$1:$11</definedName>
    <definedName name="_xlnm.Print_Titles" localSheetId="21">'Elève 16'!$A:$I,'Elève 16'!$1:$11</definedName>
    <definedName name="_xlnm.Print_Titles" localSheetId="22">'Elève 17'!$A:$I,'Elève 17'!$1:$11</definedName>
    <definedName name="_xlnm.Print_Titles" localSheetId="23">'Elève 18'!$A:$I,'Elève 18'!$1:$11</definedName>
    <definedName name="_xlnm.Print_Titles" localSheetId="24">'Elève 19'!$A:$I,'Elève 19'!$1:$11</definedName>
    <definedName name="_xlnm.Print_Titles" localSheetId="25">'Elève 20'!$A:$I,'Elève 20'!$1:$11</definedName>
    <definedName name="_xlnm.Print_Titles" localSheetId="26">'Elève 21'!$A:$I,'Elève 21'!$1:$11</definedName>
    <definedName name="_xlnm.Print_Titles" localSheetId="27">'Elève 22'!$A:$I,'Elève 22'!$1:$11</definedName>
    <definedName name="_xlnm.Print_Titles" localSheetId="28">'Elève 23'!$A:$I,'Elève 23'!$1:$11</definedName>
    <definedName name="_xlnm.Print_Titles" localSheetId="29">'Elève 24'!$A:$I,'Elève 24'!$1:$11</definedName>
    <definedName name="_xlnm.Print_Titles" localSheetId="30">'Elève 25'!$A:$I,'Elève 25'!$1:$11</definedName>
    <definedName name="_xlnm.Print_Titles" localSheetId="31">'Elève 26'!$A:$I,'Elève 26'!$1:$11</definedName>
    <definedName name="_xlnm.Print_Titles" localSheetId="32">'Elève 27'!$A:$I,'Elève 27'!$1:$11</definedName>
    <definedName name="_xlnm.Print_Titles" localSheetId="33">'Elève 28'!$A:$I,'Elève 28'!$1:$11</definedName>
    <definedName name="_xlnm.Print_Titles" localSheetId="34">'Elève 29'!$A:$I,'Elève 29'!$1:$11</definedName>
    <definedName name="_xlnm.Print_Titles" localSheetId="35">'Elève 30'!$A:$I,'Elève 30'!$1:$11</definedName>
    <definedName name="_xlnm.Print_Titles" localSheetId="36">'Elève 31'!$A:$I,'Elève 31'!$1:$11</definedName>
    <definedName name="_xlnm.Print_Titles" localSheetId="37">'Elève 32'!$A:$I,'Elève 32'!$1:$11</definedName>
    <definedName name="_xlnm.Print_Titles" localSheetId="38">'Elève 33'!$A:$I,'Elève 33'!$1:$11</definedName>
    <definedName name="_xlnm.Print_Titles" localSheetId="39">'Elève 34'!$A:$I,'Elève 34'!$1:$11</definedName>
    <definedName name="_xlnm.Print_Titles" localSheetId="40">'Elève 35'!$A:$I,'Elève 35'!$1:$11</definedName>
    <definedName name="_xlnm.Print_Titles" localSheetId="41">'Elève 36'!$A:$I,'Elève 36'!$1:$11</definedName>
    <definedName name="_xlnm.Print_Titles" localSheetId="2">'GUIDE d''évaluation'!$1:$5</definedName>
    <definedName name="_xlnm.Print_Titles" localSheetId="1">'Référentiel 2nde MRC'!$1:$2</definedName>
    <definedName name="ReferentielSeconde">'GUIDE d''évaluation'!$HG$300:$HG$360</definedName>
  </definedNames>
  <calcPr calcId="145621"/>
</workbook>
</file>

<file path=xl/calcChain.xml><?xml version="1.0" encoding="utf-8"?>
<calcChain xmlns="http://schemas.openxmlformats.org/spreadsheetml/2006/main">
  <c r="AY23" i="12" l="1"/>
  <c r="AY24" i="12"/>
  <c r="AY25" i="12"/>
  <c r="AY26" i="12"/>
  <c r="AY27" i="12"/>
  <c r="AY28" i="12"/>
  <c r="AY29" i="12"/>
  <c r="AY30" i="12"/>
  <c r="AY31" i="12"/>
  <c r="AY32" i="12"/>
  <c r="AY33" i="12"/>
  <c r="AY34" i="12"/>
  <c r="AY35" i="12"/>
  <c r="AY36" i="12"/>
  <c r="AY37" i="12"/>
  <c r="AK8" i="12"/>
  <c r="AK9" i="12"/>
  <c r="GW306" i="2" l="1"/>
  <c r="GW307" i="2"/>
  <c r="GW308" i="2"/>
  <c r="GW313" i="2" s="1"/>
  <c r="GW309" i="2"/>
  <c r="GW310" i="2"/>
  <c r="GW311" i="2"/>
  <c r="GW312" i="2"/>
  <c r="GW314" i="2"/>
  <c r="GW315" i="2"/>
  <c r="GW316" i="2"/>
  <c r="GW318" i="2"/>
  <c r="GW319" i="2"/>
  <c r="GW320" i="2"/>
  <c r="GW321" i="2"/>
  <c r="GW323" i="2"/>
  <c r="GW324" i="2"/>
  <c r="GW325" i="2"/>
  <c r="GW326" i="2"/>
  <c r="GW328" i="2"/>
  <c r="GW329" i="2"/>
  <c r="GW330" i="2"/>
  <c r="GW331" i="2"/>
  <c r="GW333" i="2"/>
  <c r="GW334" i="2"/>
  <c r="GW335" i="2"/>
  <c r="GW337" i="2"/>
  <c r="GW338" i="2"/>
  <c r="GW340" i="2"/>
  <c r="GW341" i="2"/>
  <c r="GW342" i="2"/>
  <c r="GW343" i="2"/>
  <c r="GW344" i="2"/>
  <c r="GW345" i="2"/>
  <c r="GW346" i="2"/>
  <c r="GW347" i="2"/>
  <c r="GW348" i="2"/>
  <c r="GW349" i="2"/>
  <c r="GW350" i="2"/>
  <c r="GW351" i="2"/>
  <c r="GW352" i="2"/>
  <c r="GW353" i="2"/>
  <c r="GW354" i="2"/>
  <c r="GW355" i="2"/>
  <c r="GW356" i="2"/>
  <c r="GW357" i="2"/>
  <c r="GW358" i="2"/>
  <c r="GW359" i="2"/>
  <c r="GW360" i="2"/>
  <c r="GW361" i="2"/>
  <c r="GW362" i="2"/>
  <c r="GW363" i="2"/>
  <c r="GW364" i="2"/>
  <c r="GW365" i="2"/>
  <c r="GW366" i="2"/>
  <c r="GW367" i="2"/>
  <c r="GW368" i="2"/>
  <c r="GW369" i="2"/>
  <c r="GW370" i="2"/>
  <c r="GW371" i="2"/>
  <c r="GW372" i="2"/>
  <c r="GW373" i="2"/>
  <c r="GW374" i="2"/>
  <c r="GW375" i="2"/>
  <c r="GW376" i="2"/>
  <c r="GW377" i="2"/>
  <c r="GW378" i="2"/>
  <c r="GW379" i="2"/>
  <c r="GW380" i="2"/>
  <c r="GW381" i="2"/>
  <c r="GW382" i="2"/>
  <c r="GW383" i="2"/>
  <c r="GW384" i="2"/>
  <c r="GW385" i="2"/>
  <c r="GW386" i="2"/>
  <c r="GW387" i="2"/>
  <c r="GW388" i="2"/>
  <c r="GW389" i="2"/>
  <c r="GW390" i="2"/>
  <c r="GW391" i="2"/>
  <c r="GW392" i="2"/>
  <c r="GW393" i="2"/>
  <c r="GW394" i="2"/>
  <c r="GW395" i="2"/>
  <c r="GW396" i="2"/>
  <c r="GW397" i="2"/>
  <c r="GW398" i="2"/>
  <c r="GW399" i="2"/>
  <c r="GW400" i="2"/>
  <c r="GW401" i="2"/>
  <c r="GW402" i="2"/>
  <c r="GW403" i="2"/>
  <c r="GW404" i="2"/>
  <c r="GW405" i="2"/>
  <c r="GW406" i="2"/>
  <c r="GW407" i="2"/>
  <c r="GW408" i="2"/>
  <c r="GW409" i="2"/>
  <c r="GW410" i="2"/>
  <c r="GW411" i="2"/>
  <c r="GW412" i="2"/>
  <c r="GW413" i="2"/>
  <c r="GW414" i="2"/>
  <c r="GW415" i="2"/>
  <c r="GW416" i="2"/>
  <c r="GW417" i="2"/>
  <c r="GW418" i="2"/>
  <c r="GW419" i="2"/>
  <c r="GW420" i="2"/>
  <c r="GW421" i="2"/>
  <c r="GW422" i="2"/>
  <c r="GW423" i="2"/>
  <c r="GW424" i="2"/>
  <c r="GW301" i="2"/>
  <c r="GW302" i="2"/>
  <c r="GW303" i="2"/>
  <c r="GW304" i="2"/>
  <c r="GW305" i="2"/>
  <c r="GW300" i="2"/>
  <c r="GW322" i="2" l="1"/>
  <c r="GW317" i="2"/>
  <c r="GW332" i="2" s="1"/>
  <c r="GW327" i="2"/>
  <c r="GW336" i="2" s="1"/>
  <c r="HO350" i="148"/>
  <c r="HN350" i="148"/>
  <c r="HO349" i="148"/>
  <c r="HN349" i="148"/>
  <c r="HO348" i="148"/>
  <c r="HN348" i="148"/>
  <c r="HO347" i="148"/>
  <c r="HN347" i="148"/>
  <c r="HO346" i="148"/>
  <c r="HN346" i="148"/>
  <c r="HO345" i="148"/>
  <c r="HN345" i="148"/>
  <c r="HO344" i="148"/>
  <c r="HN344" i="148"/>
  <c r="HO343" i="148"/>
  <c r="HN343" i="148"/>
  <c r="HO342" i="148"/>
  <c r="HN342" i="148"/>
  <c r="HO341" i="148"/>
  <c r="HN341" i="148"/>
  <c r="HO340" i="148"/>
  <c r="HN340" i="148"/>
  <c r="HO339" i="148"/>
  <c r="HN339" i="148"/>
  <c r="HO338" i="148"/>
  <c r="HN338" i="148"/>
  <c r="HO337" i="148"/>
  <c r="HN337" i="148"/>
  <c r="HO336" i="148"/>
  <c r="HN336" i="148"/>
  <c r="HG336" i="148"/>
  <c r="HO335" i="148"/>
  <c r="HN335" i="148"/>
  <c r="HG335" i="148"/>
  <c r="HO334" i="148"/>
  <c r="HN334" i="148"/>
  <c r="HG334" i="148"/>
  <c r="HO333" i="148"/>
  <c r="HN333" i="148"/>
  <c r="HG333" i="148"/>
  <c r="HO332" i="148"/>
  <c r="HN332" i="148"/>
  <c r="HG332" i="148"/>
  <c r="HO331" i="148"/>
  <c r="HN331" i="148"/>
  <c r="HG331" i="148"/>
  <c r="HO330" i="148"/>
  <c r="HN330" i="148"/>
  <c r="HG330" i="148"/>
  <c r="HO329" i="148"/>
  <c r="HN329" i="148"/>
  <c r="HG329" i="148"/>
  <c r="HO328" i="148"/>
  <c r="HN328" i="148"/>
  <c r="HG328" i="148"/>
  <c r="HO327" i="148"/>
  <c r="HN327" i="148"/>
  <c r="HG327" i="148"/>
  <c r="HP326" i="148"/>
  <c r="HO326" i="148"/>
  <c r="HN326" i="148"/>
  <c r="HG326" i="148"/>
  <c r="HP325" i="148"/>
  <c r="HO325" i="148"/>
  <c r="HN325" i="148"/>
  <c r="HG325" i="148"/>
  <c r="HP324" i="148"/>
  <c r="HO324" i="148"/>
  <c r="HN324" i="148"/>
  <c r="HG324" i="148"/>
  <c r="HP323" i="148"/>
  <c r="HO323" i="148"/>
  <c r="HN323" i="148"/>
  <c r="HG323" i="148"/>
  <c r="HP322" i="148"/>
  <c r="HO322" i="148"/>
  <c r="HN322" i="148"/>
  <c r="HG322" i="148"/>
  <c r="HP321" i="148"/>
  <c r="HO321" i="148"/>
  <c r="HN321" i="148"/>
  <c r="HG321" i="148"/>
  <c r="HP320" i="148"/>
  <c r="HO320" i="148"/>
  <c r="HN320" i="148"/>
  <c r="HG320" i="148"/>
  <c r="HP319" i="148"/>
  <c r="HO319" i="148"/>
  <c r="HN319" i="148"/>
  <c r="HG319" i="148"/>
  <c r="HP318" i="148"/>
  <c r="HO318" i="148"/>
  <c r="HN318" i="148"/>
  <c r="HG318" i="148"/>
  <c r="HP317" i="148"/>
  <c r="HO317" i="148"/>
  <c r="HN317" i="148"/>
  <c r="HG317" i="148"/>
  <c r="HP316" i="148"/>
  <c r="HO316" i="148"/>
  <c r="HN316" i="148"/>
  <c r="HG316" i="148"/>
  <c r="HP315" i="148"/>
  <c r="HO315" i="148"/>
  <c r="HN315" i="148"/>
  <c r="HG315" i="148"/>
  <c r="HP314" i="148"/>
  <c r="HO314" i="148"/>
  <c r="HN314" i="148"/>
  <c r="HG314" i="148"/>
  <c r="HP313" i="148"/>
  <c r="HO313" i="148"/>
  <c r="HN313" i="148"/>
  <c r="HG313" i="148"/>
  <c r="HP312" i="148"/>
  <c r="HO312" i="148"/>
  <c r="HN312" i="148"/>
  <c r="HG312" i="148"/>
  <c r="HP311" i="148"/>
  <c r="HO311" i="148"/>
  <c r="HN311" i="148"/>
  <c r="HG311" i="148"/>
  <c r="HP310" i="148"/>
  <c r="HO310" i="148"/>
  <c r="HN310" i="148"/>
  <c r="HG310" i="148"/>
  <c r="HP309" i="148"/>
  <c r="HO309" i="148"/>
  <c r="HN309" i="148"/>
  <c r="HI309" i="148"/>
  <c r="HI310" i="148" s="1"/>
  <c r="HI311" i="148" s="1"/>
  <c r="HI312" i="148" s="1"/>
  <c r="HI313" i="148" s="1"/>
  <c r="HI314" i="148" s="1"/>
  <c r="HI315" i="148" s="1"/>
  <c r="HI316" i="148" s="1"/>
  <c r="HI317" i="148" s="1"/>
  <c r="HI318" i="148" s="1"/>
  <c r="HI319" i="148" s="1"/>
  <c r="HI320" i="148" s="1"/>
  <c r="HI321" i="148" s="1"/>
  <c r="HI322" i="148" s="1"/>
  <c r="HI323" i="148" s="1"/>
  <c r="HI324" i="148" s="1"/>
  <c r="HI325" i="148" s="1"/>
  <c r="HI326" i="148" s="1"/>
  <c r="HI327" i="148" s="1"/>
  <c r="HI328" i="148" s="1"/>
  <c r="HI329" i="148" s="1"/>
  <c r="HI330" i="148" s="1"/>
  <c r="HI331" i="148" s="1"/>
  <c r="HI332" i="148" s="1"/>
  <c r="HI333" i="148" s="1"/>
  <c r="HI334" i="148" s="1"/>
  <c r="HI335" i="148" s="1"/>
  <c r="HI336" i="148" s="1"/>
  <c r="HI337" i="148" s="1"/>
  <c r="HI338" i="148" s="1"/>
  <c r="HI339" i="148" s="1"/>
  <c r="HI340" i="148" s="1"/>
  <c r="HI341" i="148" s="1"/>
  <c r="HI342" i="148" s="1"/>
  <c r="HI343" i="148" s="1"/>
  <c r="HI344" i="148" s="1"/>
  <c r="HI345" i="148" s="1"/>
  <c r="HI346" i="148" s="1"/>
  <c r="HI347" i="148" s="1"/>
  <c r="HI348" i="148" s="1"/>
  <c r="HG309" i="148"/>
  <c r="HP308" i="148"/>
  <c r="HO308" i="148"/>
  <c r="HN308" i="148"/>
  <c r="HG308" i="148"/>
  <c r="HP307" i="148"/>
  <c r="HO307" i="148"/>
  <c r="HN307" i="148"/>
  <c r="HI307" i="148"/>
  <c r="HG307" i="148"/>
  <c r="HP306" i="148"/>
  <c r="HO306" i="148"/>
  <c r="HN306" i="148"/>
  <c r="HL306" i="148"/>
  <c r="HI306" i="148"/>
  <c r="HG306" i="148"/>
  <c r="HP305" i="148"/>
  <c r="HO305" i="148"/>
  <c r="HN305" i="148"/>
  <c r="HL305" i="148"/>
  <c r="HK305" i="148"/>
  <c r="HI305" i="148"/>
  <c r="HG305" i="148"/>
  <c r="HP304" i="148"/>
  <c r="HO304" i="148"/>
  <c r="HN304" i="148"/>
  <c r="HK304" i="148"/>
  <c r="HJ304" i="148"/>
  <c r="HL304" i="148" s="1"/>
  <c r="HI304" i="148"/>
  <c r="HG304" i="148"/>
  <c r="HP303" i="148"/>
  <c r="HO303" i="148"/>
  <c r="HN303" i="148"/>
  <c r="HK303" i="148"/>
  <c r="HK302" i="148" s="1"/>
  <c r="HJ303" i="148"/>
  <c r="HL303" i="148" s="1"/>
  <c r="HI303" i="148"/>
  <c r="HG303" i="148"/>
  <c r="HP302" i="148"/>
  <c r="HO302" i="148"/>
  <c r="HN302" i="148"/>
  <c r="HJ302" i="148"/>
  <c r="HI302" i="148"/>
  <c r="HH302" i="148"/>
  <c r="HH303" i="148" s="1"/>
  <c r="HH304" i="148" s="1"/>
  <c r="HH305" i="148" s="1"/>
  <c r="HH306" i="148" s="1"/>
  <c r="HH307" i="148" s="1"/>
  <c r="HH308" i="148" s="1"/>
  <c r="HH309" i="148" s="1"/>
  <c r="HH310" i="148" s="1"/>
  <c r="HH311" i="148" s="1"/>
  <c r="HH312" i="148" s="1"/>
  <c r="HH313" i="148" s="1"/>
  <c r="HH314" i="148" s="1"/>
  <c r="HH315" i="148" s="1"/>
  <c r="HH316" i="148" s="1"/>
  <c r="HH317" i="148" s="1"/>
  <c r="HH318" i="148" s="1"/>
  <c r="HH319" i="148" s="1"/>
  <c r="HH320" i="148" s="1"/>
  <c r="HH321" i="148" s="1"/>
  <c r="HH322" i="148" s="1"/>
  <c r="HH323" i="148" s="1"/>
  <c r="HH324" i="148" s="1"/>
  <c r="HH325" i="148" s="1"/>
  <c r="HH326" i="148" s="1"/>
  <c r="HH327" i="148" s="1"/>
  <c r="HH328" i="148" s="1"/>
  <c r="HH329" i="148" s="1"/>
  <c r="HH330" i="148" s="1"/>
  <c r="HH331" i="148" s="1"/>
  <c r="HH332" i="148" s="1"/>
  <c r="HH333" i="148" s="1"/>
  <c r="HH334" i="148" s="1"/>
  <c r="HH335" i="148" s="1"/>
  <c r="HH336" i="148" s="1"/>
  <c r="HH337" i="148" s="1"/>
  <c r="HH338" i="148" s="1"/>
  <c r="HH339" i="148" s="1"/>
  <c r="HH340" i="148" s="1"/>
  <c r="HH341" i="148" s="1"/>
  <c r="HH342" i="148" s="1"/>
  <c r="HH343" i="148" s="1"/>
  <c r="HH344" i="148" s="1"/>
  <c r="HH345" i="148" s="1"/>
  <c r="HH346" i="148" s="1"/>
  <c r="HH347" i="148" s="1"/>
  <c r="HH348" i="148" s="1"/>
  <c r="HH349" i="148" s="1"/>
  <c r="HH350" i="148" s="1"/>
  <c r="HH351" i="148" s="1"/>
  <c r="HH352" i="148" s="1"/>
  <c r="HH353" i="148" s="1"/>
  <c r="HH354" i="148" s="1"/>
  <c r="HH355" i="148" s="1"/>
  <c r="HH356" i="148" s="1"/>
  <c r="HH357" i="148" s="1"/>
  <c r="HH358" i="148" s="1"/>
  <c r="HH359" i="148" s="1"/>
  <c r="HH360" i="148" s="1"/>
  <c r="HH361" i="148" s="1"/>
  <c r="HH362" i="148" s="1"/>
  <c r="HH363" i="148" s="1"/>
  <c r="HH364" i="148" s="1"/>
  <c r="HH365" i="148" s="1"/>
  <c r="HH366" i="148" s="1"/>
  <c r="HH367" i="148" s="1"/>
  <c r="HH368" i="148" s="1"/>
  <c r="HH369" i="148" s="1"/>
  <c r="HH370" i="148" s="1"/>
  <c r="HH371" i="148" s="1"/>
  <c r="HH372" i="148" s="1"/>
  <c r="HH373" i="148" s="1"/>
  <c r="HH374" i="148" s="1"/>
  <c r="HH375" i="148" s="1"/>
  <c r="HH376" i="148" s="1"/>
  <c r="HH377" i="148" s="1"/>
  <c r="HH378" i="148" s="1"/>
  <c r="HH379" i="148" s="1"/>
  <c r="HH380" i="148" s="1"/>
  <c r="HH381" i="148" s="1"/>
  <c r="HH382" i="148" s="1"/>
  <c r="HH383" i="148" s="1"/>
  <c r="HH384" i="148" s="1"/>
  <c r="HH385" i="148" s="1"/>
  <c r="HH386" i="148" s="1"/>
  <c r="HH387" i="148" s="1"/>
  <c r="HH388" i="148" s="1"/>
  <c r="HH389" i="148" s="1"/>
  <c r="HH390" i="148" s="1"/>
  <c r="HH391" i="148" s="1"/>
  <c r="HH392" i="148" s="1"/>
  <c r="HH393" i="148" s="1"/>
  <c r="HH394" i="148" s="1"/>
  <c r="HH395" i="148" s="1"/>
  <c r="HH396" i="148" s="1"/>
  <c r="HH397" i="148" s="1"/>
  <c r="HH398" i="148" s="1"/>
  <c r="HH399" i="148" s="1"/>
  <c r="HH400" i="148" s="1"/>
  <c r="HH401" i="148" s="1"/>
  <c r="HH402" i="148" s="1"/>
  <c r="HH403" i="148" s="1"/>
  <c r="HH404" i="148" s="1"/>
  <c r="HH405" i="148" s="1"/>
  <c r="HH406" i="148" s="1"/>
  <c r="HH407" i="148" s="1"/>
  <c r="HH408" i="148" s="1"/>
  <c r="HH409" i="148" s="1"/>
  <c r="HH410" i="148" s="1"/>
  <c r="HH411" i="148" s="1"/>
  <c r="HH412" i="148" s="1"/>
  <c r="HH413" i="148" s="1"/>
  <c r="HH414" i="148" s="1"/>
  <c r="HH415" i="148" s="1"/>
  <c r="HH416" i="148" s="1"/>
  <c r="HH417" i="148" s="1"/>
  <c r="HH418" i="148" s="1"/>
  <c r="HH419" i="148" s="1"/>
  <c r="HH420" i="148" s="1"/>
  <c r="HH421" i="148" s="1"/>
  <c r="HH422" i="148" s="1"/>
  <c r="HH423" i="148" s="1"/>
  <c r="HH424" i="148" s="1"/>
  <c r="HH425" i="148" s="1"/>
  <c r="HH426" i="148" s="1"/>
  <c r="HG302" i="148"/>
  <c r="HO301" i="148"/>
  <c r="HN301" i="148"/>
  <c r="HI301" i="148"/>
  <c r="JP301" i="148" s="1"/>
  <c r="HH301" i="148"/>
  <c r="HG301" i="148"/>
  <c r="HU298" i="148"/>
  <c r="G71" i="148"/>
  <c r="F71" i="148"/>
  <c r="G70" i="148"/>
  <c r="F70" i="148"/>
  <c r="G69" i="148"/>
  <c r="F69" i="148"/>
  <c r="G68" i="148"/>
  <c r="F68" i="148"/>
  <c r="G67" i="148"/>
  <c r="F67" i="148"/>
  <c r="G66" i="148"/>
  <c r="F66" i="148"/>
  <c r="G65" i="148"/>
  <c r="F65" i="148"/>
  <c r="G64" i="148"/>
  <c r="F64" i="148"/>
  <c r="G63" i="148"/>
  <c r="F63" i="148"/>
  <c r="G62" i="148"/>
  <c r="F62" i="148"/>
  <c r="G61" i="148"/>
  <c r="F61" i="148"/>
  <c r="G60" i="148"/>
  <c r="F60" i="148"/>
  <c r="G59" i="148"/>
  <c r="F59" i="148"/>
  <c r="G58" i="148"/>
  <c r="F58" i="148"/>
  <c r="G57" i="148"/>
  <c r="F57" i="148"/>
  <c r="G56" i="148"/>
  <c r="F56" i="148"/>
  <c r="G55" i="148"/>
  <c r="F55" i="148"/>
  <c r="G54" i="148"/>
  <c r="F54" i="148"/>
  <c r="G53" i="148"/>
  <c r="F53" i="148"/>
  <c r="G52" i="148"/>
  <c r="F52" i="148"/>
  <c r="G51" i="148"/>
  <c r="F51" i="148"/>
  <c r="G50" i="148"/>
  <c r="F50" i="148"/>
  <c r="G49" i="148"/>
  <c r="F49" i="148"/>
  <c r="G48" i="148"/>
  <c r="F48" i="148"/>
  <c r="G47" i="148"/>
  <c r="F47" i="148"/>
  <c r="G46" i="148"/>
  <c r="F46" i="148"/>
  <c r="G45" i="148"/>
  <c r="F45" i="148"/>
  <c r="G44" i="148"/>
  <c r="F44" i="148"/>
  <c r="G43" i="148"/>
  <c r="F43" i="148"/>
  <c r="G42" i="148"/>
  <c r="F42" i="148"/>
  <c r="G41" i="148"/>
  <c r="F41" i="148"/>
  <c r="G40" i="148"/>
  <c r="F40" i="148"/>
  <c r="G39" i="148"/>
  <c r="F39" i="148"/>
  <c r="G38" i="148"/>
  <c r="F38" i="148"/>
  <c r="G37" i="148"/>
  <c r="F37" i="148"/>
  <c r="G36" i="148"/>
  <c r="F36" i="148"/>
  <c r="G35" i="148"/>
  <c r="F35" i="148"/>
  <c r="G34" i="148"/>
  <c r="F34" i="148"/>
  <c r="G33" i="148"/>
  <c r="F33" i="148"/>
  <c r="G32" i="148"/>
  <c r="F32" i="148"/>
  <c r="G31" i="148"/>
  <c r="F31" i="148"/>
  <c r="G30" i="148"/>
  <c r="F30" i="148"/>
  <c r="G29" i="148"/>
  <c r="F29" i="148"/>
  <c r="G28" i="148"/>
  <c r="F28" i="148"/>
  <c r="G27" i="148"/>
  <c r="F27" i="148"/>
  <c r="G26" i="148"/>
  <c r="F26" i="148"/>
  <c r="G25" i="148"/>
  <c r="F25" i="148"/>
  <c r="G24" i="148"/>
  <c r="F24" i="148"/>
  <c r="G23" i="148"/>
  <c r="F23" i="148"/>
  <c r="G22" i="148"/>
  <c r="F22" i="148"/>
  <c r="G21" i="148"/>
  <c r="F21" i="148"/>
  <c r="G20" i="148"/>
  <c r="F20" i="148"/>
  <c r="G19" i="148"/>
  <c r="F19" i="148"/>
  <c r="G18" i="148"/>
  <c r="F18" i="148"/>
  <c r="G17" i="148"/>
  <c r="F17" i="148"/>
  <c r="G16" i="148"/>
  <c r="F16" i="148"/>
  <c r="G15" i="148"/>
  <c r="F15" i="148"/>
  <c r="G14" i="148"/>
  <c r="F14" i="148"/>
  <c r="G13" i="148"/>
  <c r="F13" i="148"/>
  <c r="G12" i="148"/>
  <c r="F12" i="148"/>
  <c r="G10" i="148"/>
  <c r="F10" i="148"/>
  <c r="BG9" i="148"/>
  <c r="BF9" i="148"/>
  <c r="BE9" i="148"/>
  <c r="BD9" i="148"/>
  <c r="BC9" i="148"/>
  <c r="BB9" i="148"/>
  <c r="BA9" i="148"/>
  <c r="AZ9" i="148"/>
  <c r="AY9" i="148"/>
  <c r="AX9" i="148"/>
  <c r="AW9" i="148"/>
  <c r="AV9" i="148"/>
  <c r="AU9" i="148"/>
  <c r="AT9" i="148"/>
  <c r="AS9" i="148"/>
  <c r="AR9" i="148"/>
  <c r="AQ9" i="148"/>
  <c r="AP9" i="148"/>
  <c r="AO9" i="148"/>
  <c r="AN9" i="148"/>
  <c r="AM9" i="148"/>
  <c r="AL9" i="148"/>
  <c r="AK9" i="148"/>
  <c r="AJ9" i="148"/>
  <c r="AI9" i="148"/>
  <c r="AH9" i="148"/>
  <c r="AG9" i="148"/>
  <c r="AF9" i="148"/>
  <c r="AE9" i="148"/>
  <c r="AD9" i="148"/>
  <c r="AC9" i="148"/>
  <c r="AB9" i="148"/>
  <c r="AA9" i="148"/>
  <c r="Z9" i="148"/>
  <c r="Y9" i="148"/>
  <c r="X9" i="148"/>
  <c r="W9" i="148"/>
  <c r="V9" i="148"/>
  <c r="U9" i="148"/>
  <c r="T9" i="148"/>
  <c r="S9" i="148"/>
  <c r="R9" i="148"/>
  <c r="Q9" i="148"/>
  <c r="P9" i="148"/>
  <c r="O9" i="148"/>
  <c r="N9" i="148"/>
  <c r="M9" i="148"/>
  <c r="L9" i="148"/>
  <c r="K9" i="148"/>
  <c r="J9" i="148"/>
  <c r="BG8" i="148"/>
  <c r="BF8" i="148"/>
  <c r="BE8" i="148"/>
  <c r="BD8" i="148"/>
  <c r="BC8" i="148"/>
  <c r="BB8" i="148"/>
  <c r="BA8" i="148"/>
  <c r="AZ8" i="148"/>
  <c r="AY8" i="148"/>
  <c r="AX8" i="148"/>
  <c r="AW8" i="148"/>
  <c r="AV8" i="148"/>
  <c r="AU8" i="148"/>
  <c r="AT8" i="148"/>
  <c r="AS8" i="148"/>
  <c r="AR8" i="148"/>
  <c r="AQ8" i="148"/>
  <c r="AP8" i="148"/>
  <c r="AO8" i="148"/>
  <c r="AN8" i="148"/>
  <c r="AM8" i="148"/>
  <c r="AL8" i="148"/>
  <c r="AK8" i="148"/>
  <c r="AJ8" i="148"/>
  <c r="AI8" i="148"/>
  <c r="AH8" i="148"/>
  <c r="AG8" i="148"/>
  <c r="AF8" i="148"/>
  <c r="AE8" i="148"/>
  <c r="AD8" i="148"/>
  <c r="AC8" i="148"/>
  <c r="AB8" i="148"/>
  <c r="AA8" i="148"/>
  <c r="Z8" i="148"/>
  <c r="Y8" i="148"/>
  <c r="X8" i="148"/>
  <c r="W8" i="148"/>
  <c r="V8" i="148"/>
  <c r="U8" i="148"/>
  <c r="T8" i="148"/>
  <c r="S8" i="148"/>
  <c r="R8" i="148"/>
  <c r="Q8" i="148"/>
  <c r="P8" i="148"/>
  <c r="O8" i="148"/>
  <c r="N8" i="148"/>
  <c r="M8" i="148"/>
  <c r="L8" i="148"/>
  <c r="K8" i="148"/>
  <c r="J8" i="148"/>
  <c r="BG6" i="148"/>
  <c r="BF6" i="148"/>
  <c r="BE6" i="148"/>
  <c r="BD6" i="148"/>
  <c r="BC6" i="148"/>
  <c r="BB6" i="148"/>
  <c r="BA6" i="148"/>
  <c r="AZ6" i="148"/>
  <c r="AY6" i="148"/>
  <c r="AX6" i="148"/>
  <c r="AW6" i="148"/>
  <c r="AV6" i="148"/>
  <c r="AU6" i="148"/>
  <c r="AT6" i="148"/>
  <c r="AS6" i="148"/>
  <c r="AR6" i="148"/>
  <c r="AQ6" i="148"/>
  <c r="AP6" i="148"/>
  <c r="AO6" i="148"/>
  <c r="AN6" i="148"/>
  <c r="AM6" i="148"/>
  <c r="AL6" i="148"/>
  <c r="AK6" i="148"/>
  <c r="AJ6" i="148"/>
  <c r="AI6" i="148"/>
  <c r="AH6" i="148"/>
  <c r="AG6" i="148"/>
  <c r="AF6" i="148"/>
  <c r="AE6" i="148"/>
  <c r="AD6" i="148"/>
  <c r="AC6" i="148"/>
  <c r="AB6" i="148"/>
  <c r="AA6" i="148"/>
  <c r="Z6" i="148"/>
  <c r="Y6" i="148"/>
  <c r="X6" i="148"/>
  <c r="W6" i="148"/>
  <c r="V6" i="148"/>
  <c r="U6" i="148"/>
  <c r="T6" i="148"/>
  <c r="S6" i="148"/>
  <c r="R6" i="148"/>
  <c r="Q6" i="148"/>
  <c r="P6" i="148"/>
  <c r="O6" i="148"/>
  <c r="N6" i="148"/>
  <c r="M6" i="148"/>
  <c r="L6" i="148"/>
  <c r="K6" i="148"/>
  <c r="J6" i="148"/>
  <c r="BG5" i="148"/>
  <c r="BF5" i="148"/>
  <c r="BE5" i="148"/>
  <c r="BD5" i="148"/>
  <c r="BC5" i="148"/>
  <c r="BB5" i="148"/>
  <c r="BA5" i="148"/>
  <c r="AZ5" i="148"/>
  <c r="AY5" i="148"/>
  <c r="AX5" i="148"/>
  <c r="AW5" i="148"/>
  <c r="AV5" i="148"/>
  <c r="AU5" i="148"/>
  <c r="AT5" i="148"/>
  <c r="AS5" i="148"/>
  <c r="AR5" i="148"/>
  <c r="AQ5" i="148"/>
  <c r="AP5" i="148"/>
  <c r="AO5" i="148"/>
  <c r="AN5" i="148"/>
  <c r="AM5" i="148"/>
  <c r="AL5" i="148"/>
  <c r="AK5" i="148"/>
  <c r="AJ5" i="148"/>
  <c r="AI5" i="148"/>
  <c r="AH5" i="148"/>
  <c r="AG5" i="148"/>
  <c r="AF5" i="148"/>
  <c r="AE5" i="148"/>
  <c r="AD5" i="148"/>
  <c r="AC5" i="148"/>
  <c r="AB5" i="148"/>
  <c r="AA5" i="148"/>
  <c r="Z5" i="148"/>
  <c r="Y5" i="148"/>
  <c r="X5" i="148"/>
  <c r="W5" i="148"/>
  <c r="V5" i="148"/>
  <c r="U5" i="148"/>
  <c r="T5" i="148"/>
  <c r="S5" i="148"/>
  <c r="R5" i="148"/>
  <c r="Q5" i="148"/>
  <c r="P5" i="148"/>
  <c r="O5" i="148"/>
  <c r="N5" i="148"/>
  <c r="M5" i="148"/>
  <c r="L5" i="148"/>
  <c r="K5" i="148"/>
  <c r="J5" i="148"/>
  <c r="A7" i="148" s="1"/>
  <c r="J3" i="148"/>
  <c r="AN1" i="148"/>
  <c r="Y1" i="148"/>
  <c r="J1" i="148"/>
  <c r="HO350" i="147"/>
  <c r="HN350" i="147"/>
  <c r="HO349" i="147"/>
  <c r="HN349" i="147"/>
  <c r="HO348" i="147"/>
  <c r="HN348" i="147"/>
  <c r="HO347" i="147"/>
  <c r="HN347" i="147"/>
  <c r="HO346" i="147"/>
  <c r="HN346" i="147"/>
  <c r="HO345" i="147"/>
  <c r="HN345" i="147"/>
  <c r="HO344" i="147"/>
  <c r="HN344" i="147"/>
  <c r="HO343" i="147"/>
  <c r="HN343" i="147"/>
  <c r="HO342" i="147"/>
  <c r="HN342" i="147"/>
  <c r="HO341" i="147"/>
  <c r="HN341" i="147"/>
  <c r="HO340" i="147"/>
  <c r="HN340" i="147"/>
  <c r="HO339" i="147"/>
  <c r="HN339" i="147"/>
  <c r="HO338" i="147"/>
  <c r="HN338" i="147"/>
  <c r="HO337" i="147"/>
  <c r="HN337" i="147"/>
  <c r="HO336" i="147"/>
  <c r="HN336" i="147"/>
  <c r="HG336" i="147"/>
  <c r="HO335" i="147"/>
  <c r="HN335" i="147"/>
  <c r="HG335" i="147"/>
  <c r="HO334" i="147"/>
  <c r="HN334" i="147"/>
  <c r="HG334" i="147"/>
  <c r="HO333" i="147"/>
  <c r="HN333" i="147"/>
  <c r="HG333" i="147"/>
  <c r="HO332" i="147"/>
  <c r="HN332" i="147"/>
  <c r="HG332" i="147"/>
  <c r="HO331" i="147"/>
  <c r="HN331" i="147"/>
  <c r="HG331" i="147"/>
  <c r="HO330" i="147"/>
  <c r="HN330" i="147"/>
  <c r="HG330" i="147"/>
  <c r="HO329" i="147"/>
  <c r="HN329" i="147"/>
  <c r="HG329" i="147"/>
  <c r="HO328" i="147"/>
  <c r="HN328" i="147"/>
  <c r="HG328" i="147"/>
  <c r="HO327" i="147"/>
  <c r="HN327" i="147"/>
  <c r="HG327" i="147"/>
  <c r="HP326" i="147"/>
  <c r="HO326" i="147"/>
  <c r="HN326" i="147"/>
  <c r="HG326" i="147"/>
  <c r="HP325" i="147"/>
  <c r="HO325" i="147"/>
  <c r="HN325" i="147"/>
  <c r="HG325" i="147"/>
  <c r="HP324" i="147"/>
  <c r="HO324" i="147"/>
  <c r="HN324" i="147"/>
  <c r="HG324" i="147"/>
  <c r="HP323" i="147"/>
  <c r="HO323" i="147"/>
  <c r="HN323" i="147"/>
  <c r="HG323" i="147"/>
  <c r="HP322" i="147"/>
  <c r="HO322" i="147"/>
  <c r="HN322" i="147"/>
  <c r="HG322" i="147"/>
  <c r="HP321" i="147"/>
  <c r="HO321" i="147"/>
  <c r="HN321" i="147"/>
  <c r="HG321" i="147"/>
  <c r="HP320" i="147"/>
  <c r="HO320" i="147"/>
  <c r="HN320" i="147"/>
  <c r="HG320" i="147"/>
  <c r="HP319" i="147"/>
  <c r="HO319" i="147"/>
  <c r="HN319" i="147"/>
  <c r="HG319" i="147"/>
  <c r="HP318" i="147"/>
  <c r="HO318" i="147"/>
  <c r="HN318" i="147"/>
  <c r="HG318" i="147"/>
  <c r="HP317" i="147"/>
  <c r="HO317" i="147"/>
  <c r="HN317" i="147"/>
  <c r="HG317" i="147"/>
  <c r="HP316" i="147"/>
  <c r="HO316" i="147"/>
  <c r="HN316" i="147"/>
  <c r="HG316" i="147"/>
  <c r="HP315" i="147"/>
  <c r="HO315" i="147"/>
  <c r="HN315" i="147"/>
  <c r="HG315" i="147"/>
  <c r="HP314" i="147"/>
  <c r="HO314" i="147"/>
  <c r="HN314" i="147"/>
  <c r="HG314" i="147"/>
  <c r="HP313" i="147"/>
  <c r="HO313" i="147"/>
  <c r="HN313" i="147"/>
  <c r="HG313" i="147"/>
  <c r="HP312" i="147"/>
  <c r="HO312" i="147"/>
  <c r="HN312" i="147"/>
  <c r="HG312" i="147"/>
  <c r="HP311" i="147"/>
  <c r="HO311" i="147"/>
  <c r="HN311" i="147"/>
  <c r="HG311" i="147"/>
  <c r="HP310" i="147"/>
  <c r="HO310" i="147"/>
  <c r="HN310" i="147"/>
  <c r="HG310" i="147"/>
  <c r="HP309" i="147"/>
  <c r="HO309" i="147"/>
  <c r="HN309" i="147"/>
  <c r="HI309" i="147"/>
  <c r="HI310" i="147" s="1"/>
  <c r="HI311" i="147" s="1"/>
  <c r="HI312" i="147" s="1"/>
  <c r="HI313" i="147" s="1"/>
  <c r="HI314" i="147" s="1"/>
  <c r="HI315" i="147" s="1"/>
  <c r="HI316" i="147" s="1"/>
  <c r="HI317" i="147" s="1"/>
  <c r="HI318" i="147" s="1"/>
  <c r="HI319" i="147" s="1"/>
  <c r="HI320" i="147" s="1"/>
  <c r="HI321" i="147" s="1"/>
  <c r="HI322" i="147" s="1"/>
  <c r="HI323" i="147" s="1"/>
  <c r="HI324" i="147" s="1"/>
  <c r="HI325" i="147" s="1"/>
  <c r="HI326" i="147" s="1"/>
  <c r="HI327" i="147" s="1"/>
  <c r="HI328" i="147" s="1"/>
  <c r="HI329" i="147" s="1"/>
  <c r="HI330" i="147" s="1"/>
  <c r="HI331" i="147" s="1"/>
  <c r="HI332" i="147" s="1"/>
  <c r="HI333" i="147" s="1"/>
  <c r="HI334" i="147" s="1"/>
  <c r="HI335" i="147" s="1"/>
  <c r="HI336" i="147" s="1"/>
  <c r="HI337" i="147" s="1"/>
  <c r="HI338" i="147" s="1"/>
  <c r="HI339" i="147" s="1"/>
  <c r="HI340" i="147" s="1"/>
  <c r="HI341" i="147" s="1"/>
  <c r="HI342" i="147" s="1"/>
  <c r="HI343" i="147" s="1"/>
  <c r="HI344" i="147" s="1"/>
  <c r="HI345" i="147" s="1"/>
  <c r="HI346" i="147" s="1"/>
  <c r="HI347" i="147" s="1"/>
  <c r="HI348" i="147" s="1"/>
  <c r="HG309" i="147"/>
  <c r="HP308" i="147"/>
  <c r="HO308" i="147"/>
  <c r="HN308" i="147"/>
  <c r="HG308" i="147"/>
  <c r="HP307" i="147"/>
  <c r="HO307" i="147"/>
  <c r="HN307" i="147"/>
  <c r="HI307" i="147"/>
  <c r="HG307" i="147"/>
  <c r="HP306" i="147"/>
  <c r="HO306" i="147"/>
  <c r="HN306" i="147"/>
  <c r="HL306" i="147"/>
  <c r="HI306" i="147"/>
  <c r="HG306" i="147"/>
  <c r="HP305" i="147"/>
  <c r="HO305" i="147"/>
  <c r="HN305" i="147"/>
  <c r="HK305" i="147"/>
  <c r="HL305" i="147" s="1"/>
  <c r="HI305" i="147"/>
  <c r="HG305" i="147"/>
  <c r="HP304" i="147"/>
  <c r="HO304" i="147"/>
  <c r="HN304" i="147"/>
  <c r="HK304" i="147"/>
  <c r="HJ304" i="147"/>
  <c r="HL304" i="147" s="1"/>
  <c r="HI304" i="147"/>
  <c r="HG304" i="147"/>
  <c r="HP303" i="147"/>
  <c r="HO303" i="147"/>
  <c r="HN303" i="147"/>
  <c r="HK303" i="147"/>
  <c r="HJ303" i="147"/>
  <c r="HL303" i="147" s="1"/>
  <c r="HI303" i="147"/>
  <c r="HG303" i="147"/>
  <c r="HP302" i="147"/>
  <c r="HO302" i="147"/>
  <c r="HN302" i="147"/>
  <c r="HK302" i="147"/>
  <c r="HJ302" i="147"/>
  <c r="HL302" i="147" s="1"/>
  <c r="HI302" i="147"/>
  <c r="HG302" i="147"/>
  <c r="HO301" i="147"/>
  <c r="HN301" i="147"/>
  <c r="HL301" i="147"/>
  <c r="HJ301" i="147"/>
  <c r="HI301" i="147"/>
  <c r="HH301" i="147"/>
  <c r="HH302" i="147" s="1"/>
  <c r="HH303" i="147" s="1"/>
  <c r="HH304" i="147" s="1"/>
  <c r="HH305" i="147" s="1"/>
  <c r="HH306" i="147" s="1"/>
  <c r="HH307" i="147" s="1"/>
  <c r="HH308" i="147" s="1"/>
  <c r="HH309" i="147" s="1"/>
  <c r="HH310" i="147" s="1"/>
  <c r="HH311" i="147" s="1"/>
  <c r="HH312" i="147" s="1"/>
  <c r="HH313" i="147" s="1"/>
  <c r="HH314" i="147" s="1"/>
  <c r="HH315" i="147" s="1"/>
  <c r="HH316" i="147" s="1"/>
  <c r="HH317" i="147" s="1"/>
  <c r="HH318" i="147" s="1"/>
  <c r="HH319" i="147" s="1"/>
  <c r="HH320" i="147" s="1"/>
  <c r="HH321" i="147" s="1"/>
  <c r="HH322" i="147" s="1"/>
  <c r="HH323" i="147" s="1"/>
  <c r="HH324" i="147" s="1"/>
  <c r="HH325" i="147" s="1"/>
  <c r="HH326" i="147" s="1"/>
  <c r="HH327" i="147" s="1"/>
  <c r="HH328" i="147" s="1"/>
  <c r="HH329" i="147" s="1"/>
  <c r="HH330" i="147" s="1"/>
  <c r="HH331" i="147" s="1"/>
  <c r="HH332" i="147" s="1"/>
  <c r="HH333" i="147" s="1"/>
  <c r="HH334" i="147" s="1"/>
  <c r="HH335" i="147" s="1"/>
  <c r="HH336" i="147" s="1"/>
  <c r="HH337" i="147" s="1"/>
  <c r="HH338" i="147" s="1"/>
  <c r="HH339" i="147" s="1"/>
  <c r="HH340" i="147" s="1"/>
  <c r="HH341" i="147" s="1"/>
  <c r="HH342" i="147" s="1"/>
  <c r="HH343" i="147" s="1"/>
  <c r="HH344" i="147" s="1"/>
  <c r="HH345" i="147" s="1"/>
  <c r="HH346" i="147" s="1"/>
  <c r="HH347" i="147" s="1"/>
  <c r="HH348" i="147" s="1"/>
  <c r="HH349" i="147" s="1"/>
  <c r="HH350" i="147" s="1"/>
  <c r="HH351" i="147" s="1"/>
  <c r="HH352" i="147" s="1"/>
  <c r="HH353" i="147" s="1"/>
  <c r="HH354" i="147" s="1"/>
  <c r="HH355" i="147" s="1"/>
  <c r="HH356" i="147" s="1"/>
  <c r="HH357" i="147" s="1"/>
  <c r="HH358" i="147" s="1"/>
  <c r="HH359" i="147" s="1"/>
  <c r="HH360" i="147" s="1"/>
  <c r="HH361" i="147" s="1"/>
  <c r="HH362" i="147" s="1"/>
  <c r="HH363" i="147" s="1"/>
  <c r="HH364" i="147" s="1"/>
  <c r="HH365" i="147" s="1"/>
  <c r="HH366" i="147" s="1"/>
  <c r="HH367" i="147" s="1"/>
  <c r="HH368" i="147" s="1"/>
  <c r="HH369" i="147" s="1"/>
  <c r="HH370" i="147" s="1"/>
  <c r="HH371" i="147" s="1"/>
  <c r="HH372" i="147" s="1"/>
  <c r="HH373" i="147" s="1"/>
  <c r="HH374" i="147" s="1"/>
  <c r="HH375" i="147" s="1"/>
  <c r="HH376" i="147" s="1"/>
  <c r="HH377" i="147" s="1"/>
  <c r="HH378" i="147" s="1"/>
  <c r="HH379" i="147" s="1"/>
  <c r="HH380" i="147" s="1"/>
  <c r="HH381" i="147" s="1"/>
  <c r="HH382" i="147" s="1"/>
  <c r="HH383" i="147" s="1"/>
  <c r="HH384" i="147" s="1"/>
  <c r="HH385" i="147" s="1"/>
  <c r="HH386" i="147" s="1"/>
  <c r="HH387" i="147" s="1"/>
  <c r="HH388" i="147" s="1"/>
  <c r="HH389" i="147" s="1"/>
  <c r="HH390" i="147" s="1"/>
  <c r="HH391" i="147" s="1"/>
  <c r="HH392" i="147" s="1"/>
  <c r="HH393" i="147" s="1"/>
  <c r="HH394" i="147" s="1"/>
  <c r="HH395" i="147" s="1"/>
  <c r="HH396" i="147" s="1"/>
  <c r="HH397" i="147" s="1"/>
  <c r="HH398" i="147" s="1"/>
  <c r="HH399" i="147" s="1"/>
  <c r="HH400" i="147" s="1"/>
  <c r="HH401" i="147" s="1"/>
  <c r="HH402" i="147" s="1"/>
  <c r="HH403" i="147" s="1"/>
  <c r="HH404" i="147" s="1"/>
  <c r="HH405" i="147" s="1"/>
  <c r="HH406" i="147" s="1"/>
  <c r="HH407" i="147" s="1"/>
  <c r="HH408" i="147" s="1"/>
  <c r="HH409" i="147" s="1"/>
  <c r="HH410" i="147" s="1"/>
  <c r="HH411" i="147" s="1"/>
  <c r="HH412" i="147" s="1"/>
  <c r="HH413" i="147" s="1"/>
  <c r="HH414" i="147" s="1"/>
  <c r="HH415" i="147" s="1"/>
  <c r="HH416" i="147" s="1"/>
  <c r="HH417" i="147" s="1"/>
  <c r="HH418" i="147" s="1"/>
  <c r="HH419" i="147" s="1"/>
  <c r="HH420" i="147" s="1"/>
  <c r="HH421" i="147" s="1"/>
  <c r="HH422" i="147" s="1"/>
  <c r="HH423" i="147" s="1"/>
  <c r="HH424" i="147" s="1"/>
  <c r="HH425" i="147" s="1"/>
  <c r="HH426" i="147" s="1"/>
  <c r="HG301" i="147"/>
  <c r="HU298" i="147"/>
  <c r="G71" i="147"/>
  <c r="F71" i="147"/>
  <c r="G70" i="147"/>
  <c r="F70" i="147"/>
  <c r="G69" i="147"/>
  <c r="F69" i="147"/>
  <c r="G68" i="147"/>
  <c r="F68" i="147"/>
  <c r="G67" i="147"/>
  <c r="F67" i="147"/>
  <c r="G66" i="147"/>
  <c r="F66" i="147"/>
  <c r="G65" i="147"/>
  <c r="F65" i="147"/>
  <c r="G64" i="147"/>
  <c r="F64" i="147"/>
  <c r="G63" i="147"/>
  <c r="F63" i="147"/>
  <c r="G62" i="147"/>
  <c r="F62" i="147"/>
  <c r="G61" i="147"/>
  <c r="F61" i="147"/>
  <c r="G60" i="147"/>
  <c r="F60" i="147"/>
  <c r="G59" i="147"/>
  <c r="F59" i="147"/>
  <c r="G58" i="147"/>
  <c r="F58" i="147"/>
  <c r="G57" i="147"/>
  <c r="F57" i="147"/>
  <c r="G56" i="147"/>
  <c r="F56" i="147"/>
  <c r="G55" i="147"/>
  <c r="F55" i="147"/>
  <c r="G54" i="147"/>
  <c r="F54" i="147"/>
  <c r="G53" i="147"/>
  <c r="F53" i="147"/>
  <c r="G52" i="147"/>
  <c r="F52" i="147"/>
  <c r="G51" i="147"/>
  <c r="F51" i="147"/>
  <c r="G50" i="147"/>
  <c r="F50" i="147"/>
  <c r="G49" i="147"/>
  <c r="F49" i="147"/>
  <c r="G48" i="147"/>
  <c r="F48" i="147"/>
  <c r="G47" i="147"/>
  <c r="F47" i="147"/>
  <c r="G46" i="147"/>
  <c r="F46" i="147"/>
  <c r="G45" i="147"/>
  <c r="F45" i="147"/>
  <c r="G44" i="147"/>
  <c r="F44" i="147"/>
  <c r="G43" i="147"/>
  <c r="F43" i="147"/>
  <c r="G42" i="147"/>
  <c r="F42" i="147"/>
  <c r="G41" i="147"/>
  <c r="F41" i="147"/>
  <c r="G40" i="147"/>
  <c r="F40" i="147"/>
  <c r="G39" i="147"/>
  <c r="F39" i="147"/>
  <c r="G38" i="147"/>
  <c r="F38" i="147"/>
  <c r="G37" i="147"/>
  <c r="F37" i="147"/>
  <c r="G36" i="147"/>
  <c r="F36" i="147"/>
  <c r="G35" i="147"/>
  <c r="F35" i="147"/>
  <c r="G34" i="147"/>
  <c r="F34" i="147"/>
  <c r="G33" i="147"/>
  <c r="F33" i="147"/>
  <c r="G32" i="147"/>
  <c r="F32" i="147"/>
  <c r="G31" i="147"/>
  <c r="F31" i="147"/>
  <c r="G30" i="147"/>
  <c r="F30" i="147"/>
  <c r="G29" i="147"/>
  <c r="F29" i="147"/>
  <c r="G28" i="147"/>
  <c r="F28" i="147"/>
  <c r="G27" i="147"/>
  <c r="F27" i="147"/>
  <c r="G26" i="147"/>
  <c r="F26" i="147"/>
  <c r="G25" i="147"/>
  <c r="F25" i="147"/>
  <c r="G24" i="147"/>
  <c r="F24" i="147"/>
  <c r="G23" i="147"/>
  <c r="F23" i="147"/>
  <c r="G22" i="147"/>
  <c r="F22" i="147"/>
  <c r="G21" i="147"/>
  <c r="F21" i="147"/>
  <c r="G20" i="147"/>
  <c r="F20" i="147"/>
  <c r="G19" i="147"/>
  <c r="F19" i="147"/>
  <c r="G18" i="147"/>
  <c r="F18" i="147"/>
  <c r="G17" i="147"/>
  <c r="F17" i="147"/>
  <c r="G16" i="147"/>
  <c r="F16" i="147"/>
  <c r="G15" i="147"/>
  <c r="F15" i="147"/>
  <c r="G14" i="147"/>
  <c r="F14" i="147"/>
  <c r="G13" i="147"/>
  <c r="F13" i="147"/>
  <c r="G12" i="147"/>
  <c r="F12" i="147"/>
  <c r="G10" i="147"/>
  <c r="F10" i="147"/>
  <c r="BG9" i="147"/>
  <c r="BF9" i="147"/>
  <c r="BE9" i="147"/>
  <c r="BD9" i="147"/>
  <c r="BC9" i="147"/>
  <c r="BB9" i="147"/>
  <c r="BA9" i="147"/>
  <c r="AZ9" i="147"/>
  <c r="AY9" i="147"/>
  <c r="AX9" i="147"/>
  <c r="AW9" i="147"/>
  <c r="AV9" i="147"/>
  <c r="AU9" i="147"/>
  <c r="AT9" i="147"/>
  <c r="AS9" i="147"/>
  <c r="AR9" i="147"/>
  <c r="AQ9" i="147"/>
  <c r="AP9" i="147"/>
  <c r="AO9" i="147"/>
  <c r="AN9" i="147"/>
  <c r="AM9" i="147"/>
  <c r="AL9" i="147"/>
  <c r="AK9" i="147"/>
  <c r="AJ9" i="147"/>
  <c r="AI9" i="147"/>
  <c r="AH9" i="147"/>
  <c r="AG9" i="147"/>
  <c r="AF9" i="147"/>
  <c r="AE9" i="147"/>
  <c r="AD9" i="147"/>
  <c r="AC9" i="147"/>
  <c r="AB9" i="147"/>
  <c r="AA9" i="147"/>
  <c r="Z9" i="147"/>
  <c r="Y9" i="147"/>
  <c r="X9" i="147"/>
  <c r="W9" i="147"/>
  <c r="V9" i="147"/>
  <c r="U9" i="147"/>
  <c r="T9" i="147"/>
  <c r="S9" i="147"/>
  <c r="R9" i="147"/>
  <c r="Q9" i="147"/>
  <c r="P9" i="147"/>
  <c r="O9" i="147"/>
  <c r="N9" i="147"/>
  <c r="M9" i="147"/>
  <c r="L9" i="147"/>
  <c r="K9" i="147"/>
  <c r="J9" i="147"/>
  <c r="BG8" i="147"/>
  <c r="BF8" i="147"/>
  <c r="BE8" i="147"/>
  <c r="BD8" i="147"/>
  <c r="BC8" i="147"/>
  <c r="BB8" i="147"/>
  <c r="BA8" i="147"/>
  <c r="AZ8" i="147"/>
  <c r="AY8" i="147"/>
  <c r="AX8" i="147"/>
  <c r="AW8" i="147"/>
  <c r="AV8" i="147"/>
  <c r="AU8" i="147"/>
  <c r="AT8" i="147"/>
  <c r="AS8" i="147"/>
  <c r="AR8" i="147"/>
  <c r="AQ8" i="147"/>
  <c r="AP8" i="147"/>
  <c r="AO8" i="147"/>
  <c r="AN8" i="147"/>
  <c r="AM8" i="147"/>
  <c r="AL8" i="147"/>
  <c r="AK8" i="147"/>
  <c r="AJ8" i="147"/>
  <c r="AI8" i="147"/>
  <c r="AH8" i="147"/>
  <c r="AG8" i="147"/>
  <c r="AF8" i="147"/>
  <c r="AE8" i="147"/>
  <c r="AD8" i="147"/>
  <c r="AC8" i="147"/>
  <c r="AB8" i="147"/>
  <c r="AA8" i="147"/>
  <c r="Z8" i="147"/>
  <c r="Y8" i="147"/>
  <c r="X8" i="147"/>
  <c r="W8" i="147"/>
  <c r="V8" i="147"/>
  <c r="U8" i="147"/>
  <c r="T8" i="147"/>
  <c r="S8" i="147"/>
  <c r="R8" i="147"/>
  <c r="Q8" i="147"/>
  <c r="P8" i="147"/>
  <c r="O8" i="147"/>
  <c r="N8" i="147"/>
  <c r="M8" i="147"/>
  <c r="L8" i="147"/>
  <c r="K8" i="147"/>
  <c r="J8" i="147"/>
  <c r="BG6" i="147"/>
  <c r="BF6" i="147"/>
  <c r="BE6" i="147"/>
  <c r="BD6" i="147"/>
  <c r="BC6" i="147"/>
  <c r="BB6" i="147"/>
  <c r="BA6" i="147"/>
  <c r="AZ6" i="147"/>
  <c r="AY6" i="147"/>
  <c r="AX6" i="147"/>
  <c r="AW6" i="147"/>
  <c r="AV6" i="147"/>
  <c r="AU6" i="147"/>
  <c r="AT6" i="147"/>
  <c r="AS6" i="147"/>
  <c r="AR6" i="147"/>
  <c r="AQ6" i="147"/>
  <c r="AP6" i="147"/>
  <c r="AO6" i="147"/>
  <c r="AN6" i="147"/>
  <c r="AM6" i="147"/>
  <c r="AL6" i="147"/>
  <c r="AK6" i="147"/>
  <c r="AJ6" i="147"/>
  <c r="AI6" i="147"/>
  <c r="AH6" i="147"/>
  <c r="AG6" i="147"/>
  <c r="AF6" i="147"/>
  <c r="AE6" i="147"/>
  <c r="AD6" i="147"/>
  <c r="AC6" i="147"/>
  <c r="AB6" i="147"/>
  <c r="AA6" i="147"/>
  <c r="Z6" i="147"/>
  <c r="Y6" i="147"/>
  <c r="X6" i="147"/>
  <c r="W6" i="147"/>
  <c r="V6" i="147"/>
  <c r="U6" i="147"/>
  <c r="T6" i="147"/>
  <c r="S6" i="147"/>
  <c r="R6" i="147"/>
  <c r="Q6" i="147"/>
  <c r="P6" i="147"/>
  <c r="O6" i="147"/>
  <c r="N6" i="147"/>
  <c r="M6" i="147"/>
  <c r="L6" i="147"/>
  <c r="K6" i="147"/>
  <c r="J6" i="147"/>
  <c r="BG5" i="147"/>
  <c r="BF5" i="147"/>
  <c r="BE5" i="147"/>
  <c r="BD5" i="147"/>
  <c r="BC5" i="147"/>
  <c r="BB5" i="147"/>
  <c r="BA5" i="147"/>
  <c r="AZ5" i="147"/>
  <c r="AY5" i="147"/>
  <c r="AX5" i="147"/>
  <c r="AW5" i="147"/>
  <c r="AV5" i="147"/>
  <c r="AU5" i="147"/>
  <c r="AT5" i="147"/>
  <c r="AS5" i="147"/>
  <c r="AR5" i="147"/>
  <c r="AQ5" i="147"/>
  <c r="AP5" i="147"/>
  <c r="AO5" i="147"/>
  <c r="AN5" i="147"/>
  <c r="AM5" i="147"/>
  <c r="AL5" i="147"/>
  <c r="AK5" i="147"/>
  <c r="AJ5" i="147"/>
  <c r="AI5" i="147"/>
  <c r="AH5" i="147"/>
  <c r="AG5" i="147"/>
  <c r="AF5" i="147"/>
  <c r="AE5" i="147"/>
  <c r="AD5" i="147"/>
  <c r="AC5" i="147"/>
  <c r="AB5" i="147"/>
  <c r="AA5" i="147"/>
  <c r="Z5" i="147"/>
  <c r="Y5" i="147"/>
  <c r="X5" i="147"/>
  <c r="W5" i="147"/>
  <c r="V5" i="147"/>
  <c r="U5" i="147"/>
  <c r="T5" i="147"/>
  <c r="S5" i="147"/>
  <c r="R5" i="147"/>
  <c r="Q5" i="147"/>
  <c r="P5" i="147"/>
  <c r="O5" i="147"/>
  <c r="N5" i="147"/>
  <c r="M5" i="147"/>
  <c r="L5" i="147"/>
  <c r="K5" i="147"/>
  <c r="J5" i="147"/>
  <c r="A7" i="147" s="1"/>
  <c r="J3" i="147"/>
  <c r="AN1" i="147"/>
  <c r="Y1" i="147"/>
  <c r="J1" i="147"/>
  <c r="HO350" i="146"/>
  <c r="HN350" i="146"/>
  <c r="HO349" i="146"/>
  <c r="HN349" i="146"/>
  <c r="HO348" i="146"/>
  <c r="HN348" i="146"/>
  <c r="HO347" i="146"/>
  <c r="HN347" i="146"/>
  <c r="HO346" i="146"/>
  <c r="HN346" i="146"/>
  <c r="HO345" i="146"/>
  <c r="HN345" i="146"/>
  <c r="HO344" i="146"/>
  <c r="HN344" i="146"/>
  <c r="HO343" i="146"/>
  <c r="HN343" i="146"/>
  <c r="HO342" i="146"/>
  <c r="HN342" i="146"/>
  <c r="HO341" i="146"/>
  <c r="HN341" i="146"/>
  <c r="HO340" i="146"/>
  <c r="HN340" i="146"/>
  <c r="HO339" i="146"/>
  <c r="HN339" i="146"/>
  <c r="HO338" i="146"/>
  <c r="HN338" i="146"/>
  <c r="HO337" i="146"/>
  <c r="HN337" i="146"/>
  <c r="HO336" i="146"/>
  <c r="HN336" i="146"/>
  <c r="HG336" i="146"/>
  <c r="HO335" i="146"/>
  <c r="HN335" i="146"/>
  <c r="HG335" i="146"/>
  <c r="HO334" i="146"/>
  <c r="HN334" i="146"/>
  <c r="HG334" i="146"/>
  <c r="HO333" i="146"/>
  <c r="HN333" i="146"/>
  <c r="HG333" i="146"/>
  <c r="HO332" i="146"/>
  <c r="HN332" i="146"/>
  <c r="HG332" i="146"/>
  <c r="HO331" i="146"/>
  <c r="HN331" i="146"/>
  <c r="HG331" i="146"/>
  <c r="HO330" i="146"/>
  <c r="HN330" i="146"/>
  <c r="HG330" i="146"/>
  <c r="HO329" i="146"/>
  <c r="HN329" i="146"/>
  <c r="HG329" i="146"/>
  <c r="HO328" i="146"/>
  <c r="HN328" i="146"/>
  <c r="HG328" i="146"/>
  <c r="HO327" i="146"/>
  <c r="HN327" i="146"/>
  <c r="HG327" i="146"/>
  <c r="HP326" i="146"/>
  <c r="HO326" i="146"/>
  <c r="HN326" i="146"/>
  <c r="HG326" i="146"/>
  <c r="HP325" i="146"/>
  <c r="HO325" i="146"/>
  <c r="HN325" i="146"/>
  <c r="HG325" i="146"/>
  <c r="HP324" i="146"/>
  <c r="HO324" i="146"/>
  <c r="HN324" i="146"/>
  <c r="HG324" i="146"/>
  <c r="HP323" i="146"/>
  <c r="HO323" i="146"/>
  <c r="HN323" i="146"/>
  <c r="HG323" i="146"/>
  <c r="HP322" i="146"/>
  <c r="HO322" i="146"/>
  <c r="HN322" i="146"/>
  <c r="HG322" i="146"/>
  <c r="HP321" i="146"/>
  <c r="HO321" i="146"/>
  <c r="HN321" i="146"/>
  <c r="HG321" i="146"/>
  <c r="HP320" i="146"/>
  <c r="HO320" i="146"/>
  <c r="HN320" i="146"/>
  <c r="HG320" i="146"/>
  <c r="HP319" i="146"/>
  <c r="HO319" i="146"/>
  <c r="HN319" i="146"/>
  <c r="HG319" i="146"/>
  <c r="HP318" i="146"/>
  <c r="HO318" i="146"/>
  <c r="HN318" i="146"/>
  <c r="HG318" i="146"/>
  <c r="HP317" i="146"/>
  <c r="HO317" i="146"/>
  <c r="HN317" i="146"/>
  <c r="HG317" i="146"/>
  <c r="HP316" i="146"/>
  <c r="HO316" i="146"/>
  <c r="HN316" i="146"/>
  <c r="HG316" i="146"/>
  <c r="HP315" i="146"/>
  <c r="HO315" i="146"/>
  <c r="HN315" i="146"/>
  <c r="HG315" i="146"/>
  <c r="HP314" i="146"/>
  <c r="HO314" i="146"/>
  <c r="HN314" i="146"/>
  <c r="HG314" i="146"/>
  <c r="HP313" i="146"/>
  <c r="HO313" i="146"/>
  <c r="HN313" i="146"/>
  <c r="HG313" i="146"/>
  <c r="HP312" i="146"/>
  <c r="HO312" i="146"/>
  <c r="HN312" i="146"/>
  <c r="HG312" i="146"/>
  <c r="HP311" i="146"/>
  <c r="HO311" i="146"/>
  <c r="HN311" i="146"/>
  <c r="HG311" i="146"/>
  <c r="HP310" i="146"/>
  <c r="HO310" i="146"/>
  <c r="HN310" i="146"/>
  <c r="HG310" i="146"/>
  <c r="HP309" i="146"/>
  <c r="HO309" i="146"/>
  <c r="HN309" i="146"/>
  <c r="HI309" i="146"/>
  <c r="HI310" i="146" s="1"/>
  <c r="HI311" i="146" s="1"/>
  <c r="HI312" i="146" s="1"/>
  <c r="HI313" i="146" s="1"/>
  <c r="HI314" i="146" s="1"/>
  <c r="HI315" i="146" s="1"/>
  <c r="HI316" i="146" s="1"/>
  <c r="HI317" i="146" s="1"/>
  <c r="HI318" i="146" s="1"/>
  <c r="HI319" i="146" s="1"/>
  <c r="HI320" i="146" s="1"/>
  <c r="HI321" i="146" s="1"/>
  <c r="HI322" i="146" s="1"/>
  <c r="HI323" i="146" s="1"/>
  <c r="HI324" i="146" s="1"/>
  <c r="HI325" i="146" s="1"/>
  <c r="HI326" i="146" s="1"/>
  <c r="HI327" i="146" s="1"/>
  <c r="HI328" i="146" s="1"/>
  <c r="HI329" i="146" s="1"/>
  <c r="HI330" i="146" s="1"/>
  <c r="HI331" i="146" s="1"/>
  <c r="HI332" i="146" s="1"/>
  <c r="HI333" i="146" s="1"/>
  <c r="HI334" i="146" s="1"/>
  <c r="HI335" i="146" s="1"/>
  <c r="HI336" i="146" s="1"/>
  <c r="HI337" i="146" s="1"/>
  <c r="HI338" i="146" s="1"/>
  <c r="HI339" i="146" s="1"/>
  <c r="HI340" i="146" s="1"/>
  <c r="HI341" i="146" s="1"/>
  <c r="HI342" i="146" s="1"/>
  <c r="HI343" i="146" s="1"/>
  <c r="HI344" i="146" s="1"/>
  <c r="HI345" i="146" s="1"/>
  <c r="HI346" i="146" s="1"/>
  <c r="HI347" i="146" s="1"/>
  <c r="HI348" i="146" s="1"/>
  <c r="HG309" i="146"/>
  <c r="HP308" i="146"/>
  <c r="HO308" i="146"/>
  <c r="HN308" i="146"/>
  <c r="HG308" i="146"/>
  <c r="HP307" i="146"/>
  <c r="HO307" i="146"/>
  <c r="HN307" i="146"/>
  <c r="HI307" i="146"/>
  <c r="HG307" i="146"/>
  <c r="HP306" i="146"/>
  <c r="HO306" i="146"/>
  <c r="HN306" i="146"/>
  <c r="HL306" i="146"/>
  <c r="HI306" i="146"/>
  <c r="HG306" i="146"/>
  <c r="HP305" i="146"/>
  <c r="HO305" i="146"/>
  <c r="HN305" i="146"/>
  <c r="HL305" i="146"/>
  <c r="HK305" i="146"/>
  <c r="HI305" i="146"/>
  <c r="HG305" i="146"/>
  <c r="HP304" i="146"/>
  <c r="HO304" i="146"/>
  <c r="HN304" i="146"/>
  <c r="HK304" i="146"/>
  <c r="HJ304" i="146"/>
  <c r="HL304" i="146" s="1"/>
  <c r="HI304" i="146"/>
  <c r="HG304" i="146"/>
  <c r="HP303" i="146"/>
  <c r="HO303" i="146"/>
  <c r="HN303" i="146"/>
  <c r="HK303" i="146"/>
  <c r="HJ303" i="146"/>
  <c r="HL303" i="146" s="1"/>
  <c r="HI303" i="146"/>
  <c r="HG303" i="146"/>
  <c r="HP302" i="146"/>
  <c r="HO302" i="146"/>
  <c r="HN302" i="146"/>
  <c r="HK302" i="146"/>
  <c r="HJ302" i="146"/>
  <c r="HL302" i="146" s="1"/>
  <c r="HI302" i="146"/>
  <c r="HG302" i="146"/>
  <c r="JP301" i="146"/>
  <c r="JL301" i="146"/>
  <c r="JH301" i="146"/>
  <c r="JD301" i="146"/>
  <c r="IZ301" i="146"/>
  <c r="IV301" i="146"/>
  <c r="IR301" i="146"/>
  <c r="IN301" i="146"/>
  <c r="IJ301" i="146"/>
  <c r="IF301" i="146"/>
  <c r="IB301" i="146"/>
  <c r="HY301" i="146"/>
  <c r="HW301" i="146"/>
  <c r="HO301" i="146"/>
  <c r="HN301" i="146"/>
  <c r="HJ301" i="146"/>
  <c r="HL301" i="146" s="1"/>
  <c r="HI301" i="146"/>
  <c r="HH301" i="146"/>
  <c r="HH302" i="146" s="1"/>
  <c r="HH303" i="146" s="1"/>
  <c r="HH304" i="146" s="1"/>
  <c r="HH305" i="146" s="1"/>
  <c r="HH306" i="146" s="1"/>
  <c r="HH307" i="146" s="1"/>
  <c r="HH308" i="146" s="1"/>
  <c r="HH309" i="146" s="1"/>
  <c r="HH310" i="146" s="1"/>
  <c r="HH311" i="146" s="1"/>
  <c r="HH312" i="146" s="1"/>
  <c r="HH313" i="146" s="1"/>
  <c r="HH314" i="146" s="1"/>
  <c r="HH315" i="146" s="1"/>
  <c r="HH316" i="146" s="1"/>
  <c r="HH317" i="146" s="1"/>
  <c r="HH318" i="146" s="1"/>
  <c r="HH319" i="146" s="1"/>
  <c r="HH320" i="146" s="1"/>
  <c r="HH321" i="146" s="1"/>
  <c r="HH322" i="146" s="1"/>
  <c r="HH323" i="146" s="1"/>
  <c r="HH324" i="146" s="1"/>
  <c r="HH325" i="146" s="1"/>
  <c r="HH326" i="146" s="1"/>
  <c r="HH327" i="146" s="1"/>
  <c r="HH328" i="146" s="1"/>
  <c r="HH329" i="146" s="1"/>
  <c r="HH330" i="146" s="1"/>
  <c r="HH331" i="146" s="1"/>
  <c r="HH332" i="146" s="1"/>
  <c r="HH333" i="146" s="1"/>
  <c r="HH334" i="146" s="1"/>
  <c r="HH335" i="146" s="1"/>
  <c r="HH336" i="146" s="1"/>
  <c r="HH337" i="146" s="1"/>
  <c r="HH338" i="146" s="1"/>
  <c r="HH339" i="146" s="1"/>
  <c r="HH340" i="146" s="1"/>
  <c r="HH341" i="146" s="1"/>
  <c r="HH342" i="146" s="1"/>
  <c r="HH343" i="146" s="1"/>
  <c r="HH344" i="146" s="1"/>
  <c r="HH345" i="146" s="1"/>
  <c r="HH346" i="146" s="1"/>
  <c r="HH347" i="146" s="1"/>
  <c r="HH348" i="146" s="1"/>
  <c r="HH349" i="146" s="1"/>
  <c r="HH350" i="146" s="1"/>
  <c r="HH351" i="146" s="1"/>
  <c r="HH352" i="146" s="1"/>
  <c r="HH353" i="146" s="1"/>
  <c r="HH354" i="146" s="1"/>
  <c r="HH355" i="146" s="1"/>
  <c r="HH356" i="146" s="1"/>
  <c r="HH357" i="146" s="1"/>
  <c r="HH358" i="146" s="1"/>
  <c r="HH359" i="146" s="1"/>
  <c r="HH360" i="146" s="1"/>
  <c r="HH361" i="146" s="1"/>
  <c r="HH362" i="146" s="1"/>
  <c r="HH363" i="146" s="1"/>
  <c r="HH364" i="146" s="1"/>
  <c r="HH365" i="146" s="1"/>
  <c r="HH366" i="146" s="1"/>
  <c r="HH367" i="146" s="1"/>
  <c r="HH368" i="146" s="1"/>
  <c r="HH369" i="146" s="1"/>
  <c r="HH370" i="146" s="1"/>
  <c r="HH371" i="146" s="1"/>
  <c r="HH372" i="146" s="1"/>
  <c r="HH373" i="146" s="1"/>
  <c r="HH374" i="146" s="1"/>
  <c r="HH375" i="146" s="1"/>
  <c r="HH376" i="146" s="1"/>
  <c r="HH377" i="146" s="1"/>
  <c r="HH378" i="146" s="1"/>
  <c r="HH379" i="146" s="1"/>
  <c r="HH380" i="146" s="1"/>
  <c r="HH381" i="146" s="1"/>
  <c r="HH382" i="146" s="1"/>
  <c r="HH383" i="146" s="1"/>
  <c r="HH384" i="146" s="1"/>
  <c r="HH385" i="146" s="1"/>
  <c r="HH386" i="146" s="1"/>
  <c r="HH387" i="146" s="1"/>
  <c r="HH388" i="146" s="1"/>
  <c r="HH389" i="146" s="1"/>
  <c r="HH390" i="146" s="1"/>
  <c r="HH391" i="146" s="1"/>
  <c r="HH392" i="146" s="1"/>
  <c r="HH393" i="146" s="1"/>
  <c r="HH394" i="146" s="1"/>
  <c r="HH395" i="146" s="1"/>
  <c r="HH396" i="146" s="1"/>
  <c r="HH397" i="146" s="1"/>
  <c r="HH398" i="146" s="1"/>
  <c r="HH399" i="146" s="1"/>
  <c r="HH400" i="146" s="1"/>
  <c r="HH401" i="146" s="1"/>
  <c r="HH402" i="146" s="1"/>
  <c r="HH403" i="146" s="1"/>
  <c r="HH404" i="146" s="1"/>
  <c r="HH405" i="146" s="1"/>
  <c r="HH406" i="146" s="1"/>
  <c r="HH407" i="146" s="1"/>
  <c r="HH408" i="146" s="1"/>
  <c r="HH409" i="146" s="1"/>
  <c r="HH410" i="146" s="1"/>
  <c r="HH411" i="146" s="1"/>
  <c r="HH412" i="146" s="1"/>
  <c r="HH413" i="146" s="1"/>
  <c r="HH414" i="146" s="1"/>
  <c r="HH415" i="146" s="1"/>
  <c r="HH416" i="146" s="1"/>
  <c r="HH417" i="146" s="1"/>
  <c r="HH418" i="146" s="1"/>
  <c r="HH419" i="146" s="1"/>
  <c r="HH420" i="146" s="1"/>
  <c r="HH421" i="146" s="1"/>
  <c r="HH422" i="146" s="1"/>
  <c r="HH423" i="146" s="1"/>
  <c r="HH424" i="146" s="1"/>
  <c r="HH425" i="146" s="1"/>
  <c r="HH426" i="146" s="1"/>
  <c r="HG301" i="146"/>
  <c r="HU298" i="146"/>
  <c r="G71" i="146"/>
  <c r="F71" i="146"/>
  <c r="G70" i="146"/>
  <c r="F70" i="146"/>
  <c r="G69" i="146"/>
  <c r="F69" i="146"/>
  <c r="G68" i="146"/>
  <c r="F68" i="146"/>
  <c r="G67" i="146"/>
  <c r="F67" i="146"/>
  <c r="G66" i="146"/>
  <c r="F66" i="146"/>
  <c r="G65" i="146"/>
  <c r="F65" i="146"/>
  <c r="G64" i="146"/>
  <c r="F64" i="146"/>
  <c r="G63" i="146"/>
  <c r="F63" i="146"/>
  <c r="G62" i="146"/>
  <c r="F62" i="146"/>
  <c r="G61" i="146"/>
  <c r="F61" i="146"/>
  <c r="G60" i="146"/>
  <c r="F60" i="146"/>
  <c r="G59" i="146"/>
  <c r="F59" i="146"/>
  <c r="G58" i="146"/>
  <c r="F58" i="146"/>
  <c r="G57" i="146"/>
  <c r="F57" i="146"/>
  <c r="G56" i="146"/>
  <c r="F56" i="146"/>
  <c r="G55" i="146"/>
  <c r="F55" i="146"/>
  <c r="G54" i="146"/>
  <c r="F54" i="146"/>
  <c r="G53" i="146"/>
  <c r="F53" i="146"/>
  <c r="G52" i="146"/>
  <c r="F52" i="146"/>
  <c r="G51" i="146"/>
  <c r="F51" i="146"/>
  <c r="G50" i="146"/>
  <c r="F50" i="146"/>
  <c r="G49" i="146"/>
  <c r="F49" i="146"/>
  <c r="G48" i="146"/>
  <c r="F48" i="146"/>
  <c r="G47" i="146"/>
  <c r="F47" i="146"/>
  <c r="G46" i="146"/>
  <c r="F46" i="146"/>
  <c r="G45" i="146"/>
  <c r="F45" i="146"/>
  <c r="G44" i="146"/>
  <c r="F44" i="146"/>
  <c r="G43" i="146"/>
  <c r="F43" i="146"/>
  <c r="G42" i="146"/>
  <c r="F42" i="146"/>
  <c r="G41" i="146"/>
  <c r="F41" i="146"/>
  <c r="G40" i="146"/>
  <c r="F40" i="146"/>
  <c r="G39" i="146"/>
  <c r="F39" i="146"/>
  <c r="G38" i="146"/>
  <c r="F38" i="146"/>
  <c r="G37" i="146"/>
  <c r="F37" i="146"/>
  <c r="G36" i="146"/>
  <c r="F36" i="146"/>
  <c r="G35" i="146"/>
  <c r="F35" i="146"/>
  <c r="G34" i="146"/>
  <c r="F34" i="146"/>
  <c r="G33" i="146"/>
  <c r="F33" i="146"/>
  <c r="G32" i="146"/>
  <c r="F32" i="146"/>
  <c r="G31" i="146"/>
  <c r="F31" i="146"/>
  <c r="G30" i="146"/>
  <c r="F30" i="146"/>
  <c r="G29" i="146"/>
  <c r="F29" i="146"/>
  <c r="G28" i="146"/>
  <c r="F28" i="146"/>
  <c r="G27" i="146"/>
  <c r="F27" i="146"/>
  <c r="G26" i="146"/>
  <c r="F26" i="146"/>
  <c r="G25" i="146"/>
  <c r="F25" i="146"/>
  <c r="G24" i="146"/>
  <c r="F24" i="146"/>
  <c r="G23" i="146"/>
  <c r="F23" i="146"/>
  <c r="G22" i="146"/>
  <c r="F22" i="146"/>
  <c r="G21" i="146"/>
  <c r="F21" i="146"/>
  <c r="G20" i="146"/>
  <c r="F20" i="146"/>
  <c r="G19" i="146"/>
  <c r="F19" i="146"/>
  <c r="G18" i="146"/>
  <c r="F18" i="146"/>
  <c r="G17" i="146"/>
  <c r="F17" i="146"/>
  <c r="G16" i="146"/>
  <c r="F16" i="146"/>
  <c r="G15" i="146"/>
  <c r="F15" i="146"/>
  <c r="G14" i="146"/>
  <c r="F14" i="146"/>
  <c r="G13" i="146"/>
  <c r="F13" i="146"/>
  <c r="G12" i="146"/>
  <c r="F12" i="146"/>
  <c r="G10" i="146"/>
  <c r="F10" i="146"/>
  <c r="BG9" i="146"/>
  <c r="BF9" i="146"/>
  <c r="BE9" i="146"/>
  <c r="BD9" i="146"/>
  <c r="BC9" i="146"/>
  <c r="BB9" i="146"/>
  <c r="BA9" i="146"/>
  <c r="AZ9" i="146"/>
  <c r="AY9" i="146"/>
  <c r="AX9" i="146"/>
  <c r="AW9" i="146"/>
  <c r="AV9" i="146"/>
  <c r="AU9" i="146"/>
  <c r="AT9" i="146"/>
  <c r="AS9" i="146"/>
  <c r="AR9" i="146"/>
  <c r="AQ9" i="146"/>
  <c r="AP9" i="146"/>
  <c r="AO9" i="146"/>
  <c r="AN9" i="146"/>
  <c r="AM9" i="146"/>
  <c r="AL9" i="146"/>
  <c r="AK9" i="146"/>
  <c r="AJ9" i="146"/>
  <c r="AI9" i="146"/>
  <c r="AH9" i="146"/>
  <c r="AG9" i="146"/>
  <c r="AF9" i="146"/>
  <c r="AE9" i="146"/>
  <c r="AD9" i="146"/>
  <c r="AC9" i="146"/>
  <c r="AB9" i="146"/>
  <c r="AA9" i="146"/>
  <c r="Z9" i="146"/>
  <c r="Y9" i="146"/>
  <c r="X9" i="146"/>
  <c r="W9" i="146"/>
  <c r="V9" i="146"/>
  <c r="U9" i="146"/>
  <c r="T9" i="146"/>
  <c r="S9" i="146"/>
  <c r="R9" i="146"/>
  <c r="Q9" i="146"/>
  <c r="P9" i="146"/>
  <c r="O9" i="146"/>
  <c r="N9" i="146"/>
  <c r="M9" i="146"/>
  <c r="L9" i="146"/>
  <c r="K9" i="146"/>
  <c r="J9" i="146"/>
  <c r="BG8" i="146"/>
  <c r="BF8" i="146"/>
  <c r="BE8" i="146"/>
  <c r="BD8" i="146"/>
  <c r="BC8" i="146"/>
  <c r="BB8" i="146"/>
  <c r="BA8" i="146"/>
  <c r="AZ8" i="146"/>
  <c r="AY8" i="146"/>
  <c r="AX8" i="146"/>
  <c r="AW8" i="146"/>
  <c r="AV8" i="146"/>
  <c r="AU8" i="146"/>
  <c r="AT8" i="146"/>
  <c r="AS8" i="146"/>
  <c r="AR8" i="146"/>
  <c r="AQ8" i="146"/>
  <c r="AP8" i="146"/>
  <c r="AO8" i="146"/>
  <c r="AN8" i="146"/>
  <c r="AM8" i="146"/>
  <c r="AL8" i="146"/>
  <c r="AK8" i="146"/>
  <c r="AJ8" i="146"/>
  <c r="AI8" i="146"/>
  <c r="AH8" i="146"/>
  <c r="AG8" i="146"/>
  <c r="AF8" i="146"/>
  <c r="AE8" i="146"/>
  <c r="AD8" i="146"/>
  <c r="AC8" i="146"/>
  <c r="AB8" i="146"/>
  <c r="AA8" i="146"/>
  <c r="Z8" i="146"/>
  <c r="Y8" i="146"/>
  <c r="X8" i="146"/>
  <c r="W8" i="146"/>
  <c r="V8" i="146"/>
  <c r="U8" i="146"/>
  <c r="T8" i="146"/>
  <c r="S8" i="146"/>
  <c r="R8" i="146"/>
  <c r="Q8" i="146"/>
  <c r="P8" i="146"/>
  <c r="O8" i="146"/>
  <c r="N8" i="146"/>
  <c r="M8" i="146"/>
  <c r="L8" i="146"/>
  <c r="K8" i="146"/>
  <c r="J8" i="146"/>
  <c r="BG6" i="146"/>
  <c r="BF6" i="146"/>
  <c r="BE6" i="146"/>
  <c r="BD6" i="146"/>
  <c r="BC6" i="146"/>
  <c r="BB6" i="146"/>
  <c r="BA6" i="146"/>
  <c r="AZ6" i="146"/>
  <c r="AY6" i="146"/>
  <c r="AX6" i="146"/>
  <c r="AW6" i="146"/>
  <c r="AV6" i="146"/>
  <c r="AU6" i="146"/>
  <c r="AT6" i="146"/>
  <c r="AS6" i="146"/>
  <c r="AR6" i="146"/>
  <c r="AQ6" i="146"/>
  <c r="AP6" i="146"/>
  <c r="AO6" i="146"/>
  <c r="AN6" i="146"/>
  <c r="AM6" i="146"/>
  <c r="AL6" i="146"/>
  <c r="AK6" i="146"/>
  <c r="AJ6" i="146"/>
  <c r="AI6" i="146"/>
  <c r="AH6" i="146"/>
  <c r="AG6" i="146"/>
  <c r="AF6" i="146"/>
  <c r="AE6" i="146"/>
  <c r="AD6" i="146"/>
  <c r="AC6" i="146"/>
  <c r="AB6" i="146"/>
  <c r="AA6" i="146"/>
  <c r="Z6" i="146"/>
  <c r="Y6" i="146"/>
  <c r="X6" i="146"/>
  <c r="W6" i="146"/>
  <c r="V6" i="146"/>
  <c r="U6" i="146"/>
  <c r="T6" i="146"/>
  <c r="S6" i="146"/>
  <c r="R6" i="146"/>
  <c r="Q6" i="146"/>
  <c r="P6" i="146"/>
  <c r="O6" i="146"/>
  <c r="N6" i="146"/>
  <c r="M6" i="146"/>
  <c r="L6" i="146"/>
  <c r="K6" i="146"/>
  <c r="J6" i="146"/>
  <c r="BG5" i="146"/>
  <c r="BF5" i="146"/>
  <c r="BE5" i="146"/>
  <c r="BD5" i="146"/>
  <c r="BC5" i="146"/>
  <c r="BB5" i="146"/>
  <c r="BA5" i="146"/>
  <c r="AZ5" i="146"/>
  <c r="AY5" i="146"/>
  <c r="AX5" i="146"/>
  <c r="AW5" i="146"/>
  <c r="AV5" i="146"/>
  <c r="AU5" i="146"/>
  <c r="AT5" i="146"/>
  <c r="AS5" i="146"/>
  <c r="AR5" i="146"/>
  <c r="AQ5" i="146"/>
  <c r="AP5" i="146"/>
  <c r="AO5" i="146"/>
  <c r="AN5" i="146"/>
  <c r="AM5" i="146"/>
  <c r="AL5" i="146"/>
  <c r="AK5" i="146"/>
  <c r="AJ5" i="146"/>
  <c r="AI5" i="146"/>
  <c r="AH5" i="146"/>
  <c r="AG5" i="146"/>
  <c r="AF5" i="146"/>
  <c r="AE5" i="146"/>
  <c r="AD5" i="146"/>
  <c r="AC5" i="146"/>
  <c r="AB5" i="146"/>
  <c r="AA5" i="146"/>
  <c r="Z5" i="146"/>
  <c r="Y5" i="146"/>
  <c r="X5" i="146"/>
  <c r="W5" i="146"/>
  <c r="V5" i="146"/>
  <c r="U5" i="146"/>
  <c r="T5" i="146"/>
  <c r="S5" i="146"/>
  <c r="R5" i="146"/>
  <c r="Q5" i="146"/>
  <c r="P5" i="146"/>
  <c r="O5" i="146"/>
  <c r="N5" i="146"/>
  <c r="M5" i="146"/>
  <c r="L5" i="146"/>
  <c r="K5" i="146"/>
  <c r="J5" i="146"/>
  <c r="A7" i="146" s="1"/>
  <c r="J3" i="146"/>
  <c r="AN1" i="146"/>
  <c r="Y1" i="146"/>
  <c r="J1" i="146"/>
  <c r="HO350" i="145"/>
  <c r="HN350" i="145"/>
  <c r="HO349" i="145"/>
  <c r="HN349" i="145"/>
  <c r="HO348" i="145"/>
  <c r="HN348" i="145"/>
  <c r="HO347" i="145"/>
  <c r="HN347" i="145"/>
  <c r="HO346" i="145"/>
  <c r="HN346" i="145"/>
  <c r="HO345" i="145"/>
  <c r="HN345" i="145"/>
  <c r="HO344" i="145"/>
  <c r="HN344" i="145"/>
  <c r="HO343" i="145"/>
  <c r="HN343" i="145"/>
  <c r="HO342" i="145"/>
  <c r="HN342" i="145"/>
  <c r="HO341" i="145"/>
  <c r="HN341" i="145"/>
  <c r="HO340" i="145"/>
  <c r="HN340" i="145"/>
  <c r="HO339" i="145"/>
  <c r="HN339" i="145"/>
  <c r="HO338" i="145"/>
  <c r="HN338" i="145"/>
  <c r="HO337" i="145"/>
  <c r="HN337" i="145"/>
  <c r="HO336" i="145"/>
  <c r="HN336" i="145"/>
  <c r="HG336" i="145"/>
  <c r="HO335" i="145"/>
  <c r="HN335" i="145"/>
  <c r="HG335" i="145"/>
  <c r="HO334" i="145"/>
  <c r="HN334" i="145"/>
  <c r="HG334" i="145"/>
  <c r="HO333" i="145"/>
  <c r="HN333" i="145"/>
  <c r="HG333" i="145"/>
  <c r="HO332" i="145"/>
  <c r="HN332" i="145"/>
  <c r="HG332" i="145"/>
  <c r="HO331" i="145"/>
  <c r="HN331" i="145"/>
  <c r="HG331" i="145"/>
  <c r="HO330" i="145"/>
  <c r="HN330" i="145"/>
  <c r="HG330" i="145"/>
  <c r="HO329" i="145"/>
  <c r="HN329" i="145"/>
  <c r="HG329" i="145"/>
  <c r="HO328" i="145"/>
  <c r="HN328" i="145"/>
  <c r="HG328" i="145"/>
  <c r="HO327" i="145"/>
  <c r="HN327" i="145"/>
  <c r="HG327" i="145"/>
  <c r="HP326" i="145"/>
  <c r="HO326" i="145"/>
  <c r="HN326" i="145"/>
  <c r="HG326" i="145"/>
  <c r="HP325" i="145"/>
  <c r="HO325" i="145"/>
  <c r="HN325" i="145"/>
  <c r="HG325" i="145"/>
  <c r="HP324" i="145"/>
  <c r="HO324" i="145"/>
  <c r="HN324" i="145"/>
  <c r="HG324" i="145"/>
  <c r="HP323" i="145"/>
  <c r="HO323" i="145"/>
  <c r="HN323" i="145"/>
  <c r="HG323" i="145"/>
  <c r="HP322" i="145"/>
  <c r="HO322" i="145"/>
  <c r="HN322" i="145"/>
  <c r="HG322" i="145"/>
  <c r="HP321" i="145"/>
  <c r="HO321" i="145"/>
  <c r="HN321" i="145"/>
  <c r="HG321" i="145"/>
  <c r="HP320" i="145"/>
  <c r="HO320" i="145"/>
  <c r="HN320" i="145"/>
  <c r="HG320" i="145"/>
  <c r="HP319" i="145"/>
  <c r="HO319" i="145"/>
  <c r="HN319" i="145"/>
  <c r="HG319" i="145"/>
  <c r="HP318" i="145"/>
  <c r="HO318" i="145"/>
  <c r="HN318" i="145"/>
  <c r="HG318" i="145"/>
  <c r="HP317" i="145"/>
  <c r="HO317" i="145"/>
  <c r="HN317" i="145"/>
  <c r="HG317" i="145"/>
  <c r="HP316" i="145"/>
  <c r="HO316" i="145"/>
  <c r="HN316" i="145"/>
  <c r="HG316" i="145"/>
  <c r="HP315" i="145"/>
  <c r="HO315" i="145"/>
  <c r="HN315" i="145"/>
  <c r="HG315" i="145"/>
  <c r="HP314" i="145"/>
  <c r="HO314" i="145"/>
  <c r="HN314" i="145"/>
  <c r="HG314" i="145"/>
  <c r="HP313" i="145"/>
  <c r="HO313" i="145"/>
  <c r="HN313" i="145"/>
  <c r="HG313" i="145"/>
  <c r="HP312" i="145"/>
  <c r="HO312" i="145"/>
  <c r="HN312" i="145"/>
  <c r="HG312" i="145"/>
  <c r="HP311" i="145"/>
  <c r="HO311" i="145"/>
  <c r="HN311" i="145"/>
  <c r="HG311" i="145"/>
  <c r="HP310" i="145"/>
  <c r="HO310" i="145"/>
  <c r="HN310" i="145"/>
  <c r="HG310" i="145"/>
  <c r="HP309" i="145"/>
  <c r="HO309" i="145"/>
  <c r="HN309" i="145"/>
  <c r="HI309" i="145"/>
  <c r="HI310" i="145" s="1"/>
  <c r="HI311" i="145" s="1"/>
  <c r="HI312" i="145" s="1"/>
  <c r="HI313" i="145" s="1"/>
  <c r="HI314" i="145" s="1"/>
  <c r="HI315" i="145" s="1"/>
  <c r="HI316" i="145" s="1"/>
  <c r="HI317" i="145" s="1"/>
  <c r="HI318" i="145" s="1"/>
  <c r="HI319" i="145" s="1"/>
  <c r="HI320" i="145" s="1"/>
  <c r="HI321" i="145" s="1"/>
  <c r="HI322" i="145" s="1"/>
  <c r="HI323" i="145" s="1"/>
  <c r="HI324" i="145" s="1"/>
  <c r="HI325" i="145" s="1"/>
  <c r="HI326" i="145" s="1"/>
  <c r="HI327" i="145" s="1"/>
  <c r="HI328" i="145" s="1"/>
  <c r="HI329" i="145" s="1"/>
  <c r="HI330" i="145" s="1"/>
  <c r="HI331" i="145" s="1"/>
  <c r="HI332" i="145" s="1"/>
  <c r="HI333" i="145" s="1"/>
  <c r="HI334" i="145" s="1"/>
  <c r="HI335" i="145" s="1"/>
  <c r="HI336" i="145" s="1"/>
  <c r="HI337" i="145" s="1"/>
  <c r="HI338" i="145" s="1"/>
  <c r="HI339" i="145" s="1"/>
  <c r="HI340" i="145" s="1"/>
  <c r="HI341" i="145" s="1"/>
  <c r="HI342" i="145" s="1"/>
  <c r="HI343" i="145" s="1"/>
  <c r="HI344" i="145" s="1"/>
  <c r="HI345" i="145" s="1"/>
  <c r="HI346" i="145" s="1"/>
  <c r="HI347" i="145" s="1"/>
  <c r="HI348" i="145" s="1"/>
  <c r="HG309" i="145"/>
  <c r="HP308" i="145"/>
  <c r="HO308" i="145"/>
  <c r="HN308" i="145"/>
  <c r="HG308" i="145"/>
  <c r="HP307" i="145"/>
  <c r="HO307" i="145"/>
  <c r="HN307" i="145"/>
  <c r="HI307" i="145"/>
  <c r="HG307" i="145"/>
  <c r="HP306" i="145"/>
  <c r="HO306" i="145"/>
  <c r="HN306" i="145"/>
  <c r="HL306" i="145"/>
  <c r="HI306" i="145"/>
  <c r="HG306" i="145"/>
  <c r="HP305" i="145"/>
  <c r="HO305" i="145"/>
  <c r="HN305" i="145"/>
  <c r="HK305" i="145"/>
  <c r="HL305" i="145" s="1"/>
  <c r="HI305" i="145"/>
  <c r="HG305" i="145"/>
  <c r="HP304" i="145"/>
  <c r="HO304" i="145"/>
  <c r="HN304" i="145"/>
  <c r="HK304" i="145"/>
  <c r="HJ304" i="145"/>
  <c r="HL304" i="145" s="1"/>
  <c r="HI304" i="145"/>
  <c r="HG304" i="145"/>
  <c r="HP303" i="145"/>
  <c r="HO303" i="145"/>
  <c r="HN303" i="145"/>
  <c r="HK303" i="145"/>
  <c r="HJ303" i="145"/>
  <c r="HL303" i="145" s="1"/>
  <c r="HI303" i="145"/>
  <c r="HG303" i="145"/>
  <c r="HP302" i="145"/>
  <c r="HO302" i="145"/>
  <c r="HN302" i="145"/>
  <c r="HK302" i="145"/>
  <c r="HJ302" i="145"/>
  <c r="HI302" i="145"/>
  <c r="HG302" i="145"/>
  <c r="HO301" i="145"/>
  <c r="HN301" i="145"/>
  <c r="HJ301" i="145"/>
  <c r="HL301" i="145" s="1"/>
  <c r="HI301" i="145"/>
  <c r="JS301" i="145" s="1"/>
  <c r="HH301" i="145"/>
  <c r="HH302" i="145" s="1"/>
  <c r="HH303" i="145" s="1"/>
  <c r="HH304" i="145" s="1"/>
  <c r="HH305" i="145" s="1"/>
  <c r="HH306" i="145" s="1"/>
  <c r="HH307" i="145" s="1"/>
  <c r="HH308" i="145" s="1"/>
  <c r="HH309" i="145" s="1"/>
  <c r="HH310" i="145" s="1"/>
  <c r="HH311" i="145" s="1"/>
  <c r="HH312" i="145" s="1"/>
  <c r="HH313" i="145" s="1"/>
  <c r="HH314" i="145" s="1"/>
  <c r="HH315" i="145" s="1"/>
  <c r="HH316" i="145" s="1"/>
  <c r="HH317" i="145" s="1"/>
  <c r="HH318" i="145" s="1"/>
  <c r="HH319" i="145" s="1"/>
  <c r="HH320" i="145" s="1"/>
  <c r="HH321" i="145" s="1"/>
  <c r="HH322" i="145" s="1"/>
  <c r="HH323" i="145" s="1"/>
  <c r="HH324" i="145" s="1"/>
  <c r="HH325" i="145" s="1"/>
  <c r="HH326" i="145" s="1"/>
  <c r="HH327" i="145" s="1"/>
  <c r="HH328" i="145" s="1"/>
  <c r="HH329" i="145" s="1"/>
  <c r="HH330" i="145" s="1"/>
  <c r="HH331" i="145" s="1"/>
  <c r="HH332" i="145" s="1"/>
  <c r="HH333" i="145" s="1"/>
  <c r="HH334" i="145" s="1"/>
  <c r="HH335" i="145" s="1"/>
  <c r="HH336" i="145" s="1"/>
  <c r="HH337" i="145" s="1"/>
  <c r="HH338" i="145" s="1"/>
  <c r="HH339" i="145" s="1"/>
  <c r="HH340" i="145" s="1"/>
  <c r="HH341" i="145" s="1"/>
  <c r="HH342" i="145" s="1"/>
  <c r="HH343" i="145" s="1"/>
  <c r="HH344" i="145" s="1"/>
  <c r="HH345" i="145" s="1"/>
  <c r="HH346" i="145" s="1"/>
  <c r="HH347" i="145" s="1"/>
  <c r="HH348" i="145" s="1"/>
  <c r="HH349" i="145" s="1"/>
  <c r="HH350" i="145" s="1"/>
  <c r="HH351" i="145" s="1"/>
  <c r="HH352" i="145" s="1"/>
  <c r="HH353" i="145" s="1"/>
  <c r="HH354" i="145" s="1"/>
  <c r="HH355" i="145" s="1"/>
  <c r="HH356" i="145" s="1"/>
  <c r="HH357" i="145" s="1"/>
  <c r="HH358" i="145" s="1"/>
  <c r="HH359" i="145" s="1"/>
  <c r="HH360" i="145" s="1"/>
  <c r="HH361" i="145" s="1"/>
  <c r="HH362" i="145" s="1"/>
  <c r="HH363" i="145" s="1"/>
  <c r="HH364" i="145" s="1"/>
  <c r="HH365" i="145" s="1"/>
  <c r="HH366" i="145" s="1"/>
  <c r="HH367" i="145" s="1"/>
  <c r="HH368" i="145" s="1"/>
  <c r="HH369" i="145" s="1"/>
  <c r="HH370" i="145" s="1"/>
  <c r="HH371" i="145" s="1"/>
  <c r="HH372" i="145" s="1"/>
  <c r="HH373" i="145" s="1"/>
  <c r="HH374" i="145" s="1"/>
  <c r="HH375" i="145" s="1"/>
  <c r="HH376" i="145" s="1"/>
  <c r="HH377" i="145" s="1"/>
  <c r="HH378" i="145" s="1"/>
  <c r="HH379" i="145" s="1"/>
  <c r="HH380" i="145" s="1"/>
  <c r="HH381" i="145" s="1"/>
  <c r="HH382" i="145" s="1"/>
  <c r="HH383" i="145" s="1"/>
  <c r="HH384" i="145" s="1"/>
  <c r="HH385" i="145" s="1"/>
  <c r="HH386" i="145" s="1"/>
  <c r="HH387" i="145" s="1"/>
  <c r="HH388" i="145" s="1"/>
  <c r="HH389" i="145" s="1"/>
  <c r="HH390" i="145" s="1"/>
  <c r="HH391" i="145" s="1"/>
  <c r="HH392" i="145" s="1"/>
  <c r="HH393" i="145" s="1"/>
  <c r="HH394" i="145" s="1"/>
  <c r="HH395" i="145" s="1"/>
  <c r="HH396" i="145" s="1"/>
  <c r="HH397" i="145" s="1"/>
  <c r="HH398" i="145" s="1"/>
  <c r="HH399" i="145" s="1"/>
  <c r="HH400" i="145" s="1"/>
  <c r="HH401" i="145" s="1"/>
  <c r="HH402" i="145" s="1"/>
  <c r="HH403" i="145" s="1"/>
  <c r="HH404" i="145" s="1"/>
  <c r="HH405" i="145" s="1"/>
  <c r="HH406" i="145" s="1"/>
  <c r="HH407" i="145" s="1"/>
  <c r="HH408" i="145" s="1"/>
  <c r="HH409" i="145" s="1"/>
  <c r="HH410" i="145" s="1"/>
  <c r="HH411" i="145" s="1"/>
  <c r="HH412" i="145" s="1"/>
  <c r="HH413" i="145" s="1"/>
  <c r="HH414" i="145" s="1"/>
  <c r="HH415" i="145" s="1"/>
  <c r="HH416" i="145" s="1"/>
  <c r="HH417" i="145" s="1"/>
  <c r="HH418" i="145" s="1"/>
  <c r="HH419" i="145" s="1"/>
  <c r="HH420" i="145" s="1"/>
  <c r="HH421" i="145" s="1"/>
  <c r="HH422" i="145" s="1"/>
  <c r="HH423" i="145" s="1"/>
  <c r="HH424" i="145" s="1"/>
  <c r="HH425" i="145" s="1"/>
  <c r="HH426" i="145" s="1"/>
  <c r="HG301" i="145"/>
  <c r="HU298" i="145"/>
  <c r="G71" i="145"/>
  <c r="F71" i="145"/>
  <c r="G70" i="145"/>
  <c r="F70" i="145"/>
  <c r="G69" i="145"/>
  <c r="F69" i="145"/>
  <c r="G68" i="145"/>
  <c r="F68" i="145"/>
  <c r="G67" i="145"/>
  <c r="F67" i="145"/>
  <c r="G66" i="145"/>
  <c r="F66" i="145"/>
  <c r="G65" i="145"/>
  <c r="F65" i="145"/>
  <c r="G64" i="145"/>
  <c r="F64" i="145"/>
  <c r="G63" i="145"/>
  <c r="F63" i="145"/>
  <c r="G62" i="145"/>
  <c r="F62" i="145"/>
  <c r="G61" i="145"/>
  <c r="F61" i="145"/>
  <c r="G60" i="145"/>
  <c r="F60" i="145"/>
  <c r="G59" i="145"/>
  <c r="F59" i="145"/>
  <c r="G58" i="145"/>
  <c r="F58" i="145"/>
  <c r="G57" i="145"/>
  <c r="F57" i="145"/>
  <c r="G56" i="145"/>
  <c r="F56" i="145"/>
  <c r="G55" i="145"/>
  <c r="F55" i="145"/>
  <c r="G54" i="145"/>
  <c r="F54" i="145"/>
  <c r="G53" i="145"/>
  <c r="F53" i="145"/>
  <c r="G52" i="145"/>
  <c r="F52" i="145"/>
  <c r="G51" i="145"/>
  <c r="F51" i="145"/>
  <c r="G50" i="145"/>
  <c r="F50" i="145"/>
  <c r="G49" i="145"/>
  <c r="F49" i="145"/>
  <c r="G48" i="145"/>
  <c r="F48" i="145"/>
  <c r="G47" i="145"/>
  <c r="F47" i="145"/>
  <c r="G46" i="145"/>
  <c r="F46" i="145"/>
  <c r="G45" i="145"/>
  <c r="F45" i="145"/>
  <c r="G44" i="145"/>
  <c r="F44" i="145"/>
  <c r="G43" i="145"/>
  <c r="F43" i="145"/>
  <c r="G42" i="145"/>
  <c r="F42" i="145"/>
  <c r="G41" i="145"/>
  <c r="F41" i="145"/>
  <c r="G40" i="145"/>
  <c r="F40" i="145"/>
  <c r="G39" i="145"/>
  <c r="F39" i="145"/>
  <c r="G38" i="145"/>
  <c r="F38" i="145"/>
  <c r="G37" i="145"/>
  <c r="F37" i="145"/>
  <c r="G36" i="145"/>
  <c r="F36" i="145"/>
  <c r="G35" i="145"/>
  <c r="F35" i="145"/>
  <c r="G34" i="145"/>
  <c r="F34" i="145"/>
  <c r="G33" i="145"/>
  <c r="F33" i="145"/>
  <c r="G32" i="145"/>
  <c r="F32" i="145"/>
  <c r="G31" i="145"/>
  <c r="F31" i="145"/>
  <c r="G30" i="145"/>
  <c r="F30" i="145"/>
  <c r="G29" i="145"/>
  <c r="F29" i="145"/>
  <c r="G28" i="145"/>
  <c r="F28" i="145"/>
  <c r="G27" i="145"/>
  <c r="F27" i="145"/>
  <c r="G26" i="145"/>
  <c r="F26" i="145"/>
  <c r="G25" i="145"/>
  <c r="F25" i="145"/>
  <c r="G24" i="145"/>
  <c r="F24" i="145"/>
  <c r="G23" i="145"/>
  <c r="F23" i="145"/>
  <c r="G22" i="145"/>
  <c r="F22" i="145"/>
  <c r="G21" i="145"/>
  <c r="F21" i="145"/>
  <c r="G20" i="145"/>
  <c r="F20" i="145"/>
  <c r="G19" i="145"/>
  <c r="F19" i="145"/>
  <c r="G18" i="145"/>
  <c r="F18" i="145"/>
  <c r="G17" i="145"/>
  <c r="F17" i="145"/>
  <c r="G16" i="145"/>
  <c r="F16" i="145"/>
  <c r="G15" i="145"/>
  <c r="F15" i="145"/>
  <c r="G14" i="145"/>
  <c r="F14" i="145"/>
  <c r="G13" i="145"/>
  <c r="F13" i="145"/>
  <c r="G12" i="145"/>
  <c r="F12" i="145"/>
  <c r="G10" i="145"/>
  <c r="F10" i="145"/>
  <c r="BG9" i="145"/>
  <c r="BF9" i="145"/>
  <c r="BE9" i="145"/>
  <c r="BD9" i="145"/>
  <c r="BC9" i="145"/>
  <c r="BB9" i="145"/>
  <c r="BA9" i="145"/>
  <c r="AZ9" i="145"/>
  <c r="AY9" i="145"/>
  <c r="AX9" i="145"/>
  <c r="AW9" i="145"/>
  <c r="AV9" i="145"/>
  <c r="AU9" i="145"/>
  <c r="AT9" i="145"/>
  <c r="AS9" i="145"/>
  <c r="AR9" i="145"/>
  <c r="AQ9" i="145"/>
  <c r="AP9" i="145"/>
  <c r="AO9" i="145"/>
  <c r="AN9" i="145"/>
  <c r="AM9" i="145"/>
  <c r="AL9" i="145"/>
  <c r="AK9" i="145"/>
  <c r="AJ9" i="145"/>
  <c r="AI9" i="145"/>
  <c r="AH9" i="145"/>
  <c r="AG9" i="145"/>
  <c r="AF9" i="145"/>
  <c r="AE9" i="145"/>
  <c r="AD9" i="145"/>
  <c r="AC9" i="145"/>
  <c r="AB9" i="145"/>
  <c r="AA9" i="145"/>
  <c r="Z9" i="145"/>
  <c r="Y9" i="145"/>
  <c r="X9" i="145"/>
  <c r="W9" i="145"/>
  <c r="V9" i="145"/>
  <c r="U9" i="145"/>
  <c r="T9" i="145"/>
  <c r="S9" i="145"/>
  <c r="R9" i="145"/>
  <c r="Q9" i="145"/>
  <c r="P9" i="145"/>
  <c r="O9" i="145"/>
  <c r="N9" i="145"/>
  <c r="M9" i="145"/>
  <c r="L9" i="145"/>
  <c r="K9" i="145"/>
  <c r="J9" i="145"/>
  <c r="BG8" i="145"/>
  <c r="BF8" i="145"/>
  <c r="BE8" i="145"/>
  <c r="BD8" i="145"/>
  <c r="BC8" i="145"/>
  <c r="BB8" i="145"/>
  <c r="BA8" i="145"/>
  <c r="AZ8" i="145"/>
  <c r="AY8" i="145"/>
  <c r="AX8" i="145"/>
  <c r="AW8" i="145"/>
  <c r="AV8" i="145"/>
  <c r="AU8" i="145"/>
  <c r="AT8" i="145"/>
  <c r="AS8" i="145"/>
  <c r="AR8" i="145"/>
  <c r="AQ8" i="145"/>
  <c r="AP8" i="145"/>
  <c r="AO8" i="145"/>
  <c r="AN8" i="145"/>
  <c r="AM8" i="145"/>
  <c r="AL8" i="145"/>
  <c r="AK8" i="145"/>
  <c r="AJ8" i="145"/>
  <c r="AI8" i="145"/>
  <c r="AH8" i="145"/>
  <c r="AG8" i="145"/>
  <c r="AF8" i="145"/>
  <c r="AE8" i="145"/>
  <c r="AD8" i="145"/>
  <c r="AC8" i="145"/>
  <c r="AB8" i="145"/>
  <c r="AA8" i="145"/>
  <c r="Z8" i="145"/>
  <c r="Y8" i="145"/>
  <c r="X8" i="145"/>
  <c r="W8" i="145"/>
  <c r="V8" i="145"/>
  <c r="U8" i="145"/>
  <c r="T8" i="145"/>
  <c r="S8" i="145"/>
  <c r="R8" i="145"/>
  <c r="Q8" i="145"/>
  <c r="P8" i="145"/>
  <c r="O8" i="145"/>
  <c r="N8" i="145"/>
  <c r="M8" i="145"/>
  <c r="L8" i="145"/>
  <c r="K8" i="145"/>
  <c r="J8" i="145"/>
  <c r="BG6" i="145"/>
  <c r="BF6" i="145"/>
  <c r="BE6" i="145"/>
  <c r="BD6" i="145"/>
  <c r="BC6" i="145"/>
  <c r="BB6" i="145"/>
  <c r="BA6" i="145"/>
  <c r="AZ6" i="145"/>
  <c r="AY6" i="145"/>
  <c r="AX6" i="145"/>
  <c r="AW6" i="145"/>
  <c r="AV6" i="145"/>
  <c r="AU6" i="145"/>
  <c r="AT6" i="145"/>
  <c r="AS6" i="145"/>
  <c r="AR6" i="145"/>
  <c r="AQ6" i="145"/>
  <c r="AP6" i="145"/>
  <c r="AO6" i="145"/>
  <c r="AN6" i="145"/>
  <c r="AM6" i="145"/>
  <c r="AL6" i="145"/>
  <c r="AK6" i="145"/>
  <c r="AJ6" i="145"/>
  <c r="AI6" i="145"/>
  <c r="AH6" i="145"/>
  <c r="AG6" i="145"/>
  <c r="AF6" i="145"/>
  <c r="AE6" i="145"/>
  <c r="AD6" i="145"/>
  <c r="AC6" i="145"/>
  <c r="AB6" i="145"/>
  <c r="AA6" i="145"/>
  <c r="Z6" i="145"/>
  <c r="Y6" i="145"/>
  <c r="X6" i="145"/>
  <c r="W6" i="145"/>
  <c r="V6" i="145"/>
  <c r="U6" i="145"/>
  <c r="T6" i="145"/>
  <c r="S6" i="145"/>
  <c r="R6" i="145"/>
  <c r="Q6" i="145"/>
  <c r="P6" i="145"/>
  <c r="O6" i="145"/>
  <c r="N6" i="145"/>
  <c r="M6" i="145"/>
  <c r="L6" i="145"/>
  <c r="K6" i="145"/>
  <c r="J6" i="145"/>
  <c r="BG5" i="145"/>
  <c r="BF5" i="145"/>
  <c r="BE5" i="145"/>
  <c r="BD5" i="145"/>
  <c r="BC5" i="145"/>
  <c r="BB5" i="145"/>
  <c r="BA5" i="145"/>
  <c r="AZ5" i="145"/>
  <c r="AY5" i="145"/>
  <c r="AX5" i="145"/>
  <c r="AW5" i="145"/>
  <c r="AV5" i="145"/>
  <c r="AU5" i="145"/>
  <c r="AT5" i="145"/>
  <c r="AS5" i="145"/>
  <c r="AR5" i="145"/>
  <c r="AQ5" i="145"/>
  <c r="AP5" i="145"/>
  <c r="AO5" i="145"/>
  <c r="AN5" i="145"/>
  <c r="AM5" i="145"/>
  <c r="AL5" i="145"/>
  <c r="AK5" i="145"/>
  <c r="AJ5" i="145"/>
  <c r="AI5" i="145"/>
  <c r="AH5" i="145"/>
  <c r="AG5" i="145"/>
  <c r="AF5" i="145"/>
  <c r="AE5" i="145"/>
  <c r="AD5" i="145"/>
  <c r="AC5" i="145"/>
  <c r="AB5" i="145"/>
  <c r="AA5" i="145"/>
  <c r="Z5" i="145"/>
  <c r="Y5" i="145"/>
  <c r="X5" i="145"/>
  <c r="W5" i="145"/>
  <c r="V5" i="145"/>
  <c r="U5" i="145"/>
  <c r="T5" i="145"/>
  <c r="S5" i="145"/>
  <c r="R5" i="145"/>
  <c r="Q5" i="145"/>
  <c r="P5" i="145"/>
  <c r="O5" i="145"/>
  <c r="N5" i="145"/>
  <c r="M5" i="145"/>
  <c r="L5" i="145"/>
  <c r="K5" i="145"/>
  <c r="J5" i="145"/>
  <c r="A7" i="145" s="1"/>
  <c r="J3" i="145"/>
  <c r="AN1" i="145"/>
  <c r="Y1" i="145"/>
  <c r="J1" i="145"/>
  <c r="HO350" i="144"/>
  <c r="HN350" i="144"/>
  <c r="HO349" i="144"/>
  <c r="HN349" i="144"/>
  <c r="HO348" i="144"/>
  <c r="HN348" i="144"/>
  <c r="HO347" i="144"/>
  <c r="HN347" i="144"/>
  <c r="HO346" i="144"/>
  <c r="HN346" i="144"/>
  <c r="HO345" i="144"/>
  <c r="HN345" i="144"/>
  <c r="HO344" i="144"/>
  <c r="HN344" i="144"/>
  <c r="HO343" i="144"/>
  <c r="HN343" i="144"/>
  <c r="HO342" i="144"/>
  <c r="HN342" i="144"/>
  <c r="HO341" i="144"/>
  <c r="HN341" i="144"/>
  <c r="HO340" i="144"/>
  <c r="HN340" i="144"/>
  <c r="HO339" i="144"/>
  <c r="HN339" i="144"/>
  <c r="HO338" i="144"/>
  <c r="HN338" i="144"/>
  <c r="HO337" i="144"/>
  <c r="HN337" i="144"/>
  <c r="HO336" i="144"/>
  <c r="HN336" i="144"/>
  <c r="HG336" i="144"/>
  <c r="HO335" i="144"/>
  <c r="HN335" i="144"/>
  <c r="HG335" i="144"/>
  <c r="HO334" i="144"/>
  <c r="HN334" i="144"/>
  <c r="HG334" i="144"/>
  <c r="HO333" i="144"/>
  <c r="HN333" i="144"/>
  <c r="HG333" i="144"/>
  <c r="HO332" i="144"/>
  <c r="HN332" i="144"/>
  <c r="HG332" i="144"/>
  <c r="HO331" i="144"/>
  <c r="HN331" i="144"/>
  <c r="HG331" i="144"/>
  <c r="HO330" i="144"/>
  <c r="HN330" i="144"/>
  <c r="HG330" i="144"/>
  <c r="HO329" i="144"/>
  <c r="HN329" i="144"/>
  <c r="HG329" i="144"/>
  <c r="HO328" i="144"/>
  <c r="HN328" i="144"/>
  <c r="HG328" i="144"/>
  <c r="HO327" i="144"/>
  <c r="HN327" i="144"/>
  <c r="HG327" i="144"/>
  <c r="HP326" i="144"/>
  <c r="HO326" i="144"/>
  <c r="HN326" i="144"/>
  <c r="HG326" i="144"/>
  <c r="HP325" i="144"/>
  <c r="HO325" i="144"/>
  <c r="HN325" i="144"/>
  <c r="HG325" i="144"/>
  <c r="HP324" i="144"/>
  <c r="HO324" i="144"/>
  <c r="HN324" i="144"/>
  <c r="HG324" i="144"/>
  <c r="HP323" i="144"/>
  <c r="HO323" i="144"/>
  <c r="HN323" i="144"/>
  <c r="HG323" i="144"/>
  <c r="HP322" i="144"/>
  <c r="HO322" i="144"/>
  <c r="HN322" i="144"/>
  <c r="HG322" i="144"/>
  <c r="HP321" i="144"/>
  <c r="HO321" i="144"/>
  <c r="HN321" i="144"/>
  <c r="HG321" i="144"/>
  <c r="HP320" i="144"/>
  <c r="HO320" i="144"/>
  <c r="HN320" i="144"/>
  <c r="HG320" i="144"/>
  <c r="HP319" i="144"/>
  <c r="HO319" i="144"/>
  <c r="HN319" i="144"/>
  <c r="HG319" i="144"/>
  <c r="HP318" i="144"/>
  <c r="HO318" i="144"/>
  <c r="HN318" i="144"/>
  <c r="HG318" i="144"/>
  <c r="HP317" i="144"/>
  <c r="HO317" i="144"/>
  <c r="HN317" i="144"/>
  <c r="HG317" i="144"/>
  <c r="HP316" i="144"/>
  <c r="HO316" i="144"/>
  <c r="HN316" i="144"/>
  <c r="HG316" i="144"/>
  <c r="HP315" i="144"/>
  <c r="HO315" i="144"/>
  <c r="HN315" i="144"/>
  <c r="HG315" i="144"/>
  <c r="HP314" i="144"/>
  <c r="HO314" i="144"/>
  <c r="HN314" i="144"/>
  <c r="HG314" i="144"/>
  <c r="HP313" i="144"/>
  <c r="HO313" i="144"/>
  <c r="HN313" i="144"/>
  <c r="HG313" i="144"/>
  <c r="HP312" i="144"/>
  <c r="HO312" i="144"/>
  <c r="HN312" i="144"/>
  <c r="HG312" i="144"/>
  <c r="HP311" i="144"/>
  <c r="HO311" i="144"/>
  <c r="HN311" i="144"/>
  <c r="HG311" i="144"/>
  <c r="HP310" i="144"/>
  <c r="HO310" i="144"/>
  <c r="HN310" i="144"/>
  <c r="HG310" i="144"/>
  <c r="HP309" i="144"/>
  <c r="HO309" i="144"/>
  <c r="HN309" i="144"/>
  <c r="HI309" i="144"/>
  <c r="HI310" i="144" s="1"/>
  <c r="HI311" i="144" s="1"/>
  <c r="HI312" i="144" s="1"/>
  <c r="HI313" i="144" s="1"/>
  <c r="HI314" i="144" s="1"/>
  <c r="HI315" i="144" s="1"/>
  <c r="HI316" i="144" s="1"/>
  <c r="HI317" i="144" s="1"/>
  <c r="HI318" i="144" s="1"/>
  <c r="HI319" i="144" s="1"/>
  <c r="HI320" i="144" s="1"/>
  <c r="HI321" i="144" s="1"/>
  <c r="HI322" i="144" s="1"/>
  <c r="HI323" i="144" s="1"/>
  <c r="HI324" i="144" s="1"/>
  <c r="HI325" i="144" s="1"/>
  <c r="HI326" i="144" s="1"/>
  <c r="HI327" i="144" s="1"/>
  <c r="HI328" i="144" s="1"/>
  <c r="HI329" i="144" s="1"/>
  <c r="HI330" i="144" s="1"/>
  <c r="HI331" i="144" s="1"/>
  <c r="HI332" i="144" s="1"/>
  <c r="HI333" i="144" s="1"/>
  <c r="HI334" i="144" s="1"/>
  <c r="HI335" i="144" s="1"/>
  <c r="HI336" i="144" s="1"/>
  <c r="HI337" i="144" s="1"/>
  <c r="HI338" i="144" s="1"/>
  <c r="HI339" i="144" s="1"/>
  <c r="HI340" i="144" s="1"/>
  <c r="HI341" i="144" s="1"/>
  <c r="HI342" i="144" s="1"/>
  <c r="HI343" i="144" s="1"/>
  <c r="HI344" i="144" s="1"/>
  <c r="HI345" i="144" s="1"/>
  <c r="HI346" i="144" s="1"/>
  <c r="HI347" i="144" s="1"/>
  <c r="HI348" i="144" s="1"/>
  <c r="HG309" i="144"/>
  <c r="HP308" i="144"/>
  <c r="HO308" i="144"/>
  <c r="HN308" i="144"/>
  <c r="HG308" i="144"/>
  <c r="HP307" i="144"/>
  <c r="HO307" i="144"/>
  <c r="HN307" i="144"/>
  <c r="HI307" i="144"/>
  <c r="HG307" i="144"/>
  <c r="HP306" i="144"/>
  <c r="HO306" i="144"/>
  <c r="HN306" i="144"/>
  <c r="HL306" i="144"/>
  <c r="HI306" i="144"/>
  <c r="HG306" i="144"/>
  <c r="HP305" i="144"/>
  <c r="HO305" i="144"/>
  <c r="HN305" i="144"/>
  <c r="HL305" i="144"/>
  <c r="HK305" i="144"/>
  <c r="HI305" i="144"/>
  <c r="HG305" i="144"/>
  <c r="HP304" i="144"/>
  <c r="HO304" i="144"/>
  <c r="HN304" i="144"/>
  <c r="HK304" i="144"/>
  <c r="HJ304" i="144"/>
  <c r="HL304" i="144" s="1"/>
  <c r="HI304" i="144"/>
  <c r="HG304" i="144"/>
  <c r="HP303" i="144"/>
  <c r="HO303" i="144"/>
  <c r="HN303" i="144"/>
  <c r="HK303" i="144"/>
  <c r="HJ303" i="144"/>
  <c r="HL303" i="144" s="1"/>
  <c r="HI303" i="144"/>
  <c r="HG303" i="144"/>
  <c r="HP302" i="144"/>
  <c r="HO302" i="144"/>
  <c r="HN302" i="144"/>
  <c r="HK302" i="144"/>
  <c r="HJ302" i="144"/>
  <c r="HL302" i="144" s="1"/>
  <c r="HI302" i="144"/>
  <c r="HG302" i="144"/>
  <c r="HO301" i="144"/>
  <c r="HN301" i="144"/>
  <c r="HL301" i="144"/>
  <c r="HJ301" i="144"/>
  <c r="HI301" i="144"/>
  <c r="HH301" i="144"/>
  <c r="HH302" i="144" s="1"/>
  <c r="HH303" i="144" s="1"/>
  <c r="HH304" i="144" s="1"/>
  <c r="HH305" i="144" s="1"/>
  <c r="HH306" i="144" s="1"/>
  <c r="HH307" i="144" s="1"/>
  <c r="HH308" i="144" s="1"/>
  <c r="HH309" i="144" s="1"/>
  <c r="HH310" i="144" s="1"/>
  <c r="HH311" i="144" s="1"/>
  <c r="HH312" i="144" s="1"/>
  <c r="HH313" i="144" s="1"/>
  <c r="HH314" i="144" s="1"/>
  <c r="HH315" i="144" s="1"/>
  <c r="HH316" i="144" s="1"/>
  <c r="HH317" i="144" s="1"/>
  <c r="HH318" i="144" s="1"/>
  <c r="HH319" i="144" s="1"/>
  <c r="HH320" i="144" s="1"/>
  <c r="HH321" i="144" s="1"/>
  <c r="HH322" i="144" s="1"/>
  <c r="HH323" i="144" s="1"/>
  <c r="HH324" i="144" s="1"/>
  <c r="HH325" i="144" s="1"/>
  <c r="HH326" i="144" s="1"/>
  <c r="HH327" i="144" s="1"/>
  <c r="HH328" i="144" s="1"/>
  <c r="HH329" i="144" s="1"/>
  <c r="HH330" i="144" s="1"/>
  <c r="HH331" i="144" s="1"/>
  <c r="HH332" i="144" s="1"/>
  <c r="HH333" i="144" s="1"/>
  <c r="HH334" i="144" s="1"/>
  <c r="HH335" i="144" s="1"/>
  <c r="HH336" i="144" s="1"/>
  <c r="HH337" i="144" s="1"/>
  <c r="HH338" i="144" s="1"/>
  <c r="HH339" i="144" s="1"/>
  <c r="HH340" i="144" s="1"/>
  <c r="HH341" i="144" s="1"/>
  <c r="HH342" i="144" s="1"/>
  <c r="HH343" i="144" s="1"/>
  <c r="HH344" i="144" s="1"/>
  <c r="HH345" i="144" s="1"/>
  <c r="HH346" i="144" s="1"/>
  <c r="HH347" i="144" s="1"/>
  <c r="HH348" i="144" s="1"/>
  <c r="HH349" i="144" s="1"/>
  <c r="HH350" i="144" s="1"/>
  <c r="HH351" i="144" s="1"/>
  <c r="HH352" i="144" s="1"/>
  <c r="HH353" i="144" s="1"/>
  <c r="HH354" i="144" s="1"/>
  <c r="HH355" i="144" s="1"/>
  <c r="HH356" i="144" s="1"/>
  <c r="HH357" i="144" s="1"/>
  <c r="HH358" i="144" s="1"/>
  <c r="HH359" i="144" s="1"/>
  <c r="HH360" i="144" s="1"/>
  <c r="HH361" i="144" s="1"/>
  <c r="HH362" i="144" s="1"/>
  <c r="HH363" i="144" s="1"/>
  <c r="HH364" i="144" s="1"/>
  <c r="HH365" i="144" s="1"/>
  <c r="HH366" i="144" s="1"/>
  <c r="HH367" i="144" s="1"/>
  <c r="HH368" i="144" s="1"/>
  <c r="HH369" i="144" s="1"/>
  <c r="HH370" i="144" s="1"/>
  <c r="HH371" i="144" s="1"/>
  <c r="HH372" i="144" s="1"/>
  <c r="HH373" i="144" s="1"/>
  <c r="HH374" i="144" s="1"/>
  <c r="HH375" i="144" s="1"/>
  <c r="HH376" i="144" s="1"/>
  <c r="HH377" i="144" s="1"/>
  <c r="HH378" i="144" s="1"/>
  <c r="HH379" i="144" s="1"/>
  <c r="HH380" i="144" s="1"/>
  <c r="HH381" i="144" s="1"/>
  <c r="HH382" i="144" s="1"/>
  <c r="HH383" i="144" s="1"/>
  <c r="HH384" i="144" s="1"/>
  <c r="HH385" i="144" s="1"/>
  <c r="HH386" i="144" s="1"/>
  <c r="HH387" i="144" s="1"/>
  <c r="HH388" i="144" s="1"/>
  <c r="HH389" i="144" s="1"/>
  <c r="HH390" i="144" s="1"/>
  <c r="HH391" i="144" s="1"/>
  <c r="HH392" i="144" s="1"/>
  <c r="HH393" i="144" s="1"/>
  <c r="HH394" i="144" s="1"/>
  <c r="HH395" i="144" s="1"/>
  <c r="HH396" i="144" s="1"/>
  <c r="HH397" i="144" s="1"/>
  <c r="HH398" i="144" s="1"/>
  <c r="HH399" i="144" s="1"/>
  <c r="HH400" i="144" s="1"/>
  <c r="HH401" i="144" s="1"/>
  <c r="HH402" i="144" s="1"/>
  <c r="HH403" i="144" s="1"/>
  <c r="HH404" i="144" s="1"/>
  <c r="HH405" i="144" s="1"/>
  <c r="HH406" i="144" s="1"/>
  <c r="HH407" i="144" s="1"/>
  <c r="HH408" i="144" s="1"/>
  <c r="HH409" i="144" s="1"/>
  <c r="HH410" i="144" s="1"/>
  <c r="HH411" i="144" s="1"/>
  <c r="HH412" i="144" s="1"/>
  <c r="HH413" i="144" s="1"/>
  <c r="HH414" i="144" s="1"/>
  <c r="HH415" i="144" s="1"/>
  <c r="HH416" i="144" s="1"/>
  <c r="HH417" i="144" s="1"/>
  <c r="HH418" i="144" s="1"/>
  <c r="HH419" i="144" s="1"/>
  <c r="HH420" i="144" s="1"/>
  <c r="HH421" i="144" s="1"/>
  <c r="HH422" i="144" s="1"/>
  <c r="HH423" i="144" s="1"/>
  <c r="HH424" i="144" s="1"/>
  <c r="HH425" i="144" s="1"/>
  <c r="HH426" i="144" s="1"/>
  <c r="HG301" i="144"/>
  <c r="HU298" i="144"/>
  <c r="G71" i="144"/>
  <c r="F71" i="144"/>
  <c r="G70" i="144"/>
  <c r="F70" i="144"/>
  <c r="G69" i="144"/>
  <c r="F69" i="144"/>
  <c r="G68" i="144"/>
  <c r="F68" i="144"/>
  <c r="G67" i="144"/>
  <c r="F67" i="144"/>
  <c r="G66" i="144"/>
  <c r="F66" i="144"/>
  <c r="G65" i="144"/>
  <c r="F65" i="144"/>
  <c r="G64" i="144"/>
  <c r="F64" i="144"/>
  <c r="G63" i="144"/>
  <c r="F63" i="144"/>
  <c r="G62" i="144"/>
  <c r="F62" i="144"/>
  <c r="G61" i="144"/>
  <c r="F61" i="144"/>
  <c r="G60" i="144"/>
  <c r="F60" i="144"/>
  <c r="G59" i="144"/>
  <c r="F59" i="144"/>
  <c r="G58" i="144"/>
  <c r="F58" i="144"/>
  <c r="G57" i="144"/>
  <c r="F57" i="144"/>
  <c r="G56" i="144"/>
  <c r="F56" i="144"/>
  <c r="G55" i="144"/>
  <c r="F55" i="144"/>
  <c r="G54" i="144"/>
  <c r="F54" i="144"/>
  <c r="G53" i="144"/>
  <c r="F53" i="144"/>
  <c r="G52" i="144"/>
  <c r="F52" i="144"/>
  <c r="G51" i="144"/>
  <c r="F51" i="144"/>
  <c r="G50" i="144"/>
  <c r="F50" i="144"/>
  <c r="G49" i="144"/>
  <c r="F49" i="144"/>
  <c r="G48" i="144"/>
  <c r="F48" i="144"/>
  <c r="G47" i="144"/>
  <c r="F47" i="144"/>
  <c r="G46" i="144"/>
  <c r="F46" i="144"/>
  <c r="G45" i="144"/>
  <c r="F45" i="144"/>
  <c r="G44" i="144"/>
  <c r="F44" i="144"/>
  <c r="G43" i="144"/>
  <c r="F43" i="144"/>
  <c r="G42" i="144"/>
  <c r="F42" i="144"/>
  <c r="G41" i="144"/>
  <c r="F41" i="144"/>
  <c r="G40" i="144"/>
  <c r="F40" i="144"/>
  <c r="G39" i="144"/>
  <c r="F39" i="144"/>
  <c r="G38" i="144"/>
  <c r="F38" i="144"/>
  <c r="G37" i="144"/>
  <c r="F37" i="144"/>
  <c r="G36" i="144"/>
  <c r="F36" i="144"/>
  <c r="G35" i="144"/>
  <c r="F35" i="144"/>
  <c r="G34" i="144"/>
  <c r="F34" i="144"/>
  <c r="G33" i="144"/>
  <c r="F33" i="144"/>
  <c r="G32" i="144"/>
  <c r="F32" i="144"/>
  <c r="G31" i="144"/>
  <c r="F31" i="144"/>
  <c r="G30" i="144"/>
  <c r="F30" i="144"/>
  <c r="G29" i="144"/>
  <c r="F29" i="144"/>
  <c r="G28" i="144"/>
  <c r="F28" i="144"/>
  <c r="G27" i="144"/>
  <c r="F27" i="144"/>
  <c r="G26" i="144"/>
  <c r="F26" i="144"/>
  <c r="G25" i="144"/>
  <c r="F25" i="144"/>
  <c r="G24" i="144"/>
  <c r="F24" i="144"/>
  <c r="G23" i="144"/>
  <c r="F23" i="144"/>
  <c r="G22" i="144"/>
  <c r="F22" i="144"/>
  <c r="G21" i="144"/>
  <c r="F21" i="144"/>
  <c r="G20" i="144"/>
  <c r="F20" i="144"/>
  <c r="G19" i="144"/>
  <c r="F19" i="144"/>
  <c r="G18" i="144"/>
  <c r="F18" i="144"/>
  <c r="G17" i="144"/>
  <c r="F17" i="144"/>
  <c r="G16" i="144"/>
  <c r="F16" i="144"/>
  <c r="G15" i="144"/>
  <c r="F15" i="144"/>
  <c r="G14" i="144"/>
  <c r="F14" i="144"/>
  <c r="G13" i="144"/>
  <c r="F13" i="144"/>
  <c r="G12" i="144"/>
  <c r="F12" i="144"/>
  <c r="G10" i="144"/>
  <c r="F10" i="144"/>
  <c r="BG9" i="144"/>
  <c r="BF9" i="144"/>
  <c r="BE9" i="144"/>
  <c r="BD9" i="144"/>
  <c r="BC9" i="144"/>
  <c r="BB9" i="144"/>
  <c r="BA9" i="144"/>
  <c r="AZ9" i="144"/>
  <c r="AY9" i="144"/>
  <c r="AX9" i="144"/>
  <c r="AW9" i="144"/>
  <c r="AV9" i="144"/>
  <c r="AU9" i="144"/>
  <c r="AT9" i="144"/>
  <c r="AS9" i="144"/>
  <c r="AR9" i="144"/>
  <c r="AQ9" i="144"/>
  <c r="AP9" i="144"/>
  <c r="AO9" i="144"/>
  <c r="AN9" i="144"/>
  <c r="AM9" i="144"/>
  <c r="AL9" i="144"/>
  <c r="AK9" i="144"/>
  <c r="AJ9" i="144"/>
  <c r="AI9" i="144"/>
  <c r="AH9" i="144"/>
  <c r="AG9" i="144"/>
  <c r="AF9" i="144"/>
  <c r="AE9" i="144"/>
  <c r="AD9" i="144"/>
  <c r="AC9" i="144"/>
  <c r="AB9" i="144"/>
  <c r="AA9" i="144"/>
  <c r="Z9" i="144"/>
  <c r="Y9" i="144"/>
  <c r="X9" i="144"/>
  <c r="W9" i="144"/>
  <c r="V9" i="144"/>
  <c r="U9" i="144"/>
  <c r="T9" i="144"/>
  <c r="S9" i="144"/>
  <c r="R9" i="144"/>
  <c r="Q9" i="144"/>
  <c r="P9" i="144"/>
  <c r="O9" i="144"/>
  <c r="N9" i="144"/>
  <c r="M9" i="144"/>
  <c r="L9" i="144"/>
  <c r="K9" i="144"/>
  <c r="J9" i="144"/>
  <c r="BG8" i="144"/>
  <c r="BF8" i="144"/>
  <c r="BE8" i="144"/>
  <c r="BD8" i="144"/>
  <c r="BC8" i="144"/>
  <c r="BB8" i="144"/>
  <c r="BA8" i="144"/>
  <c r="AZ8" i="144"/>
  <c r="AY8" i="144"/>
  <c r="AX8" i="144"/>
  <c r="AW8" i="144"/>
  <c r="AV8" i="144"/>
  <c r="AU8" i="144"/>
  <c r="AT8" i="144"/>
  <c r="AS8" i="144"/>
  <c r="AR8" i="144"/>
  <c r="AQ8" i="144"/>
  <c r="AP8" i="144"/>
  <c r="AO8" i="144"/>
  <c r="AN8" i="144"/>
  <c r="AM8" i="144"/>
  <c r="AL8" i="144"/>
  <c r="AK8" i="144"/>
  <c r="AJ8" i="144"/>
  <c r="AI8" i="144"/>
  <c r="AH8" i="144"/>
  <c r="AG8" i="144"/>
  <c r="AF8" i="144"/>
  <c r="AE8" i="144"/>
  <c r="AD8" i="144"/>
  <c r="AC8" i="144"/>
  <c r="AB8" i="144"/>
  <c r="AA8" i="144"/>
  <c r="Z8" i="144"/>
  <c r="Y8" i="144"/>
  <c r="X8" i="144"/>
  <c r="W8" i="144"/>
  <c r="V8" i="144"/>
  <c r="U8" i="144"/>
  <c r="T8" i="144"/>
  <c r="S8" i="144"/>
  <c r="R8" i="144"/>
  <c r="Q8" i="144"/>
  <c r="P8" i="144"/>
  <c r="O8" i="144"/>
  <c r="N8" i="144"/>
  <c r="M8" i="144"/>
  <c r="L8" i="144"/>
  <c r="K8" i="144"/>
  <c r="J8" i="144"/>
  <c r="BG6" i="144"/>
  <c r="BF6" i="144"/>
  <c r="BE6" i="144"/>
  <c r="BD6" i="144"/>
  <c r="BC6" i="144"/>
  <c r="BB6" i="144"/>
  <c r="BA6" i="144"/>
  <c r="AZ6" i="144"/>
  <c r="AY6" i="144"/>
  <c r="AX6" i="144"/>
  <c r="AW6" i="144"/>
  <c r="AV6" i="144"/>
  <c r="AU6" i="144"/>
  <c r="AT6" i="144"/>
  <c r="AS6" i="144"/>
  <c r="AR6" i="144"/>
  <c r="AQ6" i="144"/>
  <c r="AP6" i="144"/>
  <c r="AO6" i="144"/>
  <c r="AN6" i="144"/>
  <c r="AM6" i="144"/>
  <c r="AL6" i="144"/>
  <c r="AK6" i="144"/>
  <c r="AJ6" i="144"/>
  <c r="AI6" i="144"/>
  <c r="AH6" i="144"/>
  <c r="AG6" i="144"/>
  <c r="AF6" i="144"/>
  <c r="AE6" i="144"/>
  <c r="AD6" i="144"/>
  <c r="AC6" i="144"/>
  <c r="AB6" i="144"/>
  <c r="AA6" i="144"/>
  <c r="Z6" i="144"/>
  <c r="Y6" i="144"/>
  <c r="X6" i="144"/>
  <c r="W6" i="144"/>
  <c r="V6" i="144"/>
  <c r="U6" i="144"/>
  <c r="T6" i="144"/>
  <c r="S6" i="144"/>
  <c r="R6" i="144"/>
  <c r="Q6" i="144"/>
  <c r="P6" i="144"/>
  <c r="O6" i="144"/>
  <c r="N6" i="144"/>
  <c r="M6" i="144"/>
  <c r="L6" i="144"/>
  <c r="K6" i="144"/>
  <c r="J6" i="144"/>
  <c r="BG5" i="144"/>
  <c r="BF5" i="144"/>
  <c r="BE5" i="144"/>
  <c r="BD5" i="144"/>
  <c r="BC5" i="144"/>
  <c r="BB5" i="144"/>
  <c r="BA5" i="144"/>
  <c r="AZ5" i="144"/>
  <c r="AY5" i="144"/>
  <c r="AX5" i="144"/>
  <c r="AW5" i="144"/>
  <c r="AV5" i="144"/>
  <c r="AU5" i="144"/>
  <c r="AT5" i="144"/>
  <c r="AS5" i="144"/>
  <c r="AR5" i="144"/>
  <c r="AQ5" i="144"/>
  <c r="AP5" i="144"/>
  <c r="AO5" i="144"/>
  <c r="AN5" i="144"/>
  <c r="AM5" i="144"/>
  <c r="AL5" i="144"/>
  <c r="AK5" i="144"/>
  <c r="AJ5" i="144"/>
  <c r="AI5" i="144"/>
  <c r="AH5" i="144"/>
  <c r="AG5" i="144"/>
  <c r="AF5" i="144"/>
  <c r="AE5" i="144"/>
  <c r="AD5" i="144"/>
  <c r="AC5" i="144"/>
  <c r="AB5" i="144"/>
  <c r="AA5" i="144"/>
  <c r="Z5" i="144"/>
  <c r="Y5" i="144"/>
  <c r="X5" i="144"/>
  <c r="W5" i="144"/>
  <c r="V5" i="144"/>
  <c r="U5" i="144"/>
  <c r="T5" i="144"/>
  <c r="S5" i="144"/>
  <c r="R5" i="144"/>
  <c r="Q5" i="144"/>
  <c r="P5" i="144"/>
  <c r="O5" i="144"/>
  <c r="N5" i="144"/>
  <c r="M5" i="144"/>
  <c r="L5" i="144"/>
  <c r="K5" i="144"/>
  <c r="J5" i="144"/>
  <c r="A7" i="144" s="1"/>
  <c r="J3" i="144"/>
  <c r="AN1" i="144"/>
  <c r="Y1" i="144"/>
  <c r="J1" i="144"/>
  <c r="HO350" i="143"/>
  <c r="HN350" i="143"/>
  <c r="HO349" i="143"/>
  <c r="HN349" i="143"/>
  <c r="HO348" i="143"/>
  <c r="HN348" i="143"/>
  <c r="HO347" i="143"/>
  <c r="HN347" i="143"/>
  <c r="HO346" i="143"/>
  <c r="HN346" i="143"/>
  <c r="HO345" i="143"/>
  <c r="HN345" i="143"/>
  <c r="HO344" i="143"/>
  <c r="HN344" i="143"/>
  <c r="HO343" i="143"/>
  <c r="HN343" i="143"/>
  <c r="HO342" i="143"/>
  <c r="HN342" i="143"/>
  <c r="HO341" i="143"/>
  <c r="HN341" i="143"/>
  <c r="HO340" i="143"/>
  <c r="HN340" i="143"/>
  <c r="HO339" i="143"/>
  <c r="HN339" i="143"/>
  <c r="HO338" i="143"/>
  <c r="HN338" i="143"/>
  <c r="HO337" i="143"/>
  <c r="HN337" i="143"/>
  <c r="HO336" i="143"/>
  <c r="HN336" i="143"/>
  <c r="HG336" i="143"/>
  <c r="HO335" i="143"/>
  <c r="HN335" i="143"/>
  <c r="HG335" i="143"/>
  <c r="HO334" i="143"/>
  <c r="HN334" i="143"/>
  <c r="HG334" i="143"/>
  <c r="HO333" i="143"/>
  <c r="HN333" i="143"/>
  <c r="HG333" i="143"/>
  <c r="HO332" i="143"/>
  <c r="HN332" i="143"/>
  <c r="HG332" i="143"/>
  <c r="HO331" i="143"/>
  <c r="HN331" i="143"/>
  <c r="HG331" i="143"/>
  <c r="HO330" i="143"/>
  <c r="HN330" i="143"/>
  <c r="HG330" i="143"/>
  <c r="HO329" i="143"/>
  <c r="HN329" i="143"/>
  <c r="HG329" i="143"/>
  <c r="HO328" i="143"/>
  <c r="HN328" i="143"/>
  <c r="HG328" i="143"/>
  <c r="HO327" i="143"/>
  <c r="HN327" i="143"/>
  <c r="HG327" i="143"/>
  <c r="HP326" i="143"/>
  <c r="HO326" i="143"/>
  <c r="HN326" i="143"/>
  <c r="HG326" i="143"/>
  <c r="HP325" i="143"/>
  <c r="HO325" i="143"/>
  <c r="HN325" i="143"/>
  <c r="HG325" i="143"/>
  <c r="HP324" i="143"/>
  <c r="HO324" i="143"/>
  <c r="HN324" i="143"/>
  <c r="HG324" i="143"/>
  <c r="HP323" i="143"/>
  <c r="HO323" i="143"/>
  <c r="HN323" i="143"/>
  <c r="HG323" i="143"/>
  <c r="HP322" i="143"/>
  <c r="HO322" i="143"/>
  <c r="HN322" i="143"/>
  <c r="HG322" i="143"/>
  <c r="HP321" i="143"/>
  <c r="HO321" i="143"/>
  <c r="HN321" i="143"/>
  <c r="HG321" i="143"/>
  <c r="HP320" i="143"/>
  <c r="HO320" i="143"/>
  <c r="HN320" i="143"/>
  <c r="HG320" i="143"/>
  <c r="HP319" i="143"/>
  <c r="HO319" i="143"/>
  <c r="HN319" i="143"/>
  <c r="HG319" i="143"/>
  <c r="HP318" i="143"/>
  <c r="HO318" i="143"/>
  <c r="HN318" i="143"/>
  <c r="HG318" i="143"/>
  <c r="HP317" i="143"/>
  <c r="HO317" i="143"/>
  <c r="HN317" i="143"/>
  <c r="HG317" i="143"/>
  <c r="HP316" i="143"/>
  <c r="HO316" i="143"/>
  <c r="HN316" i="143"/>
  <c r="HG316" i="143"/>
  <c r="HP315" i="143"/>
  <c r="HO315" i="143"/>
  <c r="HN315" i="143"/>
  <c r="HG315" i="143"/>
  <c r="HP314" i="143"/>
  <c r="HO314" i="143"/>
  <c r="HN314" i="143"/>
  <c r="HG314" i="143"/>
  <c r="HP313" i="143"/>
  <c r="HO313" i="143"/>
  <c r="HN313" i="143"/>
  <c r="HG313" i="143"/>
  <c r="HP312" i="143"/>
  <c r="HO312" i="143"/>
  <c r="HN312" i="143"/>
  <c r="HG312" i="143"/>
  <c r="HP311" i="143"/>
  <c r="HO311" i="143"/>
  <c r="HN311" i="143"/>
  <c r="HG311" i="143"/>
  <c r="HP310" i="143"/>
  <c r="HO310" i="143"/>
  <c r="HN310" i="143"/>
  <c r="HG310" i="143"/>
  <c r="HP309" i="143"/>
  <c r="HO309" i="143"/>
  <c r="HN309" i="143"/>
  <c r="HI309" i="143"/>
  <c r="HI310" i="143" s="1"/>
  <c r="HI311" i="143" s="1"/>
  <c r="HI312" i="143" s="1"/>
  <c r="HI313" i="143" s="1"/>
  <c r="HI314" i="143" s="1"/>
  <c r="HI315" i="143" s="1"/>
  <c r="HI316" i="143" s="1"/>
  <c r="HI317" i="143" s="1"/>
  <c r="HI318" i="143" s="1"/>
  <c r="HI319" i="143" s="1"/>
  <c r="HI320" i="143" s="1"/>
  <c r="HI321" i="143" s="1"/>
  <c r="HI322" i="143" s="1"/>
  <c r="HI323" i="143" s="1"/>
  <c r="HI324" i="143" s="1"/>
  <c r="HI325" i="143" s="1"/>
  <c r="HI326" i="143" s="1"/>
  <c r="HI327" i="143" s="1"/>
  <c r="HI328" i="143" s="1"/>
  <c r="HI329" i="143" s="1"/>
  <c r="HI330" i="143" s="1"/>
  <c r="HI331" i="143" s="1"/>
  <c r="HI332" i="143" s="1"/>
  <c r="HI333" i="143" s="1"/>
  <c r="HI334" i="143" s="1"/>
  <c r="HI335" i="143" s="1"/>
  <c r="HI336" i="143" s="1"/>
  <c r="HI337" i="143" s="1"/>
  <c r="HI338" i="143" s="1"/>
  <c r="HI339" i="143" s="1"/>
  <c r="HI340" i="143" s="1"/>
  <c r="HI341" i="143" s="1"/>
  <c r="HI342" i="143" s="1"/>
  <c r="HI343" i="143" s="1"/>
  <c r="HI344" i="143" s="1"/>
  <c r="HI345" i="143" s="1"/>
  <c r="HI346" i="143" s="1"/>
  <c r="HI347" i="143" s="1"/>
  <c r="HI348" i="143" s="1"/>
  <c r="HG309" i="143"/>
  <c r="HP308" i="143"/>
  <c r="HO308" i="143"/>
  <c r="HN308" i="143"/>
  <c r="HG308" i="143"/>
  <c r="HP307" i="143"/>
  <c r="HO307" i="143"/>
  <c r="HN307" i="143"/>
  <c r="P9" i="143" s="1"/>
  <c r="HI307" i="143"/>
  <c r="HG307" i="143"/>
  <c r="HP306" i="143"/>
  <c r="HO306" i="143"/>
  <c r="HN306" i="143"/>
  <c r="HL306" i="143"/>
  <c r="HI306" i="143"/>
  <c r="HG306" i="143"/>
  <c r="HP305" i="143"/>
  <c r="HO305" i="143"/>
  <c r="HN305" i="143"/>
  <c r="HK305" i="143"/>
  <c r="HL305" i="143" s="1"/>
  <c r="HI305" i="143"/>
  <c r="HG305" i="143"/>
  <c r="HP304" i="143"/>
  <c r="HO304" i="143"/>
  <c r="HN304" i="143"/>
  <c r="HK304" i="143"/>
  <c r="HJ304" i="143"/>
  <c r="HL304" i="143" s="1"/>
  <c r="HI304" i="143"/>
  <c r="HG304" i="143"/>
  <c r="HP303" i="143"/>
  <c r="HO303" i="143"/>
  <c r="HN303" i="143"/>
  <c r="HK303" i="143"/>
  <c r="HJ303" i="143"/>
  <c r="HL303" i="143" s="1"/>
  <c r="HI303" i="143"/>
  <c r="HG303" i="143"/>
  <c r="HP302" i="143"/>
  <c r="HO302" i="143"/>
  <c r="HN302" i="143"/>
  <c r="HK302" i="143"/>
  <c r="HJ302" i="143"/>
  <c r="HL302" i="143" s="1"/>
  <c r="HI302" i="143"/>
  <c r="HG302" i="143"/>
  <c r="JP301" i="143"/>
  <c r="JL301" i="143"/>
  <c r="JH301" i="143"/>
  <c r="JD301" i="143"/>
  <c r="IZ301" i="143"/>
  <c r="IV301" i="143"/>
  <c r="IR301" i="143"/>
  <c r="IN301" i="143"/>
  <c r="IJ301" i="143"/>
  <c r="IF301" i="143"/>
  <c r="IB301" i="143"/>
  <c r="HY301" i="143"/>
  <c r="HW301" i="143"/>
  <c r="HO301" i="143"/>
  <c r="HN301" i="143"/>
  <c r="HJ301" i="143"/>
  <c r="HL301" i="143" s="1"/>
  <c r="HI301" i="143"/>
  <c r="HH301" i="143"/>
  <c r="HH302" i="143" s="1"/>
  <c r="HH303" i="143" s="1"/>
  <c r="HH304" i="143" s="1"/>
  <c r="HH305" i="143" s="1"/>
  <c r="HH306" i="143" s="1"/>
  <c r="HH307" i="143" s="1"/>
  <c r="HH308" i="143" s="1"/>
  <c r="HH309" i="143" s="1"/>
  <c r="HH310" i="143" s="1"/>
  <c r="HH311" i="143" s="1"/>
  <c r="HH312" i="143" s="1"/>
  <c r="HH313" i="143" s="1"/>
  <c r="HH314" i="143" s="1"/>
  <c r="HH315" i="143" s="1"/>
  <c r="HH316" i="143" s="1"/>
  <c r="HH317" i="143" s="1"/>
  <c r="HH318" i="143" s="1"/>
  <c r="HH319" i="143" s="1"/>
  <c r="HH320" i="143" s="1"/>
  <c r="HH321" i="143" s="1"/>
  <c r="HH322" i="143" s="1"/>
  <c r="HH323" i="143" s="1"/>
  <c r="HH324" i="143" s="1"/>
  <c r="HH325" i="143" s="1"/>
  <c r="HH326" i="143" s="1"/>
  <c r="HH327" i="143" s="1"/>
  <c r="HH328" i="143" s="1"/>
  <c r="HH329" i="143" s="1"/>
  <c r="HH330" i="143" s="1"/>
  <c r="HH331" i="143" s="1"/>
  <c r="HH332" i="143" s="1"/>
  <c r="HH333" i="143" s="1"/>
  <c r="HH334" i="143" s="1"/>
  <c r="HH335" i="143" s="1"/>
  <c r="HH336" i="143" s="1"/>
  <c r="HH337" i="143" s="1"/>
  <c r="HH338" i="143" s="1"/>
  <c r="HH339" i="143" s="1"/>
  <c r="HH340" i="143" s="1"/>
  <c r="HH341" i="143" s="1"/>
  <c r="HH342" i="143" s="1"/>
  <c r="HH343" i="143" s="1"/>
  <c r="HH344" i="143" s="1"/>
  <c r="HH345" i="143" s="1"/>
  <c r="HH346" i="143" s="1"/>
  <c r="HH347" i="143" s="1"/>
  <c r="HH348" i="143" s="1"/>
  <c r="HH349" i="143" s="1"/>
  <c r="HH350" i="143" s="1"/>
  <c r="HH351" i="143" s="1"/>
  <c r="HH352" i="143" s="1"/>
  <c r="HH353" i="143" s="1"/>
  <c r="HH354" i="143" s="1"/>
  <c r="HH355" i="143" s="1"/>
  <c r="HH356" i="143" s="1"/>
  <c r="HH357" i="143" s="1"/>
  <c r="HH358" i="143" s="1"/>
  <c r="HH359" i="143" s="1"/>
  <c r="HH360" i="143" s="1"/>
  <c r="HH361" i="143" s="1"/>
  <c r="HH362" i="143" s="1"/>
  <c r="HH363" i="143" s="1"/>
  <c r="HH364" i="143" s="1"/>
  <c r="HH365" i="143" s="1"/>
  <c r="HH366" i="143" s="1"/>
  <c r="HH367" i="143" s="1"/>
  <c r="HH368" i="143" s="1"/>
  <c r="HH369" i="143" s="1"/>
  <c r="HH370" i="143" s="1"/>
  <c r="HH371" i="143" s="1"/>
  <c r="HH372" i="143" s="1"/>
  <c r="HH373" i="143" s="1"/>
  <c r="HH374" i="143" s="1"/>
  <c r="HH375" i="143" s="1"/>
  <c r="HH376" i="143" s="1"/>
  <c r="HH377" i="143" s="1"/>
  <c r="HH378" i="143" s="1"/>
  <c r="HH379" i="143" s="1"/>
  <c r="HH380" i="143" s="1"/>
  <c r="HH381" i="143" s="1"/>
  <c r="HH382" i="143" s="1"/>
  <c r="HH383" i="143" s="1"/>
  <c r="HH384" i="143" s="1"/>
  <c r="HH385" i="143" s="1"/>
  <c r="HH386" i="143" s="1"/>
  <c r="HH387" i="143" s="1"/>
  <c r="HH388" i="143" s="1"/>
  <c r="HH389" i="143" s="1"/>
  <c r="HH390" i="143" s="1"/>
  <c r="HH391" i="143" s="1"/>
  <c r="HH392" i="143" s="1"/>
  <c r="HH393" i="143" s="1"/>
  <c r="HH394" i="143" s="1"/>
  <c r="HH395" i="143" s="1"/>
  <c r="HH396" i="143" s="1"/>
  <c r="HH397" i="143" s="1"/>
  <c r="HH398" i="143" s="1"/>
  <c r="HH399" i="143" s="1"/>
  <c r="HH400" i="143" s="1"/>
  <c r="HH401" i="143" s="1"/>
  <c r="HH402" i="143" s="1"/>
  <c r="HH403" i="143" s="1"/>
  <c r="HH404" i="143" s="1"/>
  <c r="HH405" i="143" s="1"/>
  <c r="HH406" i="143" s="1"/>
  <c r="HH407" i="143" s="1"/>
  <c r="HH408" i="143" s="1"/>
  <c r="HH409" i="143" s="1"/>
  <c r="HH410" i="143" s="1"/>
  <c r="HH411" i="143" s="1"/>
  <c r="HH412" i="143" s="1"/>
  <c r="HH413" i="143" s="1"/>
  <c r="HH414" i="143" s="1"/>
  <c r="HH415" i="143" s="1"/>
  <c r="HH416" i="143" s="1"/>
  <c r="HH417" i="143" s="1"/>
  <c r="HH418" i="143" s="1"/>
  <c r="HH419" i="143" s="1"/>
  <c r="HH420" i="143" s="1"/>
  <c r="HH421" i="143" s="1"/>
  <c r="HH422" i="143" s="1"/>
  <c r="HH423" i="143" s="1"/>
  <c r="HH424" i="143" s="1"/>
  <c r="HH425" i="143" s="1"/>
  <c r="HH426" i="143" s="1"/>
  <c r="HG301" i="143"/>
  <c r="HU298" i="143"/>
  <c r="G71" i="143"/>
  <c r="F71" i="143"/>
  <c r="G70" i="143"/>
  <c r="F70" i="143"/>
  <c r="G69" i="143"/>
  <c r="F69" i="143"/>
  <c r="G68" i="143"/>
  <c r="F68" i="143"/>
  <c r="G67" i="143"/>
  <c r="F67" i="143"/>
  <c r="G66" i="143"/>
  <c r="F66" i="143"/>
  <c r="G65" i="143"/>
  <c r="F65" i="143"/>
  <c r="G64" i="143"/>
  <c r="F64" i="143"/>
  <c r="G63" i="143"/>
  <c r="F63" i="143"/>
  <c r="G62" i="143"/>
  <c r="F62" i="143"/>
  <c r="G61" i="143"/>
  <c r="F61" i="143"/>
  <c r="G60" i="143"/>
  <c r="F60" i="143"/>
  <c r="G59" i="143"/>
  <c r="F59" i="143"/>
  <c r="G58" i="143"/>
  <c r="F58" i="143"/>
  <c r="G57" i="143"/>
  <c r="F57" i="143"/>
  <c r="G56" i="143"/>
  <c r="F56" i="143"/>
  <c r="G55" i="143"/>
  <c r="F55" i="143"/>
  <c r="G54" i="143"/>
  <c r="F54" i="143"/>
  <c r="G53" i="143"/>
  <c r="F53" i="143"/>
  <c r="G52" i="143"/>
  <c r="F52" i="143"/>
  <c r="G51" i="143"/>
  <c r="F51" i="143"/>
  <c r="G50" i="143"/>
  <c r="F50" i="143"/>
  <c r="G49" i="143"/>
  <c r="F49" i="143"/>
  <c r="G48" i="143"/>
  <c r="F48" i="143"/>
  <c r="G47" i="143"/>
  <c r="F47" i="143"/>
  <c r="G46" i="143"/>
  <c r="F46" i="143"/>
  <c r="G45" i="143"/>
  <c r="F45" i="143"/>
  <c r="G44" i="143"/>
  <c r="F44" i="143"/>
  <c r="G43" i="143"/>
  <c r="F43" i="143"/>
  <c r="G42" i="143"/>
  <c r="F42" i="143"/>
  <c r="G41" i="143"/>
  <c r="F41" i="143"/>
  <c r="G40" i="143"/>
  <c r="F40" i="143"/>
  <c r="G39" i="143"/>
  <c r="F39" i="143"/>
  <c r="G38" i="143"/>
  <c r="F38" i="143"/>
  <c r="G37" i="143"/>
  <c r="F37" i="143"/>
  <c r="G36" i="143"/>
  <c r="F36" i="143"/>
  <c r="G35" i="143"/>
  <c r="F35" i="143"/>
  <c r="G34" i="143"/>
  <c r="F34" i="143"/>
  <c r="G33" i="143"/>
  <c r="F33" i="143"/>
  <c r="G32" i="143"/>
  <c r="F32" i="143"/>
  <c r="G31" i="143"/>
  <c r="F31" i="143"/>
  <c r="G30" i="143"/>
  <c r="F30" i="143"/>
  <c r="G29" i="143"/>
  <c r="F29" i="143"/>
  <c r="G28" i="143"/>
  <c r="F28" i="143"/>
  <c r="G27" i="143"/>
  <c r="F27" i="143"/>
  <c r="G26" i="143"/>
  <c r="F26" i="143"/>
  <c r="G25" i="143"/>
  <c r="F25" i="143"/>
  <c r="G24" i="143"/>
  <c r="F24" i="143"/>
  <c r="G23" i="143"/>
  <c r="F23" i="143"/>
  <c r="G22" i="143"/>
  <c r="F22" i="143"/>
  <c r="G21" i="143"/>
  <c r="F21" i="143"/>
  <c r="G20" i="143"/>
  <c r="F20" i="143"/>
  <c r="G19" i="143"/>
  <c r="F19" i="143"/>
  <c r="G18" i="143"/>
  <c r="F18" i="143"/>
  <c r="G17" i="143"/>
  <c r="F17" i="143"/>
  <c r="G16" i="143"/>
  <c r="F16" i="143"/>
  <c r="G15" i="143"/>
  <c r="F15" i="143"/>
  <c r="G14" i="143"/>
  <c r="F14" i="143"/>
  <c r="G13" i="143"/>
  <c r="F13" i="143"/>
  <c r="G12" i="143"/>
  <c r="F12" i="143"/>
  <c r="G10" i="143"/>
  <c r="F10" i="143"/>
  <c r="BG9" i="143"/>
  <c r="BF9" i="143"/>
  <c r="BE9" i="143"/>
  <c r="BD9" i="143"/>
  <c r="BC9" i="143"/>
  <c r="BB9" i="143"/>
  <c r="BA9" i="143"/>
  <c r="AZ9" i="143"/>
  <c r="AY9" i="143"/>
  <c r="AX9" i="143"/>
  <c r="AW9" i="143"/>
  <c r="AV9" i="143"/>
  <c r="AU9" i="143"/>
  <c r="AT9" i="143"/>
  <c r="AS9" i="143"/>
  <c r="AR9" i="143"/>
  <c r="AQ9" i="143"/>
  <c r="AP9" i="143"/>
  <c r="AO9" i="143"/>
  <c r="AN9" i="143"/>
  <c r="AM9" i="143"/>
  <c r="AL9" i="143"/>
  <c r="AK9" i="143"/>
  <c r="AJ9" i="143"/>
  <c r="AI9" i="143"/>
  <c r="AH9" i="143"/>
  <c r="AG9" i="143"/>
  <c r="AF9" i="143"/>
  <c r="AE9" i="143"/>
  <c r="AD9" i="143"/>
  <c r="AC9" i="143"/>
  <c r="AB9" i="143"/>
  <c r="AA9" i="143"/>
  <c r="Z9" i="143"/>
  <c r="Y9" i="143"/>
  <c r="X9" i="143"/>
  <c r="W9" i="143"/>
  <c r="V9" i="143"/>
  <c r="U9" i="143"/>
  <c r="T9" i="143"/>
  <c r="S9" i="143"/>
  <c r="R9" i="143"/>
  <c r="Q9" i="143"/>
  <c r="O9" i="143"/>
  <c r="N9" i="143"/>
  <c r="M9" i="143"/>
  <c r="L9" i="143"/>
  <c r="K9" i="143"/>
  <c r="J9" i="143"/>
  <c r="BG8" i="143"/>
  <c r="BF8" i="143"/>
  <c r="BE8" i="143"/>
  <c r="BD8" i="143"/>
  <c r="BC8" i="143"/>
  <c r="BB8" i="143"/>
  <c r="BA8" i="143"/>
  <c r="AZ8" i="143"/>
  <c r="AY8" i="143"/>
  <c r="AX8" i="143"/>
  <c r="AW8" i="143"/>
  <c r="AV8" i="143"/>
  <c r="AU8" i="143"/>
  <c r="AT8" i="143"/>
  <c r="AS8" i="143"/>
  <c r="AR8" i="143"/>
  <c r="AQ8" i="143"/>
  <c r="AP8" i="143"/>
  <c r="AO8" i="143"/>
  <c r="AN8" i="143"/>
  <c r="AM8" i="143"/>
  <c r="AL8" i="143"/>
  <c r="AK8" i="143"/>
  <c r="AJ8" i="143"/>
  <c r="AI8" i="143"/>
  <c r="AH8" i="143"/>
  <c r="AG8" i="143"/>
  <c r="AF8" i="143"/>
  <c r="AE8" i="143"/>
  <c r="AD8" i="143"/>
  <c r="AC8" i="143"/>
  <c r="AB8" i="143"/>
  <c r="AA8" i="143"/>
  <c r="Z8" i="143"/>
  <c r="Y8" i="143"/>
  <c r="X8" i="143"/>
  <c r="W8" i="143"/>
  <c r="V8" i="143"/>
  <c r="U8" i="143"/>
  <c r="T8" i="143"/>
  <c r="S8" i="143"/>
  <c r="R8" i="143"/>
  <c r="Q8" i="143"/>
  <c r="P8" i="143"/>
  <c r="O8" i="143"/>
  <c r="N8" i="143"/>
  <c r="M8" i="143"/>
  <c r="L8" i="143"/>
  <c r="K8" i="143"/>
  <c r="J8" i="143"/>
  <c r="BG6" i="143"/>
  <c r="BF6" i="143"/>
  <c r="BE6" i="143"/>
  <c r="BD6" i="143"/>
  <c r="BC6" i="143"/>
  <c r="BB6" i="143"/>
  <c r="BA6" i="143"/>
  <c r="AZ6" i="143"/>
  <c r="AY6" i="143"/>
  <c r="AX6" i="143"/>
  <c r="AW6" i="143"/>
  <c r="AV6" i="143"/>
  <c r="AU6" i="143"/>
  <c r="AT6" i="143"/>
  <c r="AS6" i="143"/>
  <c r="AR6" i="143"/>
  <c r="AQ6" i="143"/>
  <c r="AP6" i="143"/>
  <c r="AO6" i="143"/>
  <c r="AN6" i="143"/>
  <c r="AM6" i="143"/>
  <c r="AL6" i="143"/>
  <c r="AK6" i="143"/>
  <c r="AJ6" i="143"/>
  <c r="AI6" i="143"/>
  <c r="IU303" i="143" s="1"/>
  <c r="AH6" i="143"/>
  <c r="AG6" i="143"/>
  <c r="IS303" i="143" s="1"/>
  <c r="AF6" i="143"/>
  <c r="AE6" i="143"/>
  <c r="IQ303" i="143" s="1"/>
  <c r="AD6" i="143"/>
  <c r="AC6" i="143"/>
  <c r="IO303" i="143" s="1"/>
  <c r="AB6" i="143"/>
  <c r="AA6" i="143"/>
  <c r="IM303" i="143" s="1"/>
  <c r="Z6" i="143"/>
  <c r="Y6" i="143"/>
  <c r="IK303" i="143" s="1"/>
  <c r="X6" i="143"/>
  <c r="W6" i="143"/>
  <c r="II303" i="143" s="1"/>
  <c r="V6" i="143"/>
  <c r="U6" i="143"/>
  <c r="IG303" i="143" s="1"/>
  <c r="T6" i="143"/>
  <c r="S6" i="143"/>
  <c r="IE303" i="143" s="1"/>
  <c r="R6" i="143"/>
  <c r="Q6" i="143"/>
  <c r="IC303" i="143" s="1"/>
  <c r="P6" i="143"/>
  <c r="O6" i="143"/>
  <c r="IA303" i="143" s="1"/>
  <c r="N6" i="143"/>
  <c r="M6" i="143"/>
  <c r="HY303" i="143" s="1"/>
  <c r="L6" i="143"/>
  <c r="K6" i="143"/>
  <c r="HW303" i="143" s="1"/>
  <c r="J6" i="143"/>
  <c r="BG5" i="143"/>
  <c r="BF5" i="143"/>
  <c r="BE5" i="143"/>
  <c r="BD5" i="143"/>
  <c r="BC5" i="143"/>
  <c r="BB5" i="143"/>
  <c r="BA5" i="143"/>
  <c r="AZ5" i="143"/>
  <c r="AY5" i="143"/>
  <c r="AX5" i="143"/>
  <c r="AW5" i="143"/>
  <c r="AV5" i="143"/>
  <c r="AU5" i="143"/>
  <c r="AT5" i="143"/>
  <c r="AS5" i="143"/>
  <c r="AR5" i="143"/>
  <c r="AQ5" i="143"/>
  <c r="AP5" i="143"/>
  <c r="AO5" i="143"/>
  <c r="AN5" i="143"/>
  <c r="AM5" i="143"/>
  <c r="AL5" i="143"/>
  <c r="AK5" i="143"/>
  <c r="AJ5" i="143"/>
  <c r="AI5" i="143"/>
  <c r="AH5" i="143"/>
  <c r="AG5" i="143"/>
  <c r="AF5" i="143"/>
  <c r="AE5" i="143"/>
  <c r="AD5" i="143"/>
  <c r="AC5" i="143"/>
  <c r="AB5" i="143"/>
  <c r="AA5" i="143"/>
  <c r="Z5" i="143"/>
  <c r="Y5" i="143"/>
  <c r="X5" i="143"/>
  <c r="W5" i="143"/>
  <c r="V5" i="143"/>
  <c r="U5" i="143"/>
  <c r="T5" i="143"/>
  <c r="S5" i="143"/>
  <c r="R5" i="143"/>
  <c r="Q5" i="143"/>
  <c r="P5" i="143"/>
  <c r="O5" i="143"/>
  <c r="N5" i="143"/>
  <c r="M5" i="143"/>
  <c r="L5" i="143"/>
  <c r="K5" i="143"/>
  <c r="J5" i="143"/>
  <c r="A7" i="143" s="1"/>
  <c r="J3" i="143"/>
  <c r="AN1" i="143"/>
  <c r="Y1" i="143"/>
  <c r="J1" i="143"/>
  <c r="HO350" i="142"/>
  <c r="HN350" i="142"/>
  <c r="HO349" i="142"/>
  <c r="HN349" i="142"/>
  <c r="HO348" i="142"/>
  <c r="HN348" i="142"/>
  <c r="HO347" i="142"/>
  <c r="HN347" i="142"/>
  <c r="HO346" i="142"/>
  <c r="HN346" i="142"/>
  <c r="HO345" i="142"/>
  <c r="HN345" i="142"/>
  <c r="HO344" i="142"/>
  <c r="HN344" i="142"/>
  <c r="HO343" i="142"/>
  <c r="HN343" i="142"/>
  <c r="HO342" i="142"/>
  <c r="HN342" i="142"/>
  <c r="HO341" i="142"/>
  <c r="HN341" i="142"/>
  <c r="HO340" i="142"/>
  <c r="HN340" i="142"/>
  <c r="HO339" i="142"/>
  <c r="HN339" i="142"/>
  <c r="HO338" i="142"/>
  <c r="HN338" i="142"/>
  <c r="HO337" i="142"/>
  <c r="HN337" i="142"/>
  <c r="HO336" i="142"/>
  <c r="HN336" i="142"/>
  <c r="HG336" i="142"/>
  <c r="HO335" i="142"/>
  <c r="HN335" i="142"/>
  <c r="HG335" i="142"/>
  <c r="HO334" i="142"/>
  <c r="HN334" i="142"/>
  <c r="HG334" i="142"/>
  <c r="HO333" i="142"/>
  <c r="HN333" i="142"/>
  <c r="HG333" i="142"/>
  <c r="HO332" i="142"/>
  <c r="HN332" i="142"/>
  <c r="HG332" i="142"/>
  <c r="HO331" i="142"/>
  <c r="HN331" i="142"/>
  <c r="HG331" i="142"/>
  <c r="HO330" i="142"/>
  <c r="HN330" i="142"/>
  <c r="HG330" i="142"/>
  <c r="HO329" i="142"/>
  <c r="HN329" i="142"/>
  <c r="HG329" i="142"/>
  <c r="HO328" i="142"/>
  <c r="HN328" i="142"/>
  <c r="HG328" i="142"/>
  <c r="HO327" i="142"/>
  <c r="HN327" i="142"/>
  <c r="HG327" i="142"/>
  <c r="HP326" i="142"/>
  <c r="HO326" i="142"/>
  <c r="HN326" i="142"/>
  <c r="HG326" i="142"/>
  <c r="HP325" i="142"/>
  <c r="HO325" i="142"/>
  <c r="HN325" i="142"/>
  <c r="HG325" i="142"/>
  <c r="HP324" i="142"/>
  <c r="HO324" i="142"/>
  <c r="HN324" i="142"/>
  <c r="HG324" i="142"/>
  <c r="HP323" i="142"/>
  <c r="HO323" i="142"/>
  <c r="HN323" i="142"/>
  <c r="HG323" i="142"/>
  <c r="HP322" i="142"/>
  <c r="HO322" i="142"/>
  <c r="HN322" i="142"/>
  <c r="HG322" i="142"/>
  <c r="HP321" i="142"/>
  <c r="HO321" i="142"/>
  <c r="HN321" i="142"/>
  <c r="HG321" i="142"/>
  <c r="HP320" i="142"/>
  <c r="HO320" i="142"/>
  <c r="HN320" i="142"/>
  <c r="HG320" i="142"/>
  <c r="HP319" i="142"/>
  <c r="HO319" i="142"/>
  <c r="HN319" i="142"/>
  <c r="HG319" i="142"/>
  <c r="HP318" i="142"/>
  <c r="HO318" i="142"/>
  <c r="HN318" i="142"/>
  <c r="HG318" i="142"/>
  <c r="HP317" i="142"/>
  <c r="HO317" i="142"/>
  <c r="HN317" i="142"/>
  <c r="HG317" i="142"/>
  <c r="HP316" i="142"/>
  <c r="HO316" i="142"/>
  <c r="HN316" i="142"/>
  <c r="HG316" i="142"/>
  <c r="HP315" i="142"/>
  <c r="HO315" i="142"/>
  <c r="HN315" i="142"/>
  <c r="HG315" i="142"/>
  <c r="HP314" i="142"/>
  <c r="HO314" i="142"/>
  <c r="HN314" i="142"/>
  <c r="HG314" i="142"/>
  <c r="HP313" i="142"/>
  <c r="HO313" i="142"/>
  <c r="HN313" i="142"/>
  <c r="HG313" i="142"/>
  <c r="HP312" i="142"/>
  <c r="HO312" i="142"/>
  <c r="HN312" i="142"/>
  <c r="HG312" i="142"/>
  <c r="HP311" i="142"/>
  <c r="HO311" i="142"/>
  <c r="HN311" i="142"/>
  <c r="HG311" i="142"/>
  <c r="HP310" i="142"/>
  <c r="HO310" i="142"/>
  <c r="HN310" i="142"/>
  <c r="HG310" i="142"/>
  <c r="HP309" i="142"/>
  <c r="HO309" i="142"/>
  <c r="HN309" i="142"/>
  <c r="HI309" i="142"/>
  <c r="HI310" i="142" s="1"/>
  <c r="HI311" i="142" s="1"/>
  <c r="HI312" i="142" s="1"/>
  <c r="HI313" i="142" s="1"/>
  <c r="HI314" i="142" s="1"/>
  <c r="HI315" i="142" s="1"/>
  <c r="HI316" i="142" s="1"/>
  <c r="HI317" i="142" s="1"/>
  <c r="HI318" i="142" s="1"/>
  <c r="HI319" i="142" s="1"/>
  <c r="HI320" i="142" s="1"/>
  <c r="HI321" i="142" s="1"/>
  <c r="HI322" i="142" s="1"/>
  <c r="HI323" i="142" s="1"/>
  <c r="HI324" i="142" s="1"/>
  <c r="HI325" i="142" s="1"/>
  <c r="HI326" i="142" s="1"/>
  <c r="HI327" i="142" s="1"/>
  <c r="HI328" i="142" s="1"/>
  <c r="HI329" i="142" s="1"/>
  <c r="HI330" i="142" s="1"/>
  <c r="HI331" i="142" s="1"/>
  <c r="HI332" i="142" s="1"/>
  <c r="HI333" i="142" s="1"/>
  <c r="HI334" i="142" s="1"/>
  <c r="HI335" i="142" s="1"/>
  <c r="HI336" i="142" s="1"/>
  <c r="HI337" i="142" s="1"/>
  <c r="HI338" i="142" s="1"/>
  <c r="HI339" i="142" s="1"/>
  <c r="HI340" i="142" s="1"/>
  <c r="HI341" i="142" s="1"/>
  <c r="HI342" i="142" s="1"/>
  <c r="HI343" i="142" s="1"/>
  <c r="HI344" i="142" s="1"/>
  <c r="HI345" i="142" s="1"/>
  <c r="HI346" i="142" s="1"/>
  <c r="HI347" i="142" s="1"/>
  <c r="HI348" i="142" s="1"/>
  <c r="HG309" i="142"/>
  <c r="HP308" i="142"/>
  <c r="HO308" i="142"/>
  <c r="HN308" i="142"/>
  <c r="HG308" i="142"/>
  <c r="HP307" i="142"/>
  <c r="HO307" i="142"/>
  <c r="HN307" i="142"/>
  <c r="HI307" i="142"/>
  <c r="HG307" i="142"/>
  <c r="HP306" i="142"/>
  <c r="HO306" i="142"/>
  <c r="HN306" i="142"/>
  <c r="HL306" i="142"/>
  <c r="HI306" i="142"/>
  <c r="HG306" i="142"/>
  <c r="HP305" i="142"/>
  <c r="HO305" i="142"/>
  <c r="HN305" i="142"/>
  <c r="HL305" i="142"/>
  <c r="HK305" i="142"/>
  <c r="HI305" i="142"/>
  <c r="HG305" i="142"/>
  <c r="HP304" i="142"/>
  <c r="HO304" i="142"/>
  <c r="HN304" i="142"/>
  <c r="HK304" i="142"/>
  <c r="HJ304" i="142"/>
  <c r="HL304" i="142" s="1"/>
  <c r="HI304" i="142"/>
  <c r="HG304" i="142"/>
  <c r="HP303" i="142"/>
  <c r="HO303" i="142"/>
  <c r="HN303" i="142"/>
  <c r="HK303" i="142"/>
  <c r="HJ303" i="142"/>
  <c r="HL303" i="142" s="1"/>
  <c r="HI303" i="142"/>
  <c r="HG303" i="142"/>
  <c r="HP302" i="142"/>
  <c r="HO302" i="142"/>
  <c r="HN302" i="142"/>
  <c r="HK302" i="142"/>
  <c r="HJ302" i="142"/>
  <c r="HL302" i="142" s="1"/>
  <c r="HI302" i="142"/>
  <c r="HG302" i="142"/>
  <c r="HO301" i="142"/>
  <c r="HN301" i="142"/>
  <c r="HL301" i="142"/>
  <c r="HJ301" i="142"/>
  <c r="HI301" i="142"/>
  <c r="HH301" i="142"/>
  <c r="HH302" i="142" s="1"/>
  <c r="HH303" i="142" s="1"/>
  <c r="HH304" i="142" s="1"/>
  <c r="HH305" i="142" s="1"/>
  <c r="HH306" i="142" s="1"/>
  <c r="HH307" i="142" s="1"/>
  <c r="HH308" i="142" s="1"/>
  <c r="HH309" i="142" s="1"/>
  <c r="HH310" i="142" s="1"/>
  <c r="HH311" i="142" s="1"/>
  <c r="HH312" i="142" s="1"/>
  <c r="HH313" i="142" s="1"/>
  <c r="HH314" i="142" s="1"/>
  <c r="HH315" i="142" s="1"/>
  <c r="HH316" i="142" s="1"/>
  <c r="HH317" i="142" s="1"/>
  <c r="HH318" i="142" s="1"/>
  <c r="HH319" i="142" s="1"/>
  <c r="HH320" i="142" s="1"/>
  <c r="HH321" i="142" s="1"/>
  <c r="HH322" i="142" s="1"/>
  <c r="HH323" i="142" s="1"/>
  <c r="HH324" i="142" s="1"/>
  <c r="HH325" i="142" s="1"/>
  <c r="HH326" i="142" s="1"/>
  <c r="HH327" i="142" s="1"/>
  <c r="HH328" i="142" s="1"/>
  <c r="HH329" i="142" s="1"/>
  <c r="HH330" i="142" s="1"/>
  <c r="HH331" i="142" s="1"/>
  <c r="HH332" i="142" s="1"/>
  <c r="HH333" i="142" s="1"/>
  <c r="HH334" i="142" s="1"/>
  <c r="HH335" i="142" s="1"/>
  <c r="HH336" i="142" s="1"/>
  <c r="HH337" i="142" s="1"/>
  <c r="HH338" i="142" s="1"/>
  <c r="HH339" i="142" s="1"/>
  <c r="HH340" i="142" s="1"/>
  <c r="HH341" i="142" s="1"/>
  <c r="HH342" i="142" s="1"/>
  <c r="HH343" i="142" s="1"/>
  <c r="HH344" i="142" s="1"/>
  <c r="HH345" i="142" s="1"/>
  <c r="HH346" i="142" s="1"/>
  <c r="HH347" i="142" s="1"/>
  <c r="HH348" i="142" s="1"/>
  <c r="HH349" i="142" s="1"/>
  <c r="HH350" i="142" s="1"/>
  <c r="HH351" i="142" s="1"/>
  <c r="HH352" i="142" s="1"/>
  <c r="HH353" i="142" s="1"/>
  <c r="HH354" i="142" s="1"/>
  <c r="HH355" i="142" s="1"/>
  <c r="HH356" i="142" s="1"/>
  <c r="HH357" i="142" s="1"/>
  <c r="HH358" i="142" s="1"/>
  <c r="HH359" i="142" s="1"/>
  <c r="HH360" i="142" s="1"/>
  <c r="HH361" i="142" s="1"/>
  <c r="HH362" i="142" s="1"/>
  <c r="HH363" i="142" s="1"/>
  <c r="HH364" i="142" s="1"/>
  <c r="HH365" i="142" s="1"/>
  <c r="HH366" i="142" s="1"/>
  <c r="HH367" i="142" s="1"/>
  <c r="HH368" i="142" s="1"/>
  <c r="HH369" i="142" s="1"/>
  <c r="HH370" i="142" s="1"/>
  <c r="HH371" i="142" s="1"/>
  <c r="HH372" i="142" s="1"/>
  <c r="HH373" i="142" s="1"/>
  <c r="HH374" i="142" s="1"/>
  <c r="HH375" i="142" s="1"/>
  <c r="HH376" i="142" s="1"/>
  <c r="HH377" i="142" s="1"/>
  <c r="HH378" i="142" s="1"/>
  <c r="HH379" i="142" s="1"/>
  <c r="HH380" i="142" s="1"/>
  <c r="HH381" i="142" s="1"/>
  <c r="HH382" i="142" s="1"/>
  <c r="HH383" i="142" s="1"/>
  <c r="HH384" i="142" s="1"/>
  <c r="HH385" i="142" s="1"/>
  <c r="HH386" i="142" s="1"/>
  <c r="HH387" i="142" s="1"/>
  <c r="HH388" i="142" s="1"/>
  <c r="HH389" i="142" s="1"/>
  <c r="HH390" i="142" s="1"/>
  <c r="HH391" i="142" s="1"/>
  <c r="HH392" i="142" s="1"/>
  <c r="HH393" i="142" s="1"/>
  <c r="HH394" i="142" s="1"/>
  <c r="HH395" i="142" s="1"/>
  <c r="HH396" i="142" s="1"/>
  <c r="HH397" i="142" s="1"/>
  <c r="HH398" i="142" s="1"/>
  <c r="HH399" i="142" s="1"/>
  <c r="HH400" i="142" s="1"/>
  <c r="HH401" i="142" s="1"/>
  <c r="HH402" i="142" s="1"/>
  <c r="HH403" i="142" s="1"/>
  <c r="HH404" i="142" s="1"/>
  <c r="HH405" i="142" s="1"/>
  <c r="HH406" i="142" s="1"/>
  <c r="HH407" i="142" s="1"/>
  <c r="HH408" i="142" s="1"/>
  <c r="HH409" i="142" s="1"/>
  <c r="HH410" i="142" s="1"/>
  <c r="HH411" i="142" s="1"/>
  <c r="HH412" i="142" s="1"/>
  <c r="HH413" i="142" s="1"/>
  <c r="HH414" i="142" s="1"/>
  <c r="HH415" i="142" s="1"/>
  <c r="HH416" i="142" s="1"/>
  <c r="HH417" i="142" s="1"/>
  <c r="HH418" i="142" s="1"/>
  <c r="HH419" i="142" s="1"/>
  <c r="HH420" i="142" s="1"/>
  <c r="HH421" i="142" s="1"/>
  <c r="HH422" i="142" s="1"/>
  <c r="HH423" i="142" s="1"/>
  <c r="HH424" i="142" s="1"/>
  <c r="HH425" i="142" s="1"/>
  <c r="HH426" i="142" s="1"/>
  <c r="HG301" i="142"/>
  <c r="HU298" i="142"/>
  <c r="G71" i="142"/>
  <c r="F71" i="142"/>
  <c r="G70" i="142"/>
  <c r="F70" i="142"/>
  <c r="G69" i="142"/>
  <c r="F69" i="142"/>
  <c r="G68" i="142"/>
  <c r="F68" i="142"/>
  <c r="G67" i="142"/>
  <c r="F67" i="142"/>
  <c r="G66" i="142"/>
  <c r="F66" i="142"/>
  <c r="G65" i="142"/>
  <c r="F65" i="142"/>
  <c r="G64" i="142"/>
  <c r="F64" i="142"/>
  <c r="G63" i="142"/>
  <c r="F63" i="142"/>
  <c r="G62" i="142"/>
  <c r="F62" i="142"/>
  <c r="G61" i="142"/>
  <c r="F61" i="142"/>
  <c r="G60" i="142"/>
  <c r="F60" i="142"/>
  <c r="G59" i="142"/>
  <c r="F59" i="142"/>
  <c r="G58" i="142"/>
  <c r="F58" i="142"/>
  <c r="G57" i="142"/>
  <c r="F57" i="142"/>
  <c r="G56" i="142"/>
  <c r="F56" i="142"/>
  <c r="G55" i="142"/>
  <c r="F55" i="142"/>
  <c r="G54" i="142"/>
  <c r="F54" i="142"/>
  <c r="G53" i="142"/>
  <c r="F53" i="142"/>
  <c r="G52" i="142"/>
  <c r="F52" i="142"/>
  <c r="G51" i="142"/>
  <c r="F51" i="142"/>
  <c r="G50" i="142"/>
  <c r="F50" i="142"/>
  <c r="G49" i="142"/>
  <c r="F49" i="142"/>
  <c r="G48" i="142"/>
  <c r="F48" i="142"/>
  <c r="G47" i="142"/>
  <c r="F47" i="142"/>
  <c r="G46" i="142"/>
  <c r="F46" i="142"/>
  <c r="G45" i="142"/>
  <c r="F45" i="142"/>
  <c r="G44" i="142"/>
  <c r="F44" i="142"/>
  <c r="G43" i="142"/>
  <c r="F43" i="142"/>
  <c r="G42" i="142"/>
  <c r="F42" i="142"/>
  <c r="G41" i="142"/>
  <c r="F41" i="142"/>
  <c r="G40" i="142"/>
  <c r="F40" i="142"/>
  <c r="G39" i="142"/>
  <c r="F39" i="142"/>
  <c r="G38" i="142"/>
  <c r="F38" i="142"/>
  <c r="G37" i="142"/>
  <c r="F37" i="142"/>
  <c r="G36" i="142"/>
  <c r="F36" i="142"/>
  <c r="G35" i="142"/>
  <c r="F35" i="142"/>
  <c r="G34" i="142"/>
  <c r="F34" i="142"/>
  <c r="G33" i="142"/>
  <c r="F33" i="142"/>
  <c r="G32" i="142"/>
  <c r="F32" i="142"/>
  <c r="G31" i="142"/>
  <c r="F31" i="142"/>
  <c r="G30" i="142"/>
  <c r="F30" i="142"/>
  <c r="G29" i="142"/>
  <c r="F29" i="142"/>
  <c r="G28" i="142"/>
  <c r="F28" i="142"/>
  <c r="G27" i="142"/>
  <c r="F27" i="142"/>
  <c r="G26" i="142"/>
  <c r="F26" i="142"/>
  <c r="G25" i="142"/>
  <c r="F25" i="142"/>
  <c r="G24" i="142"/>
  <c r="F24" i="142"/>
  <c r="G23" i="142"/>
  <c r="F23" i="142"/>
  <c r="G22" i="142"/>
  <c r="F22" i="142"/>
  <c r="G21" i="142"/>
  <c r="F21" i="142"/>
  <c r="G20" i="142"/>
  <c r="F20" i="142"/>
  <c r="G19" i="142"/>
  <c r="F19" i="142"/>
  <c r="G18" i="142"/>
  <c r="F18" i="142"/>
  <c r="G17" i="142"/>
  <c r="F17" i="142"/>
  <c r="G16" i="142"/>
  <c r="F16" i="142"/>
  <c r="G15" i="142"/>
  <c r="F15" i="142"/>
  <c r="G14" i="142"/>
  <c r="F14" i="142"/>
  <c r="G13" i="142"/>
  <c r="F13" i="142"/>
  <c r="G12" i="142"/>
  <c r="F12" i="142"/>
  <c r="G10" i="142"/>
  <c r="F10" i="142"/>
  <c r="BG9" i="142"/>
  <c r="BF9" i="142"/>
  <c r="BE9" i="142"/>
  <c r="BD9" i="142"/>
  <c r="BC9" i="142"/>
  <c r="BB9" i="142"/>
  <c r="BA9" i="142"/>
  <c r="AZ9" i="142"/>
  <c r="AY9" i="142"/>
  <c r="AX9" i="142"/>
  <c r="AW9" i="142"/>
  <c r="AV9" i="142"/>
  <c r="AU9" i="142"/>
  <c r="AT9" i="142"/>
  <c r="AS9" i="142"/>
  <c r="AR9" i="142"/>
  <c r="AQ9" i="142"/>
  <c r="AP9" i="142"/>
  <c r="AO9" i="142"/>
  <c r="AN9" i="142"/>
  <c r="AM9" i="142"/>
  <c r="AL9" i="142"/>
  <c r="AK9" i="142"/>
  <c r="AJ9" i="142"/>
  <c r="AI9" i="142"/>
  <c r="AH9" i="142"/>
  <c r="AG9" i="142"/>
  <c r="AF9" i="142"/>
  <c r="AE9" i="142"/>
  <c r="AD9" i="142"/>
  <c r="AC9" i="142"/>
  <c r="AB9" i="142"/>
  <c r="AA9" i="142"/>
  <c r="Z9" i="142"/>
  <c r="Y9" i="142"/>
  <c r="X9" i="142"/>
  <c r="W9" i="142"/>
  <c r="V9" i="142"/>
  <c r="U9" i="142"/>
  <c r="T9" i="142"/>
  <c r="S9" i="142"/>
  <c r="R9" i="142"/>
  <c r="Q9" i="142"/>
  <c r="P9" i="142"/>
  <c r="O9" i="142"/>
  <c r="N9" i="142"/>
  <c r="M9" i="142"/>
  <c r="L9" i="142"/>
  <c r="K9" i="142"/>
  <c r="J9" i="142"/>
  <c r="BG8" i="142"/>
  <c r="BF8" i="142"/>
  <c r="BE8" i="142"/>
  <c r="BD8" i="142"/>
  <c r="BC8" i="142"/>
  <c r="BB8" i="142"/>
  <c r="BA8" i="142"/>
  <c r="AZ8" i="142"/>
  <c r="AY8" i="142"/>
  <c r="AX8" i="142"/>
  <c r="AW8" i="142"/>
  <c r="AV8" i="142"/>
  <c r="AU8" i="142"/>
  <c r="AT8" i="142"/>
  <c r="AS8" i="142"/>
  <c r="AR8" i="142"/>
  <c r="AQ8" i="142"/>
  <c r="AP8" i="142"/>
  <c r="AO8" i="142"/>
  <c r="AN8" i="142"/>
  <c r="AM8" i="142"/>
  <c r="AL8" i="142"/>
  <c r="AK8" i="142"/>
  <c r="AJ8" i="142"/>
  <c r="AI8" i="142"/>
  <c r="AH8" i="142"/>
  <c r="AG8" i="142"/>
  <c r="AF8" i="142"/>
  <c r="AE8" i="142"/>
  <c r="AD8" i="142"/>
  <c r="AC8" i="142"/>
  <c r="AB8" i="142"/>
  <c r="AA8" i="142"/>
  <c r="Z8" i="142"/>
  <c r="Y8" i="142"/>
  <c r="X8" i="142"/>
  <c r="W8" i="142"/>
  <c r="V8" i="142"/>
  <c r="U8" i="142"/>
  <c r="T8" i="142"/>
  <c r="S8" i="142"/>
  <c r="R8" i="142"/>
  <c r="Q8" i="142"/>
  <c r="P8" i="142"/>
  <c r="O8" i="142"/>
  <c r="N8" i="142"/>
  <c r="M8" i="142"/>
  <c r="L8" i="142"/>
  <c r="K8" i="142"/>
  <c r="J8" i="142"/>
  <c r="BG6" i="142"/>
  <c r="BF6" i="142"/>
  <c r="BE6" i="142"/>
  <c r="BD6" i="142"/>
  <c r="BC6" i="142"/>
  <c r="BB6" i="142"/>
  <c r="BA6" i="142"/>
  <c r="AZ6" i="142"/>
  <c r="AY6" i="142"/>
  <c r="AX6" i="142"/>
  <c r="AW6" i="142"/>
  <c r="AV6" i="142"/>
  <c r="AU6" i="142"/>
  <c r="AT6" i="142"/>
  <c r="AS6" i="142"/>
  <c r="AR6" i="142"/>
  <c r="AQ6" i="142"/>
  <c r="AP6" i="142"/>
  <c r="AO6" i="142"/>
  <c r="AN6" i="142"/>
  <c r="AM6" i="142"/>
  <c r="AL6" i="142"/>
  <c r="AK6" i="142"/>
  <c r="AJ6" i="142"/>
  <c r="AI6" i="142"/>
  <c r="AH6" i="142"/>
  <c r="AG6" i="142"/>
  <c r="AF6" i="142"/>
  <c r="AE6" i="142"/>
  <c r="AD6" i="142"/>
  <c r="AC6" i="142"/>
  <c r="AB6" i="142"/>
  <c r="AA6" i="142"/>
  <c r="Z6" i="142"/>
  <c r="Y6" i="142"/>
  <c r="X6" i="142"/>
  <c r="W6" i="142"/>
  <c r="V6" i="142"/>
  <c r="U6" i="142"/>
  <c r="T6" i="142"/>
  <c r="S6" i="142"/>
  <c r="R6" i="142"/>
  <c r="Q6" i="142"/>
  <c r="P6" i="142"/>
  <c r="O6" i="142"/>
  <c r="N6" i="142"/>
  <c r="M6" i="142"/>
  <c r="L6" i="142"/>
  <c r="K6" i="142"/>
  <c r="J6" i="142"/>
  <c r="BG5" i="142"/>
  <c r="BF5" i="142"/>
  <c r="BE5" i="142"/>
  <c r="BD5" i="142"/>
  <c r="BC5" i="142"/>
  <c r="BB5" i="142"/>
  <c r="BA5" i="142"/>
  <c r="AZ5" i="142"/>
  <c r="AY5" i="142"/>
  <c r="AX5" i="142"/>
  <c r="AW5" i="142"/>
  <c r="AV5" i="142"/>
  <c r="AU5" i="142"/>
  <c r="AT5" i="142"/>
  <c r="AS5" i="142"/>
  <c r="AR5" i="142"/>
  <c r="AQ5" i="142"/>
  <c r="AP5" i="142"/>
  <c r="AO5" i="142"/>
  <c r="AN5" i="142"/>
  <c r="AM5" i="142"/>
  <c r="AL5" i="142"/>
  <c r="AK5" i="142"/>
  <c r="AJ5" i="142"/>
  <c r="AI5" i="142"/>
  <c r="AH5" i="142"/>
  <c r="AG5" i="142"/>
  <c r="AF5" i="142"/>
  <c r="AE5" i="142"/>
  <c r="AD5" i="142"/>
  <c r="AC5" i="142"/>
  <c r="AB5" i="142"/>
  <c r="AA5" i="142"/>
  <c r="Z5" i="142"/>
  <c r="Y5" i="142"/>
  <c r="X5" i="142"/>
  <c r="W5" i="142"/>
  <c r="V5" i="142"/>
  <c r="U5" i="142"/>
  <c r="T5" i="142"/>
  <c r="S5" i="142"/>
  <c r="R5" i="142"/>
  <c r="Q5" i="142"/>
  <c r="P5" i="142"/>
  <c r="O5" i="142"/>
  <c r="N5" i="142"/>
  <c r="M5" i="142"/>
  <c r="L5" i="142"/>
  <c r="K5" i="142"/>
  <c r="J5" i="142"/>
  <c r="A7" i="142" s="1"/>
  <c r="J3" i="142"/>
  <c r="AN1" i="142"/>
  <c r="Y1" i="142"/>
  <c r="J1" i="142"/>
  <c r="HO350" i="141"/>
  <c r="HN350" i="141"/>
  <c r="HO349" i="141"/>
  <c r="HN349" i="141"/>
  <c r="HO348" i="141"/>
  <c r="HN348" i="141"/>
  <c r="HO347" i="141"/>
  <c r="HN347" i="141"/>
  <c r="HO346" i="141"/>
  <c r="HN346" i="141"/>
  <c r="HO345" i="141"/>
  <c r="HN345" i="141"/>
  <c r="HO344" i="141"/>
  <c r="HN344" i="141"/>
  <c r="HO343" i="141"/>
  <c r="HN343" i="141"/>
  <c r="HO342" i="141"/>
  <c r="HN342" i="141"/>
  <c r="HO341" i="141"/>
  <c r="HN341" i="141"/>
  <c r="HO340" i="141"/>
  <c r="HN340" i="141"/>
  <c r="HO339" i="141"/>
  <c r="HN339" i="141"/>
  <c r="HO338" i="141"/>
  <c r="HN338" i="141"/>
  <c r="HO337" i="141"/>
  <c r="HN337" i="141"/>
  <c r="HO336" i="141"/>
  <c r="HN336" i="141"/>
  <c r="HG336" i="141"/>
  <c r="HO335" i="141"/>
  <c r="HN335" i="141"/>
  <c r="HG335" i="141"/>
  <c r="HO334" i="141"/>
  <c r="HN334" i="141"/>
  <c r="HG334" i="141"/>
  <c r="HO333" i="141"/>
  <c r="HN333" i="141"/>
  <c r="HG333" i="141"/>
  <c r="HO332" i="141"/>
  <c r="HN332" i="141"/>
  <c r="HG332" i="141"/>
  <c r="HO331" i="141"/>
  <c r="HN331" i="141"/>
  <c r="HG331" i="141"/>
  <c r="HO330" i="141"/>
  <c r="HN330" i="141"/>
  <c r="HG330" i="141"/>
  <c r="HO329" i="141"/>
  <c r="HN329" i="141"/>
  <c r="HG329" i="141"/>
  <c r="HO328" i="141"/>
  <c r="HN328" i="141"/>
  <c r="HG328" i="141"/>
  <c r="HO327" i="141"/>
  <c r="HN327" i="141"/>
  <c r="HG327" i="141"/>
  <c r="HP326" i="141"/>
  <c r="HO326" i="141"/>
  <c r="HN326" i="141"/>
  <c r="HG326" i="141"/>
  <c r="HP325" i="141"/>
  <c r="HO325" i="141"/>
  <c r="HN325" i="141"/>
  <c r="HG325" i="141"/>
  <c r="HP324" i="141"/>
  <c r="HO324" i="141"/>
  <c r="HN324" i="141"/>
  <c r="HG324" i="141"/>
  <c r="HP323" i="141"/>
  <c r="HO323" i="141"/>
  <c r="HN323" i="141"/>
  <c r="HG323" i="141"/>
  <c r="HP322" i="141"/>
  <c r="HO322" i="141"/>
  <c r="HN322" i="141"/>
  <c r="HG322" i="141"/>
  <c r="HP321" i="141"/>
  <c r="HO321" i="141"/>
  <c r="HN321" i="141"/>
  <c r="HG321" i="141"/>
  <c r="HP320" i="141"/>
  <c r="HO320" i="141"/>
  <c r="HN320" i="141"/>
  <c r="HG320" i="141"/>
  <c r="HP319" i="141"/>
  <c r="HO319" i="141"/>
  <c r="HN319" i="141"/>
  <c r="HG319" i="141"/>
  <c r="HP318" i="141"/>
  <c r="HO318" i="141"/>
  <c r="HN318" i="141"/>
  <c r="HG318" i="141"/>
  <c r="HP317" i="141"/>
  <c r="HO317" i="141"/>
  <c r="HN317" i="141"/>
  <c r="HG317" i="141"/>
  <c r="HP316" i="141"/>
  <c r="HO316" i="141"/>
  <c r="HN316" i="141"/>
  <c r="HG316" i="141"/>
  <c r="HP315" i="141"/>
  <c r="HO315" i="141"/>
  <c r="HN315" i="141"/>
  <c r="HG315" i="141"/>
  <c r="HP314" i="141"/>
  <c r="HO314" i="141"/>
  <c r="HN314" i="141"/>
  <c r="HG314" i="141"/>
  <c r="HP313" i="141"/>
  <c r="HO313" i="141"/>
  <c r="HN313" i="141"/>
  <c r="HG313" i="141"/>
  <c r="HP312" i="141"/>
  <c r="HO312" i="141"/>
  <c r="HN312" i="141"/>
  <c r="HG312" i="141"/>
  <c r="HP311" i="141"/>
  <c r="HO311" i="141"/>
  <c r="HN311" i="141"/>
  <c r="HG311" i="141"/>
  <c r="HP310" i="141"/>
  <c r="HO310" i="141"/>
  <c r="HN310" i="141"/>
  <c r="HG310" i="141"/>
  <c r="HP309" i="141"/>
  <c r="HO309" i="141"/>
  <c r="HN309" i="141"/>
  <c r="HI309" i="141"/>
  <c r="HI310" i="141" s="1"/>
  <c r="HI311" i="141" s="1"/>
  <c r="HI312" i="141" s="1"/>
  <c r="HI313" i="141" s="1"/>
  <c r="HI314" i="141" s="1"/>
  <c r="HI315" i="141" s="1"/>
  <c r="HI316" i="141" s="1"/>
  <c r="HI317" i="141" s="1"/>
  <c r="HI318" i="141" s="1"/>
  <c r="HI319" i="141" s="1"/>
  <c r="HI320" i="141" s="1"/>
  <c r="HI321" i="141" s="1"/>
  <c r="HI322" i="141" s="1"/>
  <c r="HI323" i="141" s="1"/>
  <c r="HI324" i="141" s="1"/>
  <c r="HI325" i="141" s="1"/>
  <c r="HI326" i="141" s="1"/>
  <c r="HI327" i="141" s="1"/>
  <c r="HI328" i="141" s="1"/>
  <c r="HI329" i="141" s="1"/>
  <c r="HI330" i="141" s="1"/>
  <c r="HI331" i="141" s="1"/>
  <c r="HI332" i="141" s="1"/>
  <c r="HI333" i="141" s="1"/>
  <c r="HI334" i="141" s="1"/>
  <c r="HI335" i="141" s="1"/>
  <c r="HI336" i="141" s="1"/>
  <c r="HI337" i="141" s="1"/>
  <c r="HI338" i="141" s="1"/>
  <c r="HI339" i="141" s="1"/>
  <c r="HI340" i="141" s="1"/>
  <c r="HI341" i="141" s="1"/>
  <c r="HI342" i="141" s="1"/>
  <c r="HI343" i="141" s="1"/>
  <c r="HI344" i="141" s="1"/>
  <c r="HI345" i="141" s="1"/>
  <c r="HI346" i="141" s="1"/>
  <c r="HI347" i="141" s="1"/>
  <c r="HI348" i="141" s="1"/>
  <c r="HG309" i="141"/>
  <c r="HP308" i="141"/>
  <c r="HO308" i="141"/>
  <c r="HN308" i="141"/>
  <c r="HG308" i="141"/>
  <c r="HP307" i="141"/>
  <c r="HO307" i="141"/>
  <c r="HN307" i="141"/>
  <c r="HI307" i="141"/>
  <c r="HG307" i="141"/>
  <c r="HP306" i="141"/>
  <c r="HO306" i="141"/>
  <c r="HN306" i="141"/>
  <c r="HL306" i="141"/>
  <c r="HI306" i="141"/>
  <c r="HG306" i="141"/>
  <c r="HP305" i="141"/>
  <c r="HO305" i="141"/>
  <c r="HN305" i="141"/>
  <c r="HL305" i="141"/>
  <c r="HK305" i="141"/>
  <c r="HI305" i="141"/>
  <c r="HG305" i="141"/>
  <c r="HP304" i="141"/>
  <c r="HO304" i="141"/>
  <c r="HN304" i="141"/>
  <c r="HK304" i="141"/>
  <c r="HJ304" i="141"/>
  <c r="HL304" i="141" s="1"/>
  <c r="HI304" i="141"/>
  <c r="HG304" i="141"/>
  <c r="HP303" i="141"/>
  <c r="HO303" i="141"/>
  <c r="HN303" i="141"/>
  <c r="HK303" i="141"/>
  <c r="HJ303" i="141"/>
  <c r="HL303" i="141" s="1"/>
  <c r="HI303" i="141"/>
  <c r="HG303" i="141"/>
  <c r="HP302" i="141"/>
  <c r="HO302" i="141"/>
  <c r="HN302" i="141"/>
  <c r="HK302" i="141"/>
  <c r="HJ302" i="141"/>
  <c r="HL302" i="141" s="1"/>
  <c r="HI302" i="141"/>
  <c r="HG302" i="141"/>
  <c r="JL301" i="141"/>
  <c r="JH301" i="141"/>
  <c r="JD301" i="141"/>
  <c r="IZ301" i="141"/>
  <c r="IV301" i="141"/>
  <c r="IR301" i="141"/>
  <c r="IN301" i="141"/>
  <c r="IK301" i="141"/>
  <c r="II301" i="141"/>
  <c r="IG301" i="141"/>
  <c r="IE301" i="141"/>
  <c r="IC301" i="141"/>
  <c r="IA301" i="141"/>
  <c r="HY301" i="141"/>
  <c r="HW301" i="141"/>
  <c r="HO301" i="141"/>
  <c r="HN301" i="141"/>
  <c r="HJ301" i="141"/>
  <c r="HL301" i="141" s="1"/>
  <c r="HI301" i="141"/>
  <c r="HH301" i="141"/>
  <c r="HH302" i="141" s="1"/>
  <c r="HH303" i="141" s="1"/>
  <c r="HH304" i="141" s="1"/>
  <c r="HH305" i="141" s="1"/>
  <c r="HH306" i="141" s="1"/>
  <c r="HH307" i="141" s="1"/>
  <c r="HH308" i="141" s="1"/>
  <c r="HH309" i="141" s="1"/>
  <c r="HH310" i="141" s="1"/>
  <c r="HH311" i="141" s="1"/>
  <c r="HH312" i="141" s="1"/>
  <c r="HH313" i="141" s="1"/>
  <c r="HH314" i="141" s="1"/>
  <c r="HH315" i="141" s="1"/>
  <c r="HH316" i="141" s="1"/>
  <c r="HH317" i="141" s="1"/>
  <c r="HH318" i="141" s="1"/>
  <c r="HH319" i="141" s="1"/>
  <c r="HH320" i="141" s="1"/>
  <c r="HH321" i="141" s="1"/>
  <c r="HH322" i="141" s="1"/>
  <c r="HH323" i="141" s="1"/>
  <c r="HH324" i="141" s="1"/>
  <c r="HH325" i="141" s="1"/>
  <c r="HH326" i="141" s="1"/>
  <c r="HH327" i="141" s="1"/>
  <c r="HH328" i="141" s="1"/>
  <c r="HH329" i="141" s="1"/>
  <c r="HH330" i="141" s="1"/>
  <c r="HH331" i="141" s="1"/>
  <c r="HH332" i="141" s="1"/>
  <c r="HH333" i="141" s="1"/>
  <c r="HH334" i="141" s="1"/>
  <c r="HH335" i="141" s="1"/>
  <c r="HH336" i="141" s="1"/>
  <c r="HH337" i="141" s="1"/>
  <c r="HH338" i="141" s="1"/>
  <c r="HH339" i="141" s="1"/>
  <c r="HH340" i="141" s="1"/>
  <c r="HH341" i="141" s="1"/>
  <c r="HH342" i="141" s="1"/>
  <c r="HH343" i="141" s="1"/>
  <c r="HH344" i="141" s="1"/>
  <c r="HH345" i="141" s="1"/>
  <c r="HH346" i="141" s="1"/>
  <c r="HH347" i="141" s="1"/>
  <c r="HH348" i="141" s="1"/>
  <c r="HH349" i="141" s="1"/>
  <c r="HH350" i="141" s="1"/>
  <c r="HH351" i="141" s="1"/>
  <c r="HH352" i="141" s="1"/>
  <c r="HH353" i="141" s="1"/>
  <c r="HH354" i="141" s="1"/>
  <c r="HH355" i="141" s="1"/>
  <c r="HH356" i="141" s="1"/>
  <c r="HH357" i="141" s="1"/>
  <c r="HH358" i="141" s="1"/>
  <c r="HH359" i="141" s="1"/>
  <c r="HH360" i="141" s="1"/>
  <c r="HH361" i="141" s="1"/>
  <c r="HH362" i="141" s="1"/>
  <c r="HH363" i="141" s="1"/>
  <c r="HH364" i="141" s="1"/>
  <c r="HH365" i="141" s="1"/>
  <c r="HH366" i="141" s="1"/>
  <c r="HH367" i="141" s="1"/>
  <c r="HH368" i="141" s="1"/>
  <c r="HH369" i="141" s="1"/>
  <c r="HH370" i="141" s="1"/>
  <c r="HH371" i="141" s="1"/>
  <c r="HH372" i="141" s="1"/>
  <c r="HH373" i="141" s="1"/>
  <c r="HH374" i="141" s="1"/>
  <c r="HH375" i="141" s="1"/>
  <c r="HH376" i="141" s="1"/>
  <c r="HH377" i="141" s="1"/>
  <c r="HH378" i="141" s="1"/>
  <c r="HH379" i="141" s="1"/>
  <c r="HH380" i="141" s="1"/>
  <c r="HH381" i="141" s="1"/>
  <c r="HH382" i="141" s="1"/>
  <c r="HH383" i="141" s="1"/>
  <c r="HH384" i="141" s="1"/>
  <c r="HH385" i="141" s="1"/>
  <c r="HH386" i="141" s="1"/>
  <c r="HH387" i="141" s="1"/>
  <c r="HH388" i="141" s="1"/>
  <c r="HH389" i="141" s="1"/>
  <c r="HH390" i="141" s="1"/>
  <c r="HH391" i="141" s="1"/>
  <c r="HH392" i="141" s="1"/>
  <c r="HH393" i="141" s="1"/>
  <c r="HH394" i="141" s="1"/>
  <c r="HH395" i="141" s="1"/>
  <c r="HH396" i="141" s="1"/>
  <c r="HH397" i="141" s="1"/>
  <c r="HH398" i="141" s="1"/>
  <c r="HH399" i="141" s="1"/>
  <c r="HH400" i="141" s="1"/>
  <c r="HH401" i="141" s="1"/>
  <c r="HH402" i="141" s="1"/>
  <c r="HH403" i="141" s="1"/>
  <c r="HH404" i="141" s="1"/>
  <c r="HH405" i="141" s="1"/>
  <c r="HH406" i="141" s="1"/>
  <c r="HH407" i="141" s="1"/>
  <c r="HH408" i="141" s="1"/>
  <c r="HH409" i="141" s="1"/>
  <c r="HH410" i="141" s="1"/>
  <c r="HH411" i="141" s="1"/>
  <c r="HH412" i="141" s="1"/>
  <c r="HH413" i="141" s="1"/>
  <c r="HH414" i="141" s="1"/>
  <c r="HH415" i="141" s="1"/>
  <c r="HH416" i="141" s="1"/>
  <c r="HH417" i="141" s="1"/>
  <c r="HH418" i="141" s="1"/>
  <c r="HH419" i="141" s="1"/>
  <c r="HH420" i="141" s="1"/>
  <c r="HH421" i="141" s="1"/>
  <c r="HH422" i="141" s="1"/>
  <c r="HH423" i="141" s="1"/>
  <c r="HH424" i="141" s="1"/>
  <c r="HH425" i="141" s="1"/>
  <c r="HH426" i="141" s="1"/>
  <c r="HG301" i="141"/>
  <c r="HU298" i="141"/>
  <c r="G71" i="141"/>
  <c r="F71" i="141"/>
  <c r="G70" i="141"/>
  <c r="F70" i="141"/>
  <c r="G69" i="141"/>
  <c r="F69" i="141"/>
  <c r="G68" i="141"/>
  <c r="F68" i="141"/>
  <c r="G67" i="141"/>
  <c r="F67" i="141"/>
  <c r="G66" i="141"/>
  <c r="F66" i="141"/>
  <c r="G65" i="141"/>
  <c r="F65" i="141"/>
  <c r="G64" i="141"/>
  <c r="F64" i="141"/>
  <c r="G63" i="141"/>
  <c r="F63" i="141"/>
  <c r="G62" i="141"/>
  <c r="F62" i="141"/>
  <c r="G61" i="141"/>
  <c r="F61" i="141"/>
  <c r="G60" i="141"/>
  <c r="F60" i="141"/>
  <c r="G59" i="141"/>
  <c r="F59" i="141"/>
  <c r="G58" i="141"/>
  <c r="F58" i="141"/>
  <c r="G57" i="141"/>
  <c r="F57" i="141"/>
  <c r="G56" i="141"/>
  <c r="F56" i="141"/>
  <c r="G55" i="141"/>
  <c r="F55" i="141"/>
  <c r="G54" i="141"/>
  <c r="F54" i="141"/>
  <c r="G53" i="141"/>
  <c r="F53" i="141"/>
  <c r="G52" i="141"/>
  <c r="F52" i="141"/>
  <c r="G51" i="141"/>
  <c r="F51" i="141"/>
  <c r="G50" i="141"/>
  <c r="F50" i="141"/>
  <c r="G49" i="141"/>
  <c r="F49" i="141"/>
  <c r="G48" i="141"/>
  <c r="F48" i="141"/>
  <c r="G47" i="141"/>
  <c r="F47" i="141"/>
  <c r="G46" i="141"/>
  <c r="F46" i="141"/>
  <c r="G45" i="141"/>
  <c r="F45" i="141"/>
  <c r="G44" i="141"/>
  <c r="F44" i="141"/>
  <c r="G43" i="141"/>
  <c r="F43" i="141"/>
  <c r="G42" i="141"/>
  <c r="F42" i="141"/>
  <c r="G41" i="141"/>
  <c r="F41" i="141"/>
  <c r="G40" i="141"/>
  <c r="F40" i="141"/>
  <c r="G39" i="141"/>
  <c r="F39" i="141"/>
  <c r="G38" i="141"/>
  <c r="F38" i="141"/>
  <c r="G37" i="141"/>
  <c r="F37" i="141"/>
  <c r="G36" i="141"/>
  <c r="F36" i="141"/>
  <c r="G35" i="141"/>
  <c r="F35" i="141"/>
  <c r="G34" i="141"/>
  <c r="F34" i="141"/>
  <c r="G33" i="141"/>
  <c r="F33" i="141"/>
  <c r="G32" i="141"/>
  <c r="F32" i="141"/>
  <c r="G31" i="141"/>
  <c r="F31" i="141"/>
  <c r="G30" i="141"/>
  <c r="F30" i="141"/>
  <c r="G29" i="141"/>
  <c r="F29" i="141"/>
  <c r="G28" i="141"/>
  <c r="F28" i="141"/>
  <c r="G27" i="141"/>
  <c r="F27" i="141"/>
  <c r="G26" i="141"/>
  <c r="F26" i="141"/>
  <c r="G25" i="141"/>
  <c r="F25" i="141"/>
  <c r="G24" i="141"/>
  <c r="F24" i="141"/>
  <c r="G23" i="141"/>
  <c r="F23" i="141"/>
  <c r="G22" i="141"/>
  <c r="F22" i="141"/>
  <c r="G21" i="141"/>
  <c r="F21" i="141"/>
  <c r="G20" i="141"/>
  <c r="F20" i="141"/>
  <c r="G19" i="141"/>
  <c r="F19" i="141"/>
  <c r="G18" i="141"/>
  <c r="F18" i="141"/>
  <c r="G17" i="141"/>
  <c r="F17" i="141"/>
  <c r="G16" i="141"/>
  <c r="F16" i="141"/>
  <c r="G15" i="141"/>
  <c r="F15" i="141"/>
  <c r="G14" i="141"/>
  <c r="F14" i="141"/>
  <c r="G13" i="141"/>
  <c r="F13" i="141"/>
  <c r="G12" i="141"/>
  <c r="F12" i="141"/>
  <c r="G10" i="141"/>
  <c r="F10" i="141"/>
  <c r="BG9" i="141"/>
  <c r="BF9" i="141"/>
  <c r="BE9" i="141"/>
  <c r="BD9" i="141"/>
  <c r="BC9" i="141"/>
  <c r="BB9" i="141"/>
  <c r="BA9" i="141"/>
  <c r="AZ9" i="141"/>
  <c r="AY9" i="141"/>
  <c r="AX9" i="141"/>
  <c r="AW9" i="141"/>
  <c r="AV9" i="141"/>
  <c r="AU9" i="141"/>
  <c r="AT9" i="141"/>
  <c r="AS9" i="141"/>
  <c r="AR9" i="141"/>
  <c r="AQ9" i="141"/>
  <c r="AP9" i="141"/>
  <c r="AO9" i="141"/>
  <c r="AN9" i="141"/>
  <c r="AM9" i="141"/>
  <c r="AL9" i="141"/>
  <c r="AK9" i="141"/>
  <c r="AJ9" i="141"/>
  <c r="AI9" i="141"/>
  <c r="AH9" i="141"/>
  <c r="AG9" i="141"/>
  <c r="AF9" i="141"/>
  <c r="AE9" i="141"/>
  <c r="AD9" i="141"/>
  <c r="AC9" i="141"/>
  <c r="AB9" i="141"/>
  <c r="AA9" i="141"/>
  <c r="Z9" i="141"/>
  <c r="Y9" i="141"/>
  <c r="X9" i="141"/>
  <c r="W9" i="141"/>
  <c r="V9" i="141"/>
  <c r="U9" i="141"/>
  <c r="T9" i="141"/>
  <c r="S9" i="141"/>
  <c r="R9" i="141"/>
  <c r="Q9" i="141"/>
  <c r="P9" i="141"/>
  <c r="O9" i="141"/>
  <c r="N9" i="141"/>
  <c r="M9" i="141"/>
  <c r="L9" i="141"/>
  <c r="K9" i="141"/>
  <c r="J9" i="141"/>
  <c r="BG8" i="141"/>
  <c r="BF8" i="141"/>
  <c r="BE8" i="141"/>
  <c r="BD8" i="141"/>
  <c r="BC8" i="141"/>
  <c r="BB8" i="141"/>
  <c r="BA8" i="141"/>
  <c r="AZ8" i="141"/>
  <c r="AY8" i="141"/>
  <c r="AX8" i="141"/>
  <c r="AW8" i="141"/>
  <c r="AV8" i="141"/>
  <c r="AU8" i="141"/>
  <c r="AT8" i="141"/>
  <c r="AS8" i="141"/>
  <c r="AR8" i="141"/>
  <c r="AQ8" i="141"/>
  <c r="AP8" i="141"/>
  <c r="AO8" i="141"/>
  <c r="AN8" i="141"/>
  <c r="AM8" i="141"/>
  <c r="AL8" i="141"/>
  <c r="AK8" i="141"/>
  <c r="AJ8" i="141"/>
  <c r="AI8" i="141"/>
  <c r="AH8" i="141"/>
  <c r="AG8" i="141"/>
  <c r="AF8" i="141"/>
  <c r="AE8" i="141"/>
  <c r="AD8" i="141"/>
  <c r="AC8" i="141"/>
  <c r="AB8" i="141"/>
  <c r="AA8" i="141"/>
  <c r="Z8" i="141"/>
  <c r="Y8" i="141"/>
  <c r="X8" i="141"/>
  <c r="W8" i="141"/>
  <c r="V8" i="141"/>
  <c r="U8" i="141"/>
  <c r="T8" i="141"/>
  <c r="S8" i="141"/>
  <c r="R8" i="141"/>
  <c r="Q8" i="141"/>
  <c r="P8" i="141"/>
  <c r="O8" i="141"/>
  <c r="N8" i="141"/>
  <c r="M8" i="141"/>
  <c r="L8" i="141"/>
  <c r="K8" i="141"/>
  <c r="J8" i="141"/>
  <c r="BG6" i="141"/>
  <c r="BF6" i="141"/>
  <c r="BE6" i="141"/>
  <c r="BD6" i="141"/>
  <c r="BC6" i="141"/>
  <c r="BB6" i="141"/>
  <c r="BA6" i="141"/>
  <c r="AZ6" i="141"/>
  <c r="AY6" i="141"/>
  <c r="AX6" i="141"/>
  <c r="AW6" i="141"/>
  <c r="AV6" i="141"/>
  <c r="AU6" i="141"/>
  <c r="AT6" i="141"/>
  <c r="AS6" i="141"/>
  <c r="AR6" i="141"/>
  <c r="AQ6" i="141"/>
  <c r="AP6" i="141"/>
  <c r="AO6" i="141"/>
  <c r="AN6" i="141"/>
  <c r="AM6" i="141"/>
  <c r="AL6" i="141"/>
  <c r="AK6" i="141"/>
  <c r="AJ6" i="141"/>
  <c r="AI6" i="141"/>
  <c r="AH6" i="141"/>
  <c r="AG6" i="141"/>
  <c r="AF6" i="141"/>
  <c r="AE6" i="141"/>
  <c r="AD6" i="141"/>
  <c r="AC6" i="141"/>
  <c r="AB6" i="141"/>
  <c r="AA6" i="141"/>
  <c r="Z6" i="141"/>
  <c r="Y6" i="141"/>
  <c r="X6" i="141"/>
  <c r="W6" i="141"/>
  <c r="V6" i="141"/>
  <c r="U6" i="141"/>
  <c r="T6" i="141"/>
  <c r="S6" i="141"/>
  <c r="R6" i="141"/>
  <c r="Q6" i="141"/>
  <c r="P6" i="141"/>
  <c r="O6" i="141"/>
  <c r="N6" i="141"/>
  <c r="M6" i="141"/>
  <c r="L6" i="141"/>
  <c r="K6" i="141"/>
  <c r="J6" i="141"/>
  <c r="BG5" i="141"/>
  <c r="BF5" i="141"/>
  <c r="BE5" i="141"/>
  <c r="BD5" i="141"/>
  <c r="BC5" i="141"/>
  <c r="BB5" i="141"/>
  <c r="BA5" i="141"/>
  <c r="AZ5" i="141"/>
  <c r="AY5" i="141"/>
  <c r="AX5" i="141"/>
  <c r="AW5" i="141"/>
  <c r="AV5" i="141"/>
  <c r="AU5" i="141"/>
  <c r="AT5" i="141"/>
  <c r="AS5" i="141"/>
  <c r="AR5" i="141"/>
  <c r="AQ5" i="141"/>
  <c r="AP5" i="141"/>
  <c r="AO5" i="141"/>
  <c r="AN5" i="141"/>
  <c r="AM5" i="141"/>
  <c r="AL5" i="141"/>
  <c r="AK5" i="141"/>
  <c r="AJ5" i="141"/>
  <c r="AI5" i="141"/>
  <c r="AH5" i="141"/>
  <c r="AG5" i="141"/>
  <c r="AF5" i="141"/>
  <c r="AE5" i="141"/>
  <c r="AD5" i="141"/>
  <c r="AC5" i="141"/>
  <c r="AB5" i="141"/>
  <c r="AA5" i="141"/>
  <c r="Z5" i="141"/>
  <c r="Y5" i="141"/>
  <c r="X5" i="141"/>
  <c r="W5" i="141"/>
  <c r="V5" i="141"/>
  <c r="U5" i="141"/>
  <c r="T5" i="141"/>
  <c r="S5" i="141"/>
  <c r="R5" i="141"/>
  <c r="Q5" i="141"/>
  <c r="P5" i="141"/>
  <c r="O5" i="141"/>
  <c r="N5" i="141"/>
  <c r="M5" i="141"/>
  <c r="L5" i="141"/>
  <c r="K5" i="141"/>
  <c r="J5" i="141"/>
  <c r="A7" i="141" s="1"/>
  <c r="J3" i="141"/>
  <c r="AN1" i="141"/>
  <c r="Y1" i="141"/>
  <c r="J1" i="141"/>
  <c r="HO350" i="140"/>
  <c r="HN350" i="140"/>
  <c r="HO349" i="140"/>
  <c r="HN349" i="140"/>
  <c r="HO348" i="140"/>
  <c r="HN348" i="140"/>
  <c r="HO347" i="140"/>
  <c r="HN347" i="140"/>
  <c r="HO346" i="140"/>
  <c r="HN346" i="140"/>
  <c r="HO345" i="140"/>
  <c r="HN345" i="140"/>
  <c r="HO344" i="140"/>
  <c r="HN344" i="140"/>
  <c r="HO343" i="140"/>
  <c r="HN343" i="140"/>
  <c r="HO342" i="140"/>
  <c r="HN342" i="140"/>
  <c r="HO341" i="140"/>
  <c r="HN341" i="140"/>
  <c r="HO340" i="140"/>
  <c r="HN340" i="140"/>
  <c r="HO339" i="140"/>
  <c r="HN339" i="140"/>
  <c r="HO338" i="140"/>
  <c r="HN338" i="140"/>
  <c r="HO337" i="140"/>
  <c r="HN337" i="140"/>
  <c r="HO336" i="140"/>
  <c r="HN336" i="140"/>
  <c r="HG336" i="140"/>
  <c r="HO335" i="140"/>
  <c r="HN335" i="140"/>
  <c r="HG335" i="140"/>
  <c r="HO334" i="140"/>
  <c r="HN334" i="140"/>
  <c r="HG334" i="140"/>
  <c r="HO333" i="140"/>
  <c r="HN333" i="140"/>
  <c r="HG333" i="140"/>
  <c r="HO332" i="140"/>
  <c r="HN332" i="140"/>
  <c r="HG332" i="140"/>
  <c r="HO331" i="140"/>
  <c r="HN331" i="140"/>
  <c r="HG331" i="140"/>
  <c r="HO330" i="140"/>
  <c r="HN330" i="140"/>
  <c r="HG330" i="140"/>
  <c r="HO329" i="140"/>
  <c r="HN329" i="140"/>
  <c r="HG329" i="140"/>
  <c r="HO328" i="140"/>
  <c r="HN328" i="140"/>
  <c r="HG328" i="140"/>
  <c r="HO327" i="140"/>
  <c r="HN327" i="140"/>
  <c r="HG327" i="140"/>
  <c r="HP326" i="140"/>
  <c r="HO326" i="140"/>
  <c r="HN326" i="140"/>
  <c r="HG326" i="140"/>
  <c r="HP325" i="140"/>
  <c r="HO325" i="140"/>
  <c r="HN325" i="140"/>
  <c r="HG325" i="140"/>
  <c r="HP324" i="140"/>
  <c r="HO324" i="140"/>
  <c r="HN324" i="140"/>
  <c r="HG324" i="140"/>
  <c r="HP323" i="140"/>
  <c r="HO323" i="140"/>
  <c r="HN323" i="140"/>
  <c r="HG323" i="140"/>
  <c r="HP322" i="140"/>
  <c r="HO322" i="140"/>
  <c r="HN322" i="140"/>
  <c r="HG322" i="140"/>
  <c r="HP321" i="140"/>
  <c r="HO321" i="140"/>
  <c r="HN321" i="140"/>
  <c r="HG321" i="140"/>
  <c r="HP320" i="140"/>
  <c r="HO320" i="140"/>
  <c r="HN320" i="140"/>
  <c r="HG320" i="140"/>
  <c r="HP319" i="140"/>
  <c r="HO319" i="140"/>
  <c r="HN319" i="140"/>
  <c r="HG319" i="140"/>
  <c r="HP318" i="140"/>
  <c r="HO318" i="140"/>
  <c r="HN318" i="140"/>
  <c r="HG318" i="140"/>
  <c r="HP317" i="140"/>
  <c r="HO317" i="140"/>
  <c r="HN317" i="140"/>
  <c r="HG317" i="140"/>
  <c r="HP316" i="140"/>
  <c r="HO316" i="140"/>
  <c r="HN316" i="140"/>
  <c r="HG316" i="140"/>
  <c r="HP315" i="140"/>
  <c r="HO315" i="140"/>
  <c r="HN315" i="140"/>
  <c r="HG315" i="140"/>
  <c r="HP314" i="140"/>
  <c r="HO314" i="140"/>
  <c r="HN314" i="140"/>
  <c r="HG314" i="140"/>
  <c r="HP313" i="140"/>
  <c r="HO313" i="140"/>
  <c r="HN313" i="140"/>
  <c r="HG313" i="140"/>
  <c r="HP312" i="140"/>
  <c r="HO312" i="140"/>
  <c r="HN312" i="140"/>
  <c r="HG312" i="140"/>
  <c r="HP311" i="140"/>
  <c r="HO311" i="140"/>
  <c r="HN311" i="140"/>
  <c r="HG311" i="140"/>
  <c r="HP310" i="140"/>
  <c r="HO310" i="140"/>
  <c r="HN310" i="140"/>
  <c r="HG310" i="140"/>
  <c r="HP309" i="140"/>
  <c r="HO309" i="140"/>
  <c r="HN309" i="140"/>
  <c r="HI309" i="140"/>
  <c r="HI310" i="140" s="1"/>
  <c r="HI311" i="140" s="1"/>
  <c r="HI312" i="140" s="1"/>
  <c r="HI313" i="140" s="1"/>
  <c r="HI314" i="140" s="1"/>
  <c r="HI315" i="140" s="1"/>
  <c r="HI316" i="140" s="1"/>
  <c r="HI317" i="140" s="1"/>
  <c r="HI318" i="140" s="1"/>
  <c r="HI319" i="140" s="1"/>
  <c r="HI320" i="140" s="1"/>
  <c r="HI321" i="140" s="1"/>
  <c r="HI322" i="140" s="1"/>
  <c r="HI323" i="140" s="1"/>
  <c r="HI324" i="140" s="1"/>
  <c r="HI325" i="140" s="1"/>
  <c r="HI326" i="140" s="1"/>
  <c r="HI327" i="140" s="1"/>
  <c r="HI328" i="140" s="1"/>
  <c r="HI329" i="140" s="1"/>
  <c r="HI330" i="140" s="1"/>
  <c r="HI331" i="140" s="1"/>
  <c r="HI332" i="140" s="1"/>
  <c r="HI333" i="140" s="1"/>
  <c r="HI334" i="140" s="1"/>
  <c r="HI335" i="140" s="1"/>
  <c r="HI336" i="140" s="1"/>
  <c r="HI337" i="140" s="1"/>
  <c r="HI338" i="140" s="1"/>
  <c r="HI339" i="140" s="1"/>
  <c r="HI340" i="140" s="1"/>
  <c r="HI341" i="140" s="1"/>
  <c r="HI342" i="140" s="1"/>
  <c r="HI343" i="140" s="1"/>
  <c r="HI344" i="140" s="1"/>
  <c r="HI345" i="140" s="1"/>
  <c r="HI346" i="140" s="1"/>
  <c r="HI347" i="140" s="1"/>
  <c r="HI348" i="140" s="1"/>
  <c r="HG309" i="140"/>
  <c r="HP308" i="140"/>
  <c r="HO308" i="140"/>
  <c r="HN308" i="140"/>
  <c r="HG308" i="140"/>
  <c r="HP307" i="140"/>
  <c r="HO307" i="140"/>
  <c r="HN307" i="140"/>
  <c r="HI307" i="140"/>
  <c r="HG307" i="140"/>
  <c r="HP306" i="140"/>
  <c r="HO306" i="140"/>
  <c r="HN306" i="140"/>
  <c r="HL306" i="140"/>
  <c r="HI306" i="140"/>
  <c r="HG306" i="140"/>
  <c r="HP305" i="140"/>
  <c r="HO305" i="140"/>
  <c r="HN305" i="140"/>
  <c r="HL305" i="140"/>
  <c r="HK305" i="140"/>
  <c r="HI305" i="140"/>
  <c r="HG305" i="140"/>
  <c r="HP304" i="140"/>
  <c r="HO304" i="140"/>
  <c r="HN304" i="140"/>
  <c r="HK304" i="140"/>
  <c r="HJ304" i="140"/>
  <c r="HL304" i="140" s="1"/>
  <c r="HI304" i="140"/>
  <c r="HG304" i="140"/>
  <c r="HP303" i="140"/>
  <c r="HO303" i="140"/>
  <c r="HN303" i="140"/>
  <c r="HK303" i="140"/>
  <c r="HK302" i="140" s="1"/>
  <c r="HJ303" i="140"/>
  <c r="HL303" i="140" s="1"/>
  <c r="HI303" i="140"/>
  <c r="HG303" i="140"/>
  <c r="HP302" i="140"/>
  <c r="HO302" i="140"/>
  <c r="HN302" i="140"/>
  <c r="HL302" i="140"/>
  <c r="HJ302" i="140"/>
  <c r="HJ301" i="140" s="1"/>
  <c r="HI302" i="140"/>
  <c r="HH302" i="140"/>
  <c r="HH303" i="140" s="1"/>
  <c r="HH304" i="140" s="1"/>
  <c r="HH305" i="140" s="1"/>
  <c r="HH306" i="140" s="1"/>
  <c r="HH307" i="140" s="1"/>
  <c r="HH308" i="140" s="1"/>
  <c r="HH309" i="140" s="1"/>
  <c r="HH310" i="140" s="1"/>
  <c r="HH311" i="140" s="1"/>
  <c r="HH312" i="140" s="1"/>
  <c r="HH313" i="140" s="1"/>
  <c r="HH314" i="140" s="1"/>
  <c r="HH315" i="140" s="1"/>
  <c r="HH316" i="140" s="1"/>
  <c r="HH317" i="140" s="1"/>
  <c r="HH318" i="140" s="1"/>
  <c r="HH319" i="140" s="1"/>
  <c r="HH320" i="140" s="1"/>
  <c r="HH321" i="140" s="1"/>
  <c r="HH322" i="140" s="1"/>
  <c r="HH323" i="140" s="1"/>
  <c r="HH324" i="140" s="1"/>
  <c r="HH325" i="140" s="1"/>
  <c r="HH326" i="140" s="1"/>
  <c r="HH327" i="140" s="1"/>
  <c r="HH328" i="140" s="1"/>
  <c r="HH329" i="140" s="1"/>
  <c r="HH330" i="140" s="1"/>
  <c r="HH331" i="140" s="1"/>
  <c r="HH332" i="140" s="1"/>
  <c r="HH333" i="140" s="1"/>
  <c r="HH334" i="140" s="1"/>
  <c r="HH335" i="140" s="1"/>
  <c r="HH336" i="140" s="1"/>
  <c r="HH337" i="140" s="1"/>
  <c r="HH338" i="140" s="1"/>
  <c r="HH339" i="140" s="1"/>
  <c r="HH340" i="140" s="1"/>
  <c r="HH341" i="140" s="1"/>
  <c r="HH342" i="140" s="1"/>
  <c r="HH343" i="140" s="1"/>
  <c r="HH344" i="140" s="1"/>
  <c r="HH345" i="140" s="1"/>
  <c r="HH346" i="140" s="1"/>
  <c r="HH347" i="140" s="1"/>
  <c r="HH348" i="140" s="1"/>
  <c r="HH349" i="140" s="1"/>
  <c r="HH350" i="140" s="1"/>
  <c r="HH351" i="140" s="1"/>
  <c r="HH352" i="140" s="1"/>
  <c r="HH353" i="140" s="1"/>
  <c r="HH354" i="140" s="1"/>
  <c r="HH355" i="140" s="1"/>
  <c r="HH356" i="140" s="1"/>
  <c r="HH357" i="140" s="1"/>
  <c r="HH358" i="140" s="1"/>
  <c r="HH359" i="140" s="1"/>
  <c r="HH360" i="140" s="1"/>
  <c r="HH361" i="140" s="1"/>
  <c r="HH362" i="140" s="1"/>
  <c r="HH363" i="140" s="1"/>
  <c r="HH364" i="140" s="1"/>
  <c r="HH365" i="140" s="1"/>
  <c r="HH366" i="140" s="1"/>
  <c r="HH367" i="140" s="1"/>
  <c r="HH368" i="140" s="1"/>
  <c r="HH369" i="140" s="1"/>
  <c r="HH370" i="140" s="1"/>
  <c r="HH371" i="140" s="1"/>
  <c r="HH372" i="140" s="1"/>
  <c r="HH373" i="140" s="1"/>
  <c r="HH374" i="140" s="1"/>
  <c r="HH375" i="140" s="1"/>
  <c r="HH376" i="140" s="1"/>
  <c r="HH377" i="140" s="1"/>
  <c r="HH378" i="140" s="1"/>
  <c r="HH379" i="140" s="1"/>
  <c r="HH380" i="140" s="1"/>
  <c r="HH381" i="140" s="1"/>
  <c r="HH382" i="140" s="1"/>
  <c r="HH383" i="140" s="1"/>
  <c r="HH384" i="140" s="1"/>
  <c r="HH385" i="140" s="1"/>
  <c r="HH386" i="140" s="1"/>
  <c r="HH387" i="140" s="1"/>
  <c r="HH388" i="140" s="1"/>
  <c r="HH389" i="140" s="1"/>
  <c r="HH390" i="140" s="1"/>
  <c r="HH391" i="140" s="1"/>
  <c r="HH392" i="140" s="1"/>
  <c r="HH393" i="140" s="1"/>
  <c r="HH394" i="140" s="1"/>
  <c r="HH395" i="140" s="1"/>
  <c r="HH396" i="140" s="1"/>
  <c r="HH397" i="140" s="1"/>
  <c r="HH398" i="140" s="1"/>
  <c r="HH399" i="140" s="1"/>
  <c r="HH400" i="140" s="1"/>
  <c r="HH401" i="140" s="1"/>
  <c r="HH402" i="140" s="1"/>
  <c r="HH403" i="140" s="1"/>
  <c r="HH404" i="140" s="1"/>
  <c r="HH405" i="140" s="1"/>
  <c r="HH406" i="140" s="1"/>
  <c r="HH407" i="140" s="1"/>
  <c r="HH408" i="140" s="1"/>
  <c r="HH409" i="140" s="1"/>
  <c r="HH410" i="140" s="1"/>
  <c r="HH411" i="140" s="1"/>
  <c r="HH412" i="140" s="1"/>
  <c r="HH413" i="140" s="1"/>
  <c r="HH414" i="140" s="1"/>
  <c r="HH415" i="140" s="1"/>
  <c r="HH416" i="140" s="1"/>
  <c r="HH417" i="140" s="1"/>
  <c r="HH418" i="140" s="1"/>
  <c r="HH419" i="140" s="1"/>
  <c r="HH420" i="140" s="1"/>
  <c r="HH421" i="140" s="1"/>
  <c r="HH422" i="140" s="1"/>
  <c r="HH423" i="140" s="1"/>
  <c r="HH424" i="140" s="1"/>
  <c r="HH425" i="140" s="1"/>
  <c r="HH426" i="140" s="1"/>
  <c r="HG302" i="140"/>
  <c r="JP301" i="140"/>
  <c r="JL301" i="140"/>
  <c r="JH301" i="140"/>
  <c r="JD301" i="140"/>
  <c r="IZ301" i="140"/>
  <c r="IV301" i="140"/>
  <c r="IR301" i="140"/>
  <c r="IN301" i="140"/>
  <c r="IJ301" i="140"/>
  <c r="IF301" i="140"/>
  <c r="IB301" i="140"/>
  <c r="HX301" i="140"/>
  <c r="HO301" i="140"/>
  <c r="HN301" i="140"/>
  <c r="HL301" i="140"/>
  <c r="HI301" i="140"/>
  <c r="HH301" i="140"/>
  <c r="HG301" i="140"/>
  <c r="HU298" i="140"/>
  <c r="G71" i="140"/>
  <c r="F71" i="140"/>
  <c r="G70" i="140"/>
  <c r="F70" i="140"/>
  <c r="G69" i="140"/>
  <c r="F69" i="140"/>
  <c r="G68" i="140"/>
  <c r="F68" i="140"/>
  <c r="G67" i="140"/>
  <c r="F67" i="140"/>
  <c r="G66" i="140"/>
  <c r="F66" i="140"/>
  <c r="G65" i="140"/>
  <c r="F65" i="140"/>
  <c r="G64" i="140"/>
  <c r="F64" i="140"/>
  <c r="G63" i="140"/>
  <c r="F63" i="140"/>
  <c r="G62" i="140"/>
  <c r="F62" i="140"/>
  <c r="G61" i="140"/>
  <c r="F61" i="140"/>
  <c r="G60" i="140"/>
  <c r="F60" i="140"/>
  <c r="G59" i="140"/>
  <c r="F59" i="140"/>
  <c r="G58" i="140"/>
  <c r="F58" i="140"/>
  <c r="G57" i="140"/>
  <c r="F57" i="140"/>
  <c r="G56" i="140"/>
  <c r="F56" i="140"/>
  <c r="G55" i="140"/>
  <c r="F55" i="140"/>
  <c r="G54" i="140"/>
  <c r="F54" i="140"/>
  <c r="G53" i="140"/>
  <c r="F53" i="140"/>
  <c r="G52" i="140"/>
  <c r="F52" i="140"/>
  <c r="G51" i="140"/>
  <c r="F51" i="140"/>
  <c r="G50" i="140"/>
  <c r="F50" i="140"/>
  <c r="G49" i="140"/>
  <c r="F49" i="140"/>
  <c r="G48" i="140"/>
  <c r="F48" i="140"/>
  <c r="G47" i="140"/>
  <c r="F47" i="140"/>
  <c r="G46" i="140"/>
  <c r="F46" i="140"/>
  <c r="G45" i="140"/>
  <c r="F45" i="140"/>
  <c r="G44" i="140"/>
  <c r="F44" i="140"/>
  <c r="G43" i="140"/>
  <c r="F43" i="140"/>
  <c r="G42" i="140"/>
  <c r="F42" i="140"/>
  <c r="G41" i="140"/>
  <c r="F41" i="140"/>
  <c r="G40" i="140"/>
  <c r="F40" i="140"/>
  <c r="G39" i="140"/>
  <c r="F39" i="140"/>
  <c r="G38" i="140"/>
  <c r="F38" i="140"/>
  <c r="G37" i="140"/>
  <c r="F37" i="140"/>
  <c r="G36" i="140"/>
  <c r="F36" i="140"/>
  <c r="G35" i="140"/>
  <c r="F35" i="140"/>
  <c r="G34" i="140"/>
  <c r="F34" i="140"/>
  <c r="G33" i="140"/>
  <c r="F33" i="140"/>
  <c r="G32" i="140"/>
  <c r="F32" i="140"/>
  <c r="G31" i="140"/>
  <c r="F31" i="140"/>
  <c r="G30" i="140"/>
  <c r="F30" i="140"/>
  <c r="G29" i="140"/>
  <c r="F29" i="140"/>
  <c r="G28" i="140"/>
  <c r="F28" i="140"/>
  <c r="G27" i="140"/>
  <c r="F27" i="140"/>
  <c r="G26" i="140"/>
  <c r="F26" i="140"/>
  <c r="G25" i="140"/>
  <c r="F25" i="140"/>
  <c r="G24" i="140"/>
  <c r="F24" i="140"/>
  <c r="G23" i="140"/>
  <c r="F23" i="140"/>
  <c r="G22" i="140"/>
  <c r="F22" i="140"/>
  <c r="G21" i="140"/>
  <c r="F21" i="140"/>
  <c r="G20" i="140"/>
  <c r="F20" i="140"/>
  <c r="G19" i="140"/>
  <c r="F19" i="140"/>
  <c r="G18" i="140"/>
  <c r="F18" i="140"/>
  <c r="G17" i="140"/>
  <c r="F17" i="140"/>
  <c r="G16" i="140"/>
  <c r="F16" i="140"/>
  <c r="G15" i="140"/>
  <c r="F15" i="140"/>
  <c r="G14" i="140"/>
  <c r="F14" i="140"/>
  <c r="G13" i="140"/>
  <c r="F13" i="140"/>
  <c r="G12" i="140"/>
  <c r="F12" i="140"/>
  <c r="G10" i="140"/>
  <c r="F10" i="140"/>
  <c r="BG9" i="140"/>
  <c r="BF9" i="140"/>
  <c r="BE9" i="140"/>
  <c r="BD9" i="140"/>
  <c r="BC9" i="140"/>
  <c r="BB9" i="140"/>
  <c r="BA9" i="140"/>
  <c r="AZ9" i="140"/>
  <c r="AY9" i="140"/>
  <c r="AX9" i="140"/>
  <c r="AW9" i="140"/>
  <c r="AV9" i="140"/>
  <c r="AU9" i="140"/>
  <c r="AT9" i="140"/>
  <c r="AS9" i="140"/>
  <c r="AR9" i="140"/>
  <c r="AQ9" i="140"/>
  <c r="AP9" i="140"/>
  <c r="AO9" i="140"/>
  <c r="AN9" i="140"/>
  <c r="AM9" i="140"/>
  <c r="AL9" i="140"/>
  <c r="AK9" i="140"/>
  <c r="AJ9" i="140"/>
  <c r="AI9" i="140"/>
  <c r="AH9" i="140"/>
  <c r="AG9" i="140"/>
  <c r="AF9" i="140"/>
  <c r="AE9" i="140"/>
  <c r="AD9" i="140"/>
  <c r="AC9" i="140"/>
  <c r="AB9" i="140"/>
  <c r="AA9" i="140"/>
  <c r="Z9" i="140"/>
  <c r="Y9" i="140"/>
  <c r="X9" i="140"/>
  <c r="W9" i="140"/>
  <c r="V9" i="140"/>
  <c r="U9" i="140"/>
  <c r="T9" i="140"/>
  <c r="S9" i="140"/>
  <c r="R9" i="140"/>
  <c r="Q9" i="140"/>
  <c r="P9" i="140"/>
  <c r="O9" i="140"/>
  <c r="N9" i="140"/>
  <c r="M9" i="140"/>
  <c r="L9" i="140"/>
  <c r="K9" i="140"/>
  <c r="J9" i="140"/>
  <c r="BG8" i="140"/>
  <c r="BF8" i="140"/>
  <c r="BE8" i="140"/>
  <c r="BD8" i="140"/>
  <c r="BC8" i="140"/>
  <c r="BB8" i="140"/>
  <c r="BA8" i="140"/>
  <c r="AZ8" i="140"/>
  <c r="AY8" i="140"/>
  <c r="AX8" i="140"/>
  <c r="AW8" i="140"/>
  <c r="AV8" i="140"/>
  <c r="AU8" i="140"/>
  <c r="AT8" i="140"/>
  <c r="AS8" i="140"/>
  <c r="AR8" i="140"/>
  <c r="AQ8" i="140"/>
  <c r="AP8" i="140"/>
  <c r="AO8" i="140"/>
  <c r="AN8" i="140"/>
  <c r="AM8" i="140"/>
  <c r="AL8" i="140"/>
  <c r="AK8" i="140"/>
  <c r="AJ8" i="140"/>
  <c r="AI8" i="140"/>
  <c r="AH8" i="140"/>
  <c r="AG8" i="140"/>
  <c r="AF8" i="140"/>
  <c r="AE8" i="140"/>
  <c r="AD8" i="140"/>
  <c r="AC8" i="140"/>
  <c r="AB8" i="140"/>
  <c r="AA8" i="140"/>
  <c r="Z8" i="140"/>
  <c r="Y8" i="140"/>
  <c r="X8" i="140"/>
  <c r="W8" i="140"/>
  <c r="V8" i="140"/>
  <c r="U8" i="140"/>
  <c r="T8" i="140"/>
  <c r="S8" i="140"/>
  <c r="R8" i="140"/>
  <c r="Q8" i="140"/>
  <c r="P8" i="140"/>
  <c r="O8" i="140"/>
  <c r="N8" i="140"/>
  <c r="M8" i="140"/>
  <c r="L8" i="140"/>
  <c r="K8" i="140"/>
  <c r="J8" i="140"/>
  <c r="BG6" i="140"/>
  <c r="BF6" i="140"/>
  <c r="BE6" i="140"/>
  <c r="BD6" i="140"/>
  <c r="BC6" i="140"/>
  <c r="BB6" i="140"/>
  <c r="BA6" i="140"/>
  <c r="AZ6" i="140"/>
  <c r="AY6" i="140"/>
  <c r="AX6" i="140"/>
  <c r="AW6" i="140"/>
  <c r="AV6" i="140"/>
  <c r="AU6" i="140"/>
  <c r="AT6" i="140"/>
  <c r="AS6" i="140"/>
  <c r="AR6" i="140"/>
  <c r="AQ6" i="140"/>
  <c r="AP6" i="140"/>
  <c r="AO6" i="140"/>
  <c r="AN6" i="140"/>
  <c r="AM6" i="140"/>
  <c r="AL6" i="140"/>
  <c r="AK6" i="140"/>
  <c r="AJ6" i="140"/>
  <c r="AI6" i="140"/>
  <c r="AH6" i="140"/>
  <c r="AG6" i="140"/>
  <c r="AF6" i="140"/>
  <c r="AE6" i="140"/>
  <c r="AD6" i="140"/>
  <c r="AC6" i="140"/>
  <c r="AB6" i="140"/>
  <c r="AA6" i="140"/>
  <c r="Z6" i="140"/>
  <c r="Y6" i="140"/>
  <c r="X6" i="140"/>
  <c r="W6" i="140"/>
  <c r="V6" i="140"/>
  <c r="U6" i="140"/>
  <c r="T6" i="140"/>
  <c r="S6" i="140"/>
  <c r="R6" i="140"/>
  <c r="Q6" i="140"/>
  <c r="P6" i="140"/>
  <c r="O6" i="140"/>
  <c r="N6" i="140"/>
  <c r="M6" i="140"/>
  <c r="L6" i="140"/>
  <c r="K6" i="140"/>
  <c r="HW303" i="140" s="1"/>
  <c r="J6" i="140"/>
  <c r="BG5" i="140"/>
  <c r="BF5" i="140"/>
  <c r="BE5" i="140"/>
  <c r="BD5" i="140"/>
  <c r="BC5" i="140"/>
  <c r="BB5" i="140"/>
  <c r="BA5" i="140"/>
  <c r="AZ5" i="140"/>
  <c r="AY5" i="140"/>
  <c r="AX5" i="140"/>
  <c r="AW5" i="140"/>
  <c r="AV5" i="140"/>
  <c r="AU5" i="140"/>
  <c r="AT5" i="140"/>
  <c r="AS5" i="140"/>
  <c r="AR5" i="140"/>
  <c r="AQ5" i="140"/>
  <c r="AP5" i="140"/>
  <c r="AO5" i="140"/>
  <c r="AN5" i="140"/>
  <c r="AM5" i="140"/>
  <c r="AL5" i="140"/>
  <c r="AK5" i="140"/>
  <c r="AJ5" i="140"/>
  <c r="AI5" i="140"/>
  <c r="AH5" i="140"/>
  <c r="AG5" i="140"/>
  <c r="AF5" i="140"/>
  <c r="AE5" i="140"/>
  <c r="AD5" i="140"/>
  <c r="AC5" i="140"/>
  <c r="AB5" i="140"/>
  <c r="AA5" i="140"/>
  <c r="Z5" i="140"/>
  <c r="Y5" i="140"/>
  <c r="X5" i="140"/>
  <c r="W5" i="140"/>
  <c r="V5" i="140"/>
  <c r="U5" i="140"/>
  <c r="T5" i="140"/>
  <c r="S5" i="140"/>
  <c r="R5" i="140"/>
  <c r="Q5" i="140"/>
  <c r="P5" i="140"/>
  <c r="O5" i="140"/>
  <c r="N5" i="140"/>
  <c r="M5" i="140"/>
  <c r="L5" i="140"/>
  <c r="K5" i="140"/>
  <c r="J5" i="140"/>
  <c r="A7" i="140" s="1"/>
  <c r="J3" i="140"/>
  <c r="AN1" i="140"/>
  <c r="Y1" i="140"/>
  <c r="J1" i="140"/>
  <c r="HO350" i="139"/>
  <c r="HN350" i="139"/>
  <c r="HO349" i="139"/>
  <c r="HN349" i="139"/>
  <c r="HO348" i="139"/>
  <c r="HN348" i="139"/>
  <c r="HO347" i="139"/>
  <c r="HN347" i="139"/>
  <c r="HO346" i="139"/>
  <c r="HN346" i="139"/>
  <c r="HO345" i="139"/>
  <c r="HN345" i="139"/>
  <c r="HO344" i="139"/>
  <c r="HN344" i="139"/>
  <c r="HO343" i="139"/>
  <c r="HN343" i="139"/>
  <c r="HO342" i="139"/>
  <c r="HN342" i="139"/>
  <c r="HO341" i="139"/>
  <c r="HN341" i="139"/>
  <c r="HO340" i="139"/>
  <c r="HN340" i="139"/>
  <c r="HO339" i="139"/>
  <c r="HN339" i="139"/>
  <c r="HO338" i="139"/>
  <c r="HN338" i="139"/>
  <c r="HO337" i="139"/>
  <c r="HN337" i="139"/>
  <c r="HO336" i="139"/>
  <c r="HN336" i="139"/>
  <c r="HG336" i="139"/>
  <c r="HO335" i="139"/>
  <c r="HN335" i="139"/>
  <c r="HG335" i="139"/>
  <c r="HO334" i="139"/>
  <c r="HN334" i="139"/>
  <c r="HG334" i="139"/>
  <c r="HO333" i="139"/>
  <c r="HN333" i="139"/>
  <c r="HG333" i="139"/>
  <c r="HO332" i="139"/>
  <c r="HN332" i="139"/>
  <c r="HG332" i="139"/>
  <c r="HO331" i="139"/>
  <c r="HN331" i="139"/>
  <c r="HG331" i="139"/>
  <c r="HO330" i="139"/>
  <c r="HN330" i="139"/>
  <c r="HG330" i="139"/>
  <c r="HO329" i="139"/>
  <c r="HN329" i="139"/>
  <c r="HG329" i="139"/>
  <c r="HO328" i="139"/>
  <c r="HN328" i="139"/>
  <c r="HG328" i="139"/>
  <c r="HO327" i="139"/>
  <c r="HN327" i="139"/>
  <c r="HG327" i="139"/>
  <c r="HP326" i="139"/>
  <c r="HO326" i="139"/>
  <c r="HN326" i="139"/>
  <c r="HG326" i="139"/>
  <c r="HP325" i="139"/>
  <c r="HO325" i="139"/>
  <c r="HN325" i="139"/>
  <c r="HG325" i="139"/>
  <c r="HP324" i="139"/>
  <c r="HO324" i="139"/>
  <c r="HN324" i="139"/>
  <c r="HG324" i="139"/>
  <c r="HP323" i="139"/>
  <c r="HO323" i="139"/>
  <c r="HN323" i="139"/>
  <c r="HG323" i="139"/>
  <c r="HP322" i="139"/>
  <c r="HO322" i="139"/>
  <c r="HN322" i="139"/>
  <c r="HG322" i="139"/>
  <c r="HP321" i="139"/>
  <c r="HO321" i="139"/>
  <c r="HN321" i="139"/>
  <c r="HG321" i="139"/>
  <c r="HP320" i="139"/>
  <c r="HO320" i="139"/>
  <c r="HN320" i="139"/>
  <c r="HG320" i="139"/>
  <c r="HP319" i="139"/>
  <c r="HO319" i="139"/>
  <c r="HN319" i="139"/>
  <c r="HG319" i="139"/>
  <c r="HP318" i="139"/>
  <c r="HO318" i="139"/>
  <c r="HN318" i="139"/>
  <c r="HG318" i="139"/>
  <c r="HP317" i="139"/>
  <c r="HO317" i="139"/>
  <c r="HN317" i="139"/>
  <c r="HG317" i="139"/>
  <c r="HP316" i="139"/>
  <c r="HO316" i="139"/>
  <c r="HN316" i="139"/>
  <c r="HG316" i="139"/>
  <c r="HP315" i="139"/>
  <c r="HO315" i="139"/>
  <c r="HN315" i="139"/>
  <c r="HG315" i="139"/>
  <c r="HP314" i="139"/>
  <c r="HO314" i="139"/>
  <c r="HN314" i="139"/>
  <c r="HG314" i="139"/>
  <c r="HP313" i="139"/>
  <c r="HO313" i="139"/>
  <c r="HN313" i="139"/>
  <c r="HG313" i="139"/>
  <c r="HP312" i="139"/>
  <c r="HO312" i="139"/>
  <c r="HN312" i="139"/>
  <c r="HG312" i="139"/>
  <c r="HP311" i="139"/>
  <c r="HO311" i="139"/>
  <c r="HN311" i="139"/>
  <c r="HG311" i="139"/>
  <c r="HP310" i="139"/>
  <c r="HO310" i="139"/>
  <c r="HN310" i="139"/>
  <c r="HG310" i="139"/>
  <c r="HP309" i="139"/>
  <c r="HO309" i="139"/>
  <c r="HN309" i="139"/>
  <c r="HI309" i="139"/>
  <c r="HI310" i="139" s="1"/>
  <c r="HI311" i="139" s="1"/>
  <c r="HI312" i="139" s="1"/>
  <c r="HI313" i="139" s="1"/>
  <c r="HI314" i="139" s="1"/>
  <c r="HI315" i="139" s="1"/>
  <c r="HI316" i="139" s="1"/>
  <c r="HI317" i="139" s="1"/>
  <c r="HI318" i="139" s="1"/>
  <c r="HI319" i="139" s="1"/>
  <c r="HI320" i="139" s="1"/>
  <c r="HI321" i="139" s="1"/>
  <c r="HI322" i="139" s="1"/>
  <c r="HI323" i="139" s="1"/>
  <c r="HI324" i="139" s="1"/>
  <c r="HI325" i="139" s="1"/>
  <c r="HI326" i="139" s="1"/>
  <c r="HI327" i="139" s="1"/>
  <c r="HI328" i="139" s="1"/>
  <c r="HI329" i="139" s="1"/>
  <c r="HI330" i="139" s="1"/>
  <c r="HI331" i="139" s="1"/>
  <c r="HI332" i="139" s="1"/>
  <c r="HI333" i="139" s="1"/>
  <c r="HI334" i="139" s="1"/>
  <c r="HI335" i="139" s="1"/>
  <c r="HI336" i="139" s="1"/>
  <c r="HI337" i="139" s="1"/>
  <c r="HI338" i="139" s="1"/>
  <c r="HI339" i="139" s="1"/>
  <c r="HI340" i="139" s="1"/>
  <c r="HI341" i="139" s="1"/>
  <c r="HI342" i="139" s="1"/>
  <c r="HI343" i="139" s="1"/>
  <c r="HI344" i="139" s="1"/>
  <c r="HI345" i="139" s="1"/>
  <c r="HI346" i="139" s="1"/>
  <c r="HI347" i="139" s="1"/>
  <c r="HI348" i="139" s="1"/>
  <c r="HG309" i="139"/>
  <c r="HP308" i="139"/>
  <c r="HO308" i="139"/>
  <c r="HN308" i="139"/>
  <c r="HG308" i="139"/>
  <c r="HP307" i="139"/>
  <c r="HO307" i="139"/>
  <c r="HN307" i="139"/>
  <c r="HI307" i="139"/>
  <c r="HG307" i="139"/>
  <c r="HP306" i="139"/>
  <c r="HO306" i="139"/>
  <c r="HN306" i="139"/>
  <c r="HL306" i="139"/>
  <c r="HI306" i="139"/>
  <c r="HG306" i="139"/>
  <c r="HP305" i="139"/>
  <c r="HO305" i="139"/>
  <c r="HN305" i="139"/>
  <c r="HK305" i="139"/>
  <c r="HL305" i="139" s="1"/>
  <c r="HI305" i="139"/>
  <c r="HG305" i="139"/>
  <c r="HP304" i="139"/>
  <c r="HO304" i="139"/>
  <c r="HN304" i="139"/>
  <c r="HJ304" i="139"/>
  <c r="HI304" i="139"/>
  <c r="HG304" i="139"/>
  <c r="HP303" i="139"/>
  <c r="HO303" i="139"/>
  <c r="HN303" i="139"/>
  <c r="HJ303" i="139"/>
  <c r="HI303" i="139"/>
  <c r="HG303" i="139"/>
  <c r="HP302" i="139"/>
  <c r="HO302" i="139"/>
  <c r="HN302" i="139"/>
  <c r="HJ302" i="139"/>
  <c r="HJ301" i="139" s="1"/>
  <c r="HL301" i="139" s="1"/>
  <c r="HI302" i="139"/>
  <c r="HH302" i="139"/>
  <c r="HH303" i="139" s="1"/>
  <c r="HH304" i="139" s="1"/>
  <c r="HH305" i="139" s="1"/>
  <c r="HH306" i="139" s="1"/>
  <c r="HH307" i="139" s="1"/>
  <c r="HH308" i="139" s="1"/>
  <c r="HH309" i="139" s="1"/>
  <c r="HH310" i="139" s="1"/>
  <c r="HH311" i="139" s="1"/>
  <c r="HH312" i="139" s="1"/>
  <c r="HH313" i="139" s="1"/>
  <c r="HH314" i="139" s="1"/>
  <c r="HH315" i="139" s="1"/>
  <c r="HH316" i="139" s="1"/>
  <c r="HH317" i="139" s="1"/>
  <c r="HH318" i="139" s="1"/>
  <c r="HH319" i="139" s="1"/>
  <c r="HH320" i="139" s="1"/>
  <c r="HH321" i="139" s="1"/>
  <c r="HH322" i="139" s="1"/>
  <c r="HH323" i="139" s="1"/>
  <c r="HH324" i="139" s="1"/>
  <c r="HH325" i="139" s="1"/>
  <c r="HH326" i="139" s="1"/>
  <c r="HH327" i="139" s="1"/>
  <c r="HH328" i="139" s="1"/>
  <c r="HH329" i="139" s="1"/>
  <c r="HH330" i="139" s="1"/>
  <c r="HH331" i="139" s="1"/>
  <c r="HH332" i="139" s="1"/>
  <c r="HH333" i="139" s="1"/>
  <c r="HH334" i="139" s="1"/>
  <c r="HH335" i="139" s="1"/>
  <c r="HH336" i="139" s="1"/>
  <c r="HH337" i="139" s="1"/>
  <c r="HH338" i="139" s="1"/>
  <c r="HH339" i="139" s="1"/>
  <c r="HH340" i="139" s="1"/>
  <c r="HH341" i="139" s="1"/>
  <c r="HH342" i="139" s="1"/>
  <c r="HH343" i="139" s="1"/>
  <c r="HH344" i="139" s="1"/>
  <c r="HH345" i="139" s="1"/>
  <c r="HH346" i="139" s="1"/>
  <c r="HH347" i="139" s="1"/>
  <c r="HH348" i="139" s="1"/>
  <c r="HH349" i="139" s="1"/>
  <c r="HH350" i="139" s="1"/>
  <c r="HH351" i="139" s="1"/>
  <c r="HH352" i="139" s="1"/>
  <c r="HH353" i="139" s="1"/>
  <c r="HH354" i="139" s="1"/>
  <c r="HH355" i="139" s="1"/>
  <c r="HH356" i="139" s="1"/>
  <c r="HH357" i="139" s="1"/>
  <c r="HH358" i="139" s="1"/>
  <c r="HH359" i="139" s="1"/>
  <c r="HH360" i="139" s="1"/>
  <c r="HH361" i="139" s="1"/>
  <c r="HH362" i="139" s="1"/>
  <c r="HH363" i="139" s="1"/>
  <c r="HH364" i="139" s="1"/>
  <c r="HH365" i="139" s="1"/>
  <c r="HH366" i="139" s="1"/>
  <c r="HH367" i="139" s="1"/>
  <c r="HH368" i="139" s="1"/>
  <c r="HH369" i="139" s="1"/>
  <c r="HH370" i="139" s="1"/>
  <c r="HH371" i="139" s="1"/>
  <c r="HH372" i="139" s="1"/>
  <c r="HH373" i="139" s="1"/>
  <c r="HH374" i="139" s="1"/>
  <c r="HH375" i="139" s="1"/>
  <c r="HH376" i="139" s="1"/>
  <c r="HH377" i="139" s="1"/>
  <c r="HH378" i="139" s="1"/>
  <c r="HH379" i="139" s="1"/>
  <c r="HH380" i="139" s="1"/>
  <c r="HH381" i="139" s="1"/>
  <c r="HH382" i="139" s="1"/>
  <c r="HH383" i="139" s="1"/>
  <c r="HH384" i="139" s="1"/>
  <c r="HH385" i="139" s="1"/>
  <c r="HH386" i="139" s="1"/>
  <c r="HH387" i="139" s="1"/>
  <c r="HH388" i="139" s="1"/>
  <c r="HH389" i="139" s="1"/>
  <c r="HH390" i="139" s="1"/>
  <c r="HH391" i="139" s="1"/>
  <c r="HH392" i="139" s="1"/>
  <c r="HH393" i="139" s="1"/>
  <c r="HH394" i="139" s="1"/>
  <c r="HH395" i="139" s="1"/>
  <c r="HH396" i="139" s="1"/>
  <c r="HH397" i="139" s="1"/>
  <c r="HH398" i="139" s="1"/>
  <c r="HH399" i="139" s="1"/>
  <c r="HH400" i="139" s="1"/>
  <c r="HH401" i="139" s="1"/>
  <c r="HH402" i="139" s="1"/>
  <c r="HH403" i="139" s="1"/>
  <c r="HH404" i="139" s="1"/>
  <c r="HH405" i="139" s="1"/>
  <c r="HH406" i="139" s="1"/>
  <c r="HH407" i="139" s="1"/>
  <c r="HH408" i="139" s="1"/>
  <c r="HH409" i="139" s="1"/>
  <c r="HH410" i="139" s="1"/>
  <c r="HH411" i="139" s="1"/>
  <c r="HH412" i="139" s="1"/>
  <c r="HH413" i="139" s="1"/>
  <c r="HH414" i="139" s="1"/>
  <c r="HH415" i="139" s="1"/>
  <c r="HH416" i="139" s="1"/>
  <c r="HH417" i="139" s="1"/>
  <c r="HH418" i="139" s="1"/>
  <c r="HH419" i="139" s="1"/>
  <c r="HH420" i="139" s="1"/>
  <c r="HH421" i="139" s="1"/>
  <c r="HH422" i="139" s="1"/>
  <c r="HH423" i="139" s="1"/>
  <c r="HH424" i="139" s="1"/>
  <c r="HH425" i="139" s="1"/>
  <c r="HH426" i="139" s="1"/>
  <c r="HG302" i="139"/>
  <c r="HO301" i="139"/>
  <c r="HN301" i="139"/>
  <c r="HI301" i="139"/>
  <c r="JS301" i="139" s="1"/>
  <c r="HH301" i="139"/>
  <c r="HG301" i="139"/>
  <c r="HU298" i="139"/>
  <c r="G71" i="139"/>
  <c r="F71" i="139"/>
  <c r="G70" i="139"/>
  <c r="F70" i="139"/>
  <c r="G69" i="139"/>
  <c r="F69" i="139"/>
  <c r="G68" i="139"/>
  <c r="F68" i="139"/>
  <c r="G67" i="139"/>
  <c r="F67" i="139"/>
  <c r="G66" i="139"/>
  <c r="F66" i="139"/>
  <c r="G65" i="139"/>
  <c r="F65" i="139"/>
  <c r="G64" i="139"/>
  <c r="F64" i="139"/>
  <c r="G63" i="139"/>
  <c r="F63" i="139"/>
  <c r="G62" i="139"/>
  <c r="F62" i="139"/>
  <c r="G61" i="139"/>
  <c r="F61" i="139"/>
  <c r="G60" i="139"/>
  <c r="F60" i="139"/>
  <c r="G59" i="139"/>
  <c r="F59" i="139"/>
  <c r="G58" i="139"/>
  <c r="F58" i="139"/>
  <c r="G57" i="139"/>
  <c r="F57" i="139"/>
  <c r="G56" i="139"/>
  <c r="F56" i="139"/>
  <c r="G55" i="139"/>
  <c r="F55" i="139"/>
  <c r="G54" i="139"/>
  <c r="F54" i="139"/>
  <c r="G53" i="139"/>
  <c r="F53" i="139"/>
  <c r="G52" i="139"/>
  <c r="F52" i="139"/>
  <c r="G51" i="139"/>
  <c r="F51" i="139"/>
  <c r="G50" i="139"/>
  <c r="F50" i="139"/>
  <c r="G49" i="139"/>
  <c r="F49" i="139"/>
  <c r="G48" i="139"/>
  <c r="F48" i="139"/>
  <c r="G47" i="139"/>
  <c r="F47" i="139"/>
  <c r="G46" i="139"/>
  <c r="F46" i="139"/>
  <c r="G45" i="139"/>
  <c r="F45" i="139"/>
  <c r="G44" i="139"/>
  <c r="F44" i="139"/>
  <c r="G43" i="139"/>
  <c r="F43" i="139"/>
  <c r="G42" i="139"/>
  <c r="F42" i="139"/>
  <c r="G41" i="139"/>
  <c r="F41" i="139"/>
  <c r="G40" i="139"/>
  <c r="F40" i="139"/>
  <c r="G39" i="139"/>
  <c r="F39" i="139"/>
  <c r="G38" i="139"/>
  <c r="F38" i="139"/>
  <c r="G37" i="139"/>
  <c r="F37" i="139"/>
  <c r="G36" i="139"/>
  <c r="F36" i="139"/>
  <c r="G35" i="139"/>
  <c r="F35" i="139"/>
  <c r="G34" i="139"/>
  <c r="F34" i="139"/>
  <c r="G33" i="139"/>
  <c r="F33" i="139"/>
  <c r="G32" i="139"/>
  <c r="F32" i="139"/>
  <c r="G31" i="139"/>
  <c r="F31" i="139"/>
  <c r="G30" i="139"/>
  <c r="F30" i="139"/>
  <c r="G29" i="139"/>
  <c r="F29" i="139"/>
  <c r="G28" i="139"/>
  <c r="F28" i="139"/>
  <c r="G27" i="139"/>
  <c r="F27" i="139"/>
  <c r="G26" i="139"/>
  <c r="F26" i="139"/>
  <c r="G25" i="139"/>
  <c r="F25" i="139"/>
  <c r="G24" i="139"/>
  <c r="F24" i="139"/>
  <c r="G23" i="139"/>
  <c r="F23" i="139"/>
  <c r="G22" i="139"/>
  <c r="F22" i="139"/>
  <c r="G21" i="139"/>
  <c r="F21" i="139"/>
  <c r="G20" i="139"/>
  <c r="F20" i="139"/>
  <c r="G19" i="139"/>
  <c r="F19" i="139"/>
  <c r="G18" i="139"/>
  <c r="F18" i="139"/>
  <c r="G17" i="139"/>
  <c r="F17" i="139"/>
  <c r="G16" i="139"/>
  <c r="F16" i="139"/>
  <c r="G15" i="139"/>
  <c r="F15" i="139"/>
  <c r="G14" i="139"/>
  <c r="F14" i="139"/>
  <c r="G13" i="139"/>
  <c r="F13" i="139"/>
  <c r="G12" i="139"/>
  <c r="F12" i="139"/>
  <c r="G10" i="139"/>
  <c r="F10" i="139"/>
  <c r="BG9" i="139"/>
  <c r="BF9" i="139"/>
  <c r="BE9" i="139"/>
  <c r="BD9" i="139"/>
  <c r="BC9" i="139"/>
  <c r="BB9" i="139"/>
  <c r="BA9" i="139"/>
  <c r="AZ9" i="139"/>
  <c r="AY9" i="139"/>
  <c r="AX9" i="139"/>
  <c r="AW9" i="139"/>
  <c r="AV9" i="139"/>
  <c r="AU9" i="139"/>
  <c r="AT9" i="139"/>
  <c r="AS9" i="139"/>
  <c r="AR9" i="139"/>
  <c r="AQ9" i="139"/>
  <c r="AP9" i="139"/>
  <c r="AO9" i="139"/>
  <c r="AN9" i="139"/>
  <c r="AM9" i="139"/>
  <c r="AL9" i="139"/>
  <c r="AK9" i="139"/>
  <c r="AJ9" i="139"/>
  <c r="AI9" i="139"/>
  <c r="AH9" i="139"/>
  <c r="AG9" i="139"/>
  <c r="AF9" i="139"/>
  <c r="AE9" i="139"/>
  <c r="AD9" i="139"/>
  <c r="AC9" i="139"/>
  <c r="AB9" i="139"/>
  <c r="AA9" i="139"/>
  <c r="Z9" i="139"/>
  <c r="Y9" i="139"/>
  <c r="X9" i="139"/>
  <c r="W9" i="139"/>
  <c r="V9" i="139"/>
  <c r="U9" i="139"/>
  <c r="T9" i="139"/>
  <c r="S9" i="139"/>
  <c r="R9" i="139"/>
  <c r="Q9" i="139"/>
  <c r="P9" i="139"/>
  <c r="O9" i="139"/>
  <c r="N9" i="139"/>
  <c r="M9" i="139"/>
  <c r="L9" i="139"/>
  <c r="K9" i="139"/>
  <c r="J9" i="139"/>
  <c r="BG8" i="139"/>
  <c r="BF8" i="139"/>
  <c r="BE8" i="139"/>
  <c r="BD8" i="139"/>
  <c r="BC8" i="139"/>
  <c r="BB8" i="139"/>
  <c r="BA8" i="139"/>
  <c r="AZ8" i="139"/>
  <c r="AY8" i="139"/>
  <c r="AX8" i="139"/>
  <c r="AW8" i="139"/>
  <c r="AV8" i="139"/>
  <c r="AU8" i="139"/>
  <c r="AT8" i="139"/>
  <c r="AS8" i="139"/>
  <c r="AR8" i="139"/>
  <c r="AQ8" i="139"/>
  <c r="AP8" i="139"/>
  <c r="AO8" i="139"/>
  <c r="AN8" i="139"/>
  <c r="AM8" i="139"/>
  <c r="AL8" i="139"/>
  <c r="AK8" i="139"/>
  <c r="AJ8" i="139"/>
  <c r="AI8" i="139"/>
  <c r="AH8" i="139"/>
  <c r="AG8" i="139"/>
  <c r="AF8" i="139"/>
  <c r="AE8" i="139"/>
  <c r="AD8" i="139"/>
  <c r="AC8" i="139"/>
  <c r="AB8" i="139"/>
  <c r="AA8" i="139"/>
  <c r="Z8" i="139"/>
  <c r="Y8" i="139"/>
  <c r="X8" i="139"/>
  <c r="W8" i="139"/>
  <c r="V8" i="139"/>
  <c r="U8" i="139"/>
  <c r="T8" i="139"/>
  <c r="S8" i="139"/>
  <c r="R8" i="139"/>
  <c r="Q8" i="139"/>
  <c r="P8" i="139"/>
  <c r="O8" i="139"/>
  <c r="N8" i="139"/>
  <c r="M8" i="139"/>
  <c r="L8" i="139"/>
  <c r="K8" i="139"/>
  <c r="J8" i="139"/>
  <c r="BG6" i="139"/>
  <c r="BF6" i="139"/>
  <c r="BE6" i="139"/>
  <c r="BD6" i="139"/>
  <c r="BC6" i="139"/>
  <c r="BB6" i="139"/>
  <c r="BA6" i="139"/>
  <c r="AZ6" i="139"/>
  <c r="AY6" i="139"/>
  <c r="AX6" i="139"/>
  <c r="AW6" i="139"/>
  <c r="AV6" i="139"/>
  <c r="AU6" i="139"/>
  <c r="AT6" i="139"/>
  <c r="AS6" i="139"/>
  <c r="AR6" i="139"/>
  <c r="AQ6" i="139"/>
  <c r="AP6" i="139"/>
  <c r="AO6" i="139"/>
  <c r="AN6" i="139"/>
  <c r="AM6" i="139"/>
  <c r="AL6" i="139"/>
  <c r="AK6" i="139"/>
  <c r="AJ6" i="139"/>
  <c r="AI6" i="139"/>
  <c r="AH6" i="139"/>
  <c r="AG6" i="139"/>
  <c r="AF6" i="139"/>
  <c r="AE6" i="139"/>
  <c r="AD6" i="139"/>
  <c r="AC6" i="139"/>
  <c r="AB6" i="139"/>
  <c r="AA6" i="139"/>
  <c r="Z6" i="139"/>
  <c r="Y6" i="139"/>
  <c r="X6" i="139"/>
  <c r="W6" i="139"/>
  <c r="V6" i="139"/>
  <c r="U6" i="139"/>
  <c r="T6" i="139"/>
  <c r="S6" i="139"/>
  <c r="R6" i="139"/>
  <c r="Q6" i="139"/>
  <c r="P6" i="139"/>
  <c r="O6" i="139"/>
  <c r="N6" i="139"/>
  <c r="M6" i="139"/>
  <c r="L6" i="139"/>
  <c r="K6" i="139"/>
  <c r="J6" i="139"/>
  <c r="BG5" i="139"/>
  <c r="BF5" i="139"/>
  <c r="BE5" i="139"/>
  <c r="BD5" i="139"/>
  <c r="BC5" i="139"/>
  <c r="BB5" i="139"/>
  <c r="BA5" i="139"/>
  <c r="AZ5" i="139"/>
  <c r="AY5" i="139"/>
  <c r="AX5" i="139"/>
  <c r="AW5" i="139"/>
  <c r="AV5" i="139"/>
  <c r="AU5" i="139"/>
  <c r="AT5" i="139"/>
  <c r="AS5" i="139"/>
  <c r="AR5" i="139"/>
  <c r="AQ5" i="139"/>
  <c r="AP5" i="139"/>
  <c r="AO5" i="139"/>
  <c r="AN5" i="139"/>
  <c r="AM5" i="139"/>
  <c r="AL5" i="139"/>
  <c r="AK5" i="139"/>
  <c r="AJ5" i="139"/>
  <c r="AI5" i="139"/>
  <c r="AH5" i="139"/>
  <c r="AG5" i="139"/>
  <c r="AF5" i="139"/>
  <c r="AE5" i="139"/>
  <c r="AD5" i="139"/>
  <c r="AC5" i="139"/>
  <c r="AB5" i="139"/>
  <c r="AA5" i="139"/>
  <c r="Z5" i="139"/>
  <c r="Y5" i="139"/>
  <c r="X5" i="139"/>
  <c r="W5" i="139"/>
  <c r="V5" i="139"/>
  <c r="U5" i="139"/>
  <c r="T5" i="139"/>
  <c r="S5" i="139"/>
  <c r="R5" i="139"/>
  <c r="Q5" i="139"/>
  <c r="P5" i="139"/>
  <c r="O5" i="139"/>
  <c r="N5" i="139"/>
  <c r="M5" i="139"/>
  <c r="L5" i="139"/>
  <c r="K5" i="139"/>
  <c r="J5" i="139"/>
  <c r="A7" i="139" s="1"/>
  <c r="J3" i="139"/>
  <c r="AN1" i="139"/>
  <c r="Y1" i="139"/>
  <c r="J1" i="139"/>
  <c r="HO350" i="138"/>
  <c r="HN350" i="138"/>
  <c r="HO349" i="138"/>
  <c r="HN349" i="138"/>
  <c r="HO348" i="138"/>
  <c r="HN348" i="138"/>
  <c r="HO347" i="138"/>
  <c r="HN347" i="138"/>
  <c r="HO346" i="138"/>
  <c r="HN346" i="138"/>
  <c r="HO345" i="138"/>
  <c r="HN345" i="138"/>
  <c r="HO344" i="138"/>
  <c r="HN344" i="138"/>
  <c r="HO343" i="138"/>
  <c r="HN343" i="138"/>
  <c r="HO342" i="138"/>
  <c r="HN342" i="138"/>
  <c r="HO341" i="138"/>
  <c r="HN341" i="138"/>
  <c r="HO340" i="138"/>
  <c r="HN340" i="138"/>
  <c r="HO339" i="138"/>
  <c r="HN339" i="138"/>
  <c r="HO338" i="138"/>
  <c r="HN338" i="138"/>
  <c r="HO337" i="138"/>
  <c r="HN337" i="138"/>
  <c r="HO336" i="138"/>
  <c r="HN336" i="138"/>
  <c r="HG336" i="138"/>
  <c r="HO335" i="138"/>
  <c r="HN335" i="138"/>
  <c r="HG335" i="138"/>
  <c r="HO334" i="138"/>
  <c r="HN334" i="138"/>
  <c r="HG334" i="138"/>
  <c r="HO333" i="138"/>
  <c r="HN333" i="138"/>
  <c r="HG333" i="138"/>
  <c r="HO332" i="138"/>
  <c r="HN332" i="138"/>
  <c r="HG332" i="138"/>
  <c r="HO331" i="138"/>
  <c r="HN331" i="138"/>
  <c r="HG331" i="138"/>
  <c r="HO330" i="138"/>
  <c r="HN330" i="138"/>
  <c r="HG330" i="138"/>
  <c r="HO329" i="138"/>
  <c r="HN329" i="138"/>
  <c r="HG329" i="138"/>
  <c r="HO328" i="138"/>
  <c r="HN328" i="138"/>
  <c r="HG328" i="138"/>
  <c r="HO327" i="138"/>
  <c r="HN327" i="138"/>
  <c r="HG327" i="138"/>
  <c r="HP326" i="138"/>
  <c r="HO326" i="138"/>
  <c r="HN326" i="138"/>
  <c r="HG326" i="138"/>
  <c r="HP325" i="138"/>
  <c r="HO325" i="138"/>
  <c r="HN325" i="138"/>
  <c r="HG325" i="138"/>
  <c r="HP324" i="138"/>
  <c r="HO324" i="138"/>
  <c r="HN324" i="138"/>
  <c r="HG324" i="138"/>
  <c r="HP323" i="138"/>
  <c r="HO323" i="138"/>
  <c r="HN323" i="138"/>
  <c r="HG323" i="138"/>
  <c r="HP322" i="138"/>
  <c r="HO322" i="138"/>
  <c r="HN322" i="138"/>
  <c r="HG322" i="138"/>
  <c r="HP321" i="138"/>
  <c r="HO321" i="138"/>
  <c r="HN321" i="138"/>
  <c r="HG321" i="138"/>
  <c r="HP320" i="138"/>
  <c r="HO320" i="138"/>
  <c r="HN320" i="138"/>
  <c r="HG320" i="138"/>
  <c r="HP319" i="138"/>
  <c r="HO319" i="138"/>
  <c r="HN319" i="138"/>
  <c r="HG319" i="138"/>
  <c r="HP318" i="138"/>
  <c r="HO318" i="138"/>
  <c r="HN318" i="138"/>
  <c r="HG318" i="138"/>
  <c r="HP317" i="138"/>
  <c r="HO317" i="138"/>
  <c r="HN317" i="138"/>
  <c r="HG317" i="138"/>
  <c r="HP316" i="138"/>
  <c r="HO316" i="138"/>
  <c r="HN316" i="138"/>
  <c r="HG316" i="138"/>
  <c r="HP315" i="138"/>
  <c r="HO315" i="138"/>
  <c r="HN315" i="138"/>
  <c r="HG315" i="138"/>
  <c r="HP314" i="138"/>
  <c r="HO314" i="138"/>
  <c r="HN314" i="138"/>
  <c r="HG314" i="138"/>
  <c r="HP313" i="138"/>
  <c r="HO313" i="138"/>
  <c r="HN313" i="138"/>
  <c r="HG313" i="138"/>
  <c r="HP312" i="138"/>
  <c r="HO312" i="138"/>
  <c r="HN312" i="138"/>
  <c r="HG312" i="138"/>
  <c r="HP311" i="138"/>
  <c r="HO311" i="138"/>
  <c r="HN311" i="138"/>
  <c r="HG311" i="138"/>
  <c r="HP310" i="138"/>
  <c r="HO310" i="138"/>
  <c r="HN310" i="138"/>
  <c r="HG310" i="138"/>
  <c r="HP309" i="138"/>
  <c r="HO309" i="138"/>
  <c r="HN309" i="138"/>
  <c r="HI309" i="138"/>
  <c r="HI310" i="138" s="1"/>
  <c r="HI311" i="138" s="1"/>
  <c r="HI312" i="138" s="1"/>
  <c r="HI313" i="138" s="1"/>
  <c r="HI314" i="138" s="1"/>
  <c r="HI315" i="138" s="1"/>
  <c r="HI316" i="138" s="1"/>
  <c r="HI317" i="138" s="1"/>
  <c r="HI318" i="138" s="1"/>
  <c r="HI319" i="138" s="1"/>
  <c r="HI320" i="138" s="1"/>
  <c r="HI321" i="138" s="1"/>
  <c r="HI322" i="138" s="1"/>
  <c r="HI323" i="138" s="1"/>
  <c r="HI324" i="138" s="1"/>
  <c r="HI325" i="138" s="1"/>
  <c r="HI326" i="138" s="1"/>
  <c r="HI327" i="138" s="1"/>
  <c r="HI328" i="138" s="1"/>
  <c r="HI329" i="138" s="1"/>
  <c r="HI330" i="138" s="1"/>
  <c r="HI331" i="138" s="1"/>
  <c r="HI332" i="138" s="1"/>
  <c r="HI333" i="138" s="1"/>
  <c r="HI334" i="138" s="1"/>
  <c r="HI335" i="138" s="1"/>
  <c r="HI336" i="138" s="1"/>
  <c r="HI337" i="138" s="1"/>
  <c r="HI338" i="138" s="1"/>
  <c r="HI339" i="138" s="1"/>
  <c r="HI340" i="138" s="1"/>
  <c r="HI341" i="138" s="1"/>
  <c r="HI342" i="138" s="1"/>
  <c r="HI343" i="138" s="1"/>
  <c r="HI344" i="138" s="1"/>
  <c r="HI345" i="138" s="1"/>
  <c r="HI346" i="138" s="1"/>
  <c r="HI347" i="138" s="1"/>
  <c r="HI348" i="138" s="1"/>
  <c r="HG309" i="138"/>
  <c r="HP308" i="138"/>
  <c r="HO308" i="138"/>
  <c r="HN308" i="138"/>
  <c r="HG308" i="138"/>
  <c r="HP307" i="138"/>
  <c r="HO307" i="138"/>
  <c r="HN307" i="138"/>
  <c r="HI307" i="138"/>
  <c r="HG307" i="138"/>
  <c r="HP306" i="138"/>
  <c r="HO306" i="138"/>
  <c r="HN306" i="138"/>
  <c r="HL306" i="138"/>
  <c r="HI306" i="138"/>
  <c r="HG306" i="138"/>
  <c r="HP305" i="138"/>
  <c r="HO305" i="138"/>
  <c r="HN305" i="138"/>
  <c r="HL305" i="138"/>
  <c r="HK305" i="138"/>
  <c r="HI305" i="138"/>
  <c r="HG305" i="138"/>
  <c r="HP304" i="138"/>
  <c r="HO304" i="138"/>
  <c r="HN304" i="138"/>
  <c r="HK304" i="138"/>
  <c r="HJ304" i="138"/>
  <c r="HL304" i="138" s="1"/>
  <c r="HI304" i="138"/>
  <c r="HG304" i="138"/>
  <c r="HP303" i="138"/>
  <c r="HO303" i="138"/>
  <c r="HN303" i="138"/>
  <c r="HK303" i="138"/>
  <c r="HK302" i="138" s="1"/>
  <c r="HJ303" i="138"/>
  <c r="HL303" i="138" s="1"/>
  <c r="HI303" i="138"/>
  <c r="HG303" i="138"/>
  <c r="HP302" i="138"/>
  <c r="HO302" i="138"/>
  <c r="HN302" i="138"/>
  <c r="HL302" i="138"/>
  <c r="HJ302" i="138"/>
  <c r="HJ301" i="138" s="1"/>
  <c r="HI302" i="138"/>
  <c r="HH302" i="138"/>
  <c r="HH303" i="138" s="1"/>
  <c r="HH304" i="138" s="1"/>
  <c r="HH305" i="138" s="1"/>
  <c r="HH306" i="138" s="1"/>
  <c r="HH307" i="138" s="1"/>
  <c r="HH308" i="138" s="1"/>
  <c r="HH309" i="138" s="1"/>
  <c r="HH310" i="138" s="1"/>
  <c r="HH311" i="138" s="1"/>
  <c r="HH312" i="138" s="1"/>
  <c r="HH313" i="138" s="1"/>
  <c r="HH314" i="138" s="1"/>
  <c r="HH315" i="138" s="1"/>
  <c r="HH316" i="138" s="1"/>
  <c r="HH317" i="138" s="1"/>
  <c r="HH318" i="138" s="1"/>
  <c r="HH319" i="138" s="1"/>
  <c r="HH320" i="138" s="1"/>
  <c r="HH321" i="138" s="1"/>
  <c r="HH322" i="138" s="1"/>
  <c r="HH323" i="138" s="1"/>
  <c r="HH324" i="138" s="1"/>
  <c r="HH325" i="138" s="1"/>
  <c r="HH326" i="138" s="1"/>
  <c r="HH327" i="138" s="1"/>
  <c r="HH328" i="138" s="1"/>
  <c r="HH329" i="138" s="1"/>
  <c r="HH330" i="138" s="1"/>
  <c r="HH331" i="138" s="1"/>
  <c r="HH332" i="138" s="1"/>
  <c r="HH333" i="138" s="1"/>
  <c r="HH334" i="138" s="1"/>
  <c r="HH335" i="138" s="1"/>
  <c r="HH336" i="138" s="1"/>
  <c r="HH337" i="138" s="1"/>
  <c r="HH338" i="138" s="1"/>
  <c r="HH339" i="138" s="1"/>
  <c r="HH340" i="138" s="1"/>
  <c r="HH341" i="138" s="1"/>
  <c r="HH342" i="138" s="1"/>
  <c r="HH343" i="138" s="1"/>
  <c r="HH344" i="138" s="1"/>
  <c r="HH345" i="138" s="1"/>
  <c r="HH346" i="138" s="1"/>
  <c r="HH347" i="138" s="1"/>
  <c r="HH348" i="138" s="1"/>
  <c r="HH349" i="138" s="1"/>
  <c r="HH350" i="138" s="1"/>
  <c r="HH351" i="138" s="1"/>
  <c r="HH352" i="138" s="1"/>
  <c r="HH353" i="138" s="1"/>
  <c r="HH354" i="138" s="1"/>
  <c r="HH355" i="138" s="1"/>
  <c r="HH356" i="138" s="1"/>
  <c r="HH357" i="138" s="1"/>
  <c r="HH358" i="138" s="1"/>
  <c r="HH359" i="138" s="1"/>
  <c r="HH360" i="138" s="1"/>
  <c r="HH361" i="138" s="1"/>
  <c r="HH362" i="138" s="1"/>
  <c r="HH363" i="138" s="1"/>
  <c r="HH364" i="138" s="1"/>
  <c r="HH365" i="138" s="1"/>
  <c r="HH366" i="138" s="1"/>
  <c r="HH367" i="138" s="1"/>
  <c r="HH368" i="138" s="1"/>
  <c r="HH369" i="138" s="1"/>
  <c r="HH370" i="138" s="1"/>
  <c r="HH371" i="138" s="1"/>
  <c r="HH372" i="138" s="1"/>
  <c r="HH373" i="138" s="1"/>
  <c r="HH374" i="138" s="1"/>
  <c r="HH375" i="138" s="1"/>
  <c r="HH376" i="138" s="1"/>
  <c r="HH377" i="138" s="1"/>
  <c r="HH378" i="138" s="1"/>
  <c r="HH379" i="138" s="1"/>
  <c r="HH380" i="138" s="1"/>
  <c r="HH381" i="138" s="1"/>
  <c r="HH382" i="138" s="1"/>
  <c r="HH383" i="138" s="1"/>
  <c r="HH384" i="138" s="1"/>
  <c r="HH385" i="138" s="1"/>
  <c r="HH386" i="138" s="1"/>
  <c r="HH387" i="138" s="1"/>
  <c r="HH388" i="138" s="1"/>
  <c r="HH389" i="138" s="1"/>
  <c r="HH390" i="138" s="1"/>
  <c r="HH391" i="138" s="1"/>
  <c r="HH392" i="138" s="1"/>
  <c r="HH393" i="138" s="1"/>
  <c r="HH394" i="138" s="1"/>
  <c r="HH395" i="138" s="1"/>
  <c r="HH396" i="138" s="1"/>
  <c r="HH397" i="138" s="1"/>
  <c r="HH398" i="138" s="1"/>
  <c r="HH399" i="138" s="1"/>
  <c r="HH400" i="138" s="1"/>
  <c r="HH401" i="138" s="1"/>
  <c r="HH402" i="138" s="1"/>
  <c r="HH403" i="138" s="1"/>
  <c r="HH404" i="138" s="1"/>
  <c r="HH405" i="138" s="1"/>
  <c r="HH406" i="138" s="1"/>
  <c r="HH407" i="138" s="1"/>
  <c r="HH408" i="138" s="1"/>
  <c r="HH409" i="138" s="1"/>
  <c r="HH410" i="138" s="1"/>
  <c r="HH411" i="138" s="1"/>
  <c r="HH412" i="138" s="1"/>
  <c r="HH413" i="138" s="1"/>
  <c r="HH414" i="138" s="1"/>
  <c r="HH415" i="138" s="1"/>
  <c r="HH416" i="138" s="1"/>
  <c r="HH417" i="138" s="1"/>
  <c r="HH418" i="138" s="1"/>
  <c r="HH419" i="138" s="1"/>
  <c r="HH420" i="138" s="1"/>
  <c r="HH421" i="138" s="1"/>
  <c r="HH422" i="138" s="1"/>
  <c r="HH423" i="138" s="1"/>
  <c r="HH424" i="138" s="1"/>
  <c r="HH425" i="138" s="1"/>
  <c r="HH426" i="138" s="1"/>
  <c r="HG302" i="138"/>
  <c r="JP301" i="138"/>
  <c r="JL301" i="138"/>
  <c r="JH301" i="138"/>
  <c r="JD301" i="138"/>
  <c r="IZ301" i="138"/>
  <c r="IV301" i="138"/>
  <c r="IR301" i="138"/>
  <c r="IN301" i="138"/>
  <c r="IJ301" i="138"/>
  <c r="IF301" i="138"/>
  <c r="IB301" i="138"/>
  <c r="HX301" i="138"/>
  <c r="HO301" i="138"/>
  <c r="HN301" i="138"/>
  <c r="HL301" i="138"/>
  <c r="HI301" i="138"/>
  <c r="HH301" i="138"/>
  <c r="HG301" i="138"/>
  <c r="HU298" i="138"/>
  <c r="G71" i="138"/>
  <c r="F71" i="138"/>
  <c r="G70" i="138"/>
  <c r="F70" i="138"/>
  <c r="G69" i="138"/>
  <c r="F69" i="138"/>
  <c r="G68" i="138"/>
  <c r="F68" i="138"/>
  <c r="G67" i="138"/>
  <c r="F67" i="138"/>
  <c r="G66" i="138"/>
  <c r="F66" i="138"/>
  <c r="G65" i="138"/>
  <c r="F65" i="138"/>
  <c r="G64" i="138"/>
  <c r="F64" i="138"/>
  <c r="G63" i="138"/>
  <c r="F63" i="138"/>
  <c r="G62" i="138"/>
  <c r="F62" i="138"/>
  <c r="G61" i="138"/>
  <c r="F61" i="138"/>
  <c r="G60" i="138"/>
  <c r="F60" i="138"/>
  <c r="G59" i="138"/>
  <c r="F59" i="138"/>
  <c r="G58" i="138"/>
  <c r="F58" i="138"/>
  <c r="G57" i="138"/>
  <c r="F57" i="138"/>
  <c r="G56" i="138"/>
  <c r="F56" i="138"/>
  <c r="G55" i="138"/>
  <c r="F55" i="138"/>
  <c r="G54" i="138"/>
  <c r="F54" i="138"/>
  <c r="G53" i="138"/>
  <c r="F53" i="138"/>
  <c r="G52" i="138"/>
  <c r="F52" i="138"/>
  <c r="G51" i="138"/>
  <c r="F51" i="138"/>
  <c r="G50" i="138"/>
  <c r="F50" i="138"/>
  <c r="G49" i="138"/>
  <c r="F49" i="138"/>
  <c r="G48" i="138"/>
  <c r="F48" i="138"/>
  <c r="G47" i="138"/>
  <c r="F47" i="138"/>
  <c r="G46" i="138"/>
  <c r="F46" i="138"/>
  <c r="G45" i="138"/>
  <c r="F45" i="138"/>
  <c r="G44" i="138"/>
  <c r="F44" i="138"/>
  <c r="G43" i="138"/>
  <c r="F43" i="138"/>
  <c r="G42" i="138"/>
  <c r="F42" i="138"/>
  <c r="G41" i="138"/>
  <c r="F41" i="138"/>
  <c r="G40" i="138"/>
  <c r="F40" i="138"/>
  <c r="G39" i="138"/>
  <c r="F39" i="138"/>
  <c r="G38" i="138"/>
  <c r="F38" i="138"/>
  <c r="G37" i="138"/>
  <c r="F37" i="138"/>
  <c r="G36" i="138"/>
  <c r="F36" i="138"/>
  <c r="G35" i="138"/>
  <c r="F35" i="138"/>
  <c r="G34" i="138"/>
  <c r="F34" i="138"/>
  <c r="G33" i="138"/>
  <c r="F33" i="138"/>
  <c r="G32" i="138"/>
  <c r="F32" i="138"/>
  <c r="G31" i="138"/>
  <c r="F31" i="138"/>
  <c r="G30" i="138"/>
  <c r="F30" i="138"/>
  <c r="G29" i="138"/>
  <c r="F29" i="138"/>
  <c r="G28" i="138"/>
  <c r="F28" i="138"/>
  <c r="G27" i="138"/>
  <c r="F27" i="138"/>
  <c r="G26" i="138"/>
  <c r="F26" i="138"/>
  <c r="G25" i="138"/>
  <c r="F25" i="138"/>
  <c r="G24" i="138"/>
  <c r="F24" i="138"/>
  <c r="G23" i="138"/>
  <c r="F23" i="138"/>
  <c r="G22" i="138"/>
  <c r="F22" i="138"/>
  <c r="G21" i="138"/>
  <c r="F21" i="138"/>
  <c r="G20" i="138"/>
  <c r="F20" i="138"/>
  <c r="G19" i="138"/>
  <c r="F19" i="138"/>
  <c r="G18" i="138"/>
  <c r="F18" i="138"/>
  <c r="G17" i="138"/>
  <c r="F17" i="138"/>
  <c r="G16" i="138"/>
  <c r="F16" i="138"/>
  <c r="G15" i="138"/>
  <c r="F15" i="138"/>
  <c r="G14" i="138"/>
  <c r="F14" i="138"/>
  <c r="G13" i="138"/>
  <c r="F13" i="138"/>
  <c r="G12" i="138"/>
  <c r="F12" i="138"/>
  <c r="G10" i="138"/>
  <c r="F10" i="138"/>
  <c r="BG9" i="138"/>
  <c r="BF9" i="138"/>
  <c r="BE9" i="138"/>
  <c r="BD9" i="138"/>
  <c r="BC9" i="138"/>
  <c r="BB9" i="138"/>
  <c r="BA9" i="138"/>
  <c r="AZ9" i="138"/>
  <c r="AY9" i="138"/>
  <c r="AX9" i="138"/>
  <c r="AW9" i="138"/>
  <c r="AV9" i="138"/>
  <c r="AU9" i="138"/>
  <c r="AT9" i="138"/>
  <c r="AS9" i="138"/>
  <c r="AR9" i="138"/>
  <c r="AQ9" i="138"/>
  <c r="AP9" i="138"/>
  <c r="AO9" i="138"/>
  <c r="AN9" i="138"/>
  <c r="AM9" i="138"/>
  <c r="AL9" i="138"/>
  <c r="AK9" i="138"/>
  <c r="AJ9" i="138"/>
  <c r="AI9" i="138"/>
  <c r="AH9" i="138"/>
  <c r="AG9" i="138"/>
  <c r="AF9" i="138"/>
  <c r="AE9" i="138"/>
  <c r="AD9" i="138"/>
  <c r="AC9" i="138"/>
  <c r="AB9" i="138"/>
  <c r="AA9" i="138"/>
  <c r="Z9" i="138"/>
  <c r="Y9" i="138"/>
  <c r="X9" i="138"/>
  <c r="W9" i="138"/>
  <c r="V9" i="138"/>
  <c r="U9" i="138"/>
  <c r="T9" i="138"/>
  <c r="S9" i="138"/>
  <c r="R9" i="138"/>
  <c r="Q9" i="138"/>
  <c r="P9" i="138"/>
  <c r="O9" i="138"/>
  <c r="N9" i="138"/>
  <c r="M9" i="138"/>
  <c r="L9" i="138"/>
  <c r="K9" i="138"/>
  <c r="J9" i="138"/>
  <c r="BG8" i="138"/>
  <c r="BF8" i="138"/>
  <c r="BE8" i="138"/>
  <c r="BD8" i="138"/>
  <c r="BC8" i="138"/>
  <c r="BB8" i="138"/>
  <c r="BA8" i="138"/>
  <c r="AZ8" i="138"/>
  <c r="AY8" i="138"/>
  <c r="AX8" i="138"/>
  <c r="AW8" i="138"/>
  <c r="AV8" i="138"/>
  <c r="AU8" i="138"/>
  <c r="AT8" i="138"/>
  <c r="AS8" i="138"/>
  <c r="AR8" i="138"/>
  <c r="AQ8" i="138"/>
  <c r="AP8" i="138"/>
  <c r="AO8" i="138"/>
  <c r="AN8" i="138"/>
  <c r="AM8" i="138"/>
  <c r="AL8" i="138"/>
  <c r="AK8" i="138"/>
  <c r="AJ8" i="138"/>
  <c r="AI8" i="138"/>
  <c r="AH8" i="138"/>
  <c r="AG8" i="138"/>
  <c r="AF8" i="138"/>
  <c r="AE8" i="138"/>
  <c r="AD8" i="138"/>
  <c r="AC8" i="138"/>
  <c r="AB8" i="138"/>
  <c r="AA8" i="138"/>
  <c r="Z8" i="138"/>
  <c r="Y8" i="138"/>
  <c r="X8" i="138"/>
  <c r="W8" i="138"/>
  <c r="V8" i="138"/>
  <c r="U8" i="138"/>
  <c r="T8" i="138"/>
  <c r="S8" i="138"/>
  <c r="R8" i="138"/>
  <c r="Q8" i="138"/>
  <c r="P8" i="138"/>
  <c r="O8" i="138"/>
  <c r="N8" i="138"/>
  <c r="M8" i="138"/>
  <c r="L8" i="138"/>
  <c r="K8" i="138"/>
  <c r="J8" i="138"/>
  <c r="BG6" i="138"/>
  <c r="JS303" i="138" s="1"/>
  <c r="BF6" i="138"/>
  <c r="BE6" i="138"/>
  <c r="JQ303" i="138" s="1"/>
  <c r="BD6" i="138"/>
  <c r="BC6" i="138"/>
  <c r="JO303" i="138" s="1"/>
  <c r="BB6" i="138"/>
  <c r="BA6" i="138"/>
  <c r="JM303" i="138" s="1"/>
  <c r="AZ6" i="138"/>
  <c r="AY6" i="138"/>
  <c r="JK303" i="138" s="1"/>
  <c r="AX6" i="138"/>
  <c r="AW6" i="138"/>
  <c r="JI303" i="138" s="1"/>
  <c r="AV6" i="138"/>
  <c r="AU6" i="138"/>
  <c r="JG303" i="138" s="1"/>
  <c r="AT6" i="138"/>
  <c r="AS6" i="138"/>
  <c r="JE303" i="138" s="1"/>
  <c r="AR6" i="138"/>
  <c r="AQ6" i="138"/>
  <c r="JC303" i="138" s="1"/>
  <c r="AP6" i="138"/>
  <c r="AO6" i="138"/>
  <c r="JA303" i="138" s="1"/>
  <c r="AN6" i="138"/>
  <c r="AM6" i="138"/>
  <c r="IY303" i="138" s="1"/>
  <c r="AL6" i="138"/>
  <c r="AK6" i="138"/>
  <c r="IW303" i="138" s="1"/>
  <c r="AJ6" i="138"/>
  <c r="AI6" i="138"/>
  <c r="IU303" i="138" s="1"/>
  <c r="AH6" i="138"/>
  <c r="AG6" i="138"/>
  <c r="IS303" i="138" s="1"/>
  <c r="AF6" i="138"/>
  <c r="AE6" i="138"/>
  <c r="IQ303" i="138" s="1"/>
  <c r="AD6" i="138"/>
  <c r="AC6" i="138"/>
  <c r="IO303" i="138" s="1"/>
  <c r="AB6" i="138"/>
  <c r="AA6" i="138"/>
  <c r="IM303" i="138" s="1"/>
  <c r="Z6" i="138"/>
  <c r="Y6" i="138"/>
  <c r="IK303" i="138" s="1"/>
  <c r="X6" i="138"/>
  <c r="W6" i="138"/>
  <c r="II303" i="138" s="1"/>
  <c r="V6" i="138"/>
  <c r="U6" i="138"/>
  <c r="IG303" i="138" s="1"/>
  <c r="T6" i="138"/>
  <c r="S6" i="138"/>
  <c r="IE303" i="138" s="1"/>
  <c r="R6" i="138"/>
  <c r="Q6" i="138"/>
  <c r="IC303" i="138" s="1"/>
  <c r="P6" i="138"/>
  <c r="O6" i="138"/>
  <c r="IA303" i="138" s="1"/>
  <c r="N6" i="138"/>
  <c r="M6" i="138"/>
  <c r="HY303" i="138" s="1"/>
  <c r="L6" i="138"/>
  <c r="K6" i="138"/>
  <c r="HW303" i="138" s="1"/>
  <c r="J6" i="138"/>
  <c r="BG5" i="138"/>
  <c r="BF5" i="138"/>
  <c r="BE5" i="138"/>
  <c r="BD5" i="138"/>
  <c r="BC5" i="138"/>
  <c r="BB5" i="138"/>
  <c r="BA5" i="138"/>
  <c r="AZ5" i="138"/>
  <c r="AY5" i="138"/>
  <c r="AX5" i="138"/>
  <c r="AW5" i="138"/>
  <c r="AV5" i="138"/>
  <c r="AU5" i="138"/>
  <c r="AT5" i="138"/>
  <c r="AS5" i="138"/>
  <c r="AR5" i="138"/>
  <c r="AQ5" i="138"/>
  <c r="AP5" i="138"/>
  <c r="AO5" i="138"/>
  <c r="AN5" i="138"/>
  <c r="AM5" i="138"/>
  <c r="AL5" i="138"/>
  <c r="AK5" i="138"/>
  <c r="AJ5" i="138"/>
  <c r="AI5" i="138"/>
  <c r="AH5" i="138"/>
  <c r="AG5" i="138"/>
  <c r="AF5" i="138"/>
  <c r="AE5" i="138"/>
  <c r="AD5" i="138"/>
  <c r="AC5" i="138"/>
  <c r="AB5" i="138"/>
  <c r="AA5" i="138"/>
  <c r="Z5" i="138"/>
  <c r="Y5" i="138"/>
  <c r="X5" i="138"/>
  <c r="W5" i="138"/>
  <c r="V5" i="138"/>
  <c r="U5" i="138"/>
  <c r="T5" i="138"/>
  <c r="S5" i="138"/>
  <c r="R5" i="138"/>
  <c r="Q5" i="138"/>
  <c r="P5" i="138"/>
  <c r="O5" i="138"/>
  <c r="N5" i="138"/>
  <c r="M5" i="138"/>
  <c r="L5" i="138"/>
  <c r="K5" i="138"/>
  <c r="J5" i="138"/>
  <c r="A7" i="138" s="1"/>
  <c r="J3" i="138"/>
  <c r="AN1" i="138"/>
  <c r="Y1" i="138"/>
  <c r="J1" i="138"/>
  <c r="HO350" i="137"/>
  <c r="HN350" i="137"/>
  <c r="HO349" i="137"/>
  <c r="HN349" i="137"/>
  <c r="HO348" i="137"/>
  <c r="HN348" i="137"/>
  <c r="HO347" i="137"/>
  <c r="HN347" i="137"/>
  <c r="HO346" i="137"/>
  <c r="HN346" i="137"/>
  <c r="HO345" i="137"/>
  <c r="HN345" i="137"/>
  <c r="HO344" i="137"/>
  <c r="HN344" i="137"/>
  <c r="HO343" i="137"/>
  <c r="HN343" i="137"/>
  <c r="HO342" i="137"/>
  <c r="HN342" i="137"/>
  <c r="HO341" i="137"/>
  <c r="AX8" i="137" s="1"/>
  <c r="HN341" i="137"/>
  <c r="HO340" i="137"/>
  <c r="HN340" i="137"/>
  <c r="HO339" i="137"/>
  <c r="HN339" i="137"/>
  <c r="HO338" i="137"/>
  <c r="HN338" i="137"/>
  <c r="HO337" i="137"/>
  <c r="AT8" i="137" s="1"/>
  <c r="HN337" i="137"/>
  <c r="HO336" i="137"/>
  <c r="HN336" i="137"/>
  <c r="HG336" i="137"/>
  <c r="HO335" i="137"/>
  <c r="HN335" i="137"/>
  <c r="HG335" i="137"/>
  <c r="HO334" i="137"/>
  <c r="HN334" i="137"/>
  <c r="HG334" i="137"/>
  <c r="HO333" i="137"/>
  <c r="HN333" i="137"/>
  <c r="HG333" i="137"/>
  <c r="HO332" i="137"/>
  <c r="HN332" i="137"/>
  <c r="HG332" i="137"/>
  <c r="HO331" i="137"/>
  <c r="HN331" i="137"/>
  <c r="HG331" i="137"/>
  <c r="HO330" i="137"/>
  <c r="HN330" i="137"/>
  <c r="HG330" i="137"/>
  <c r="HO329" i="137"/>
  <c r="HN329" i="137"/>
  <c r="HG329" i="137"/>
  <c r="HO328" i="137"/>
  <c r="HN328" i="137"/>
  <c r="HG328" i="137"/>
  <c r="HO327" i="137"/>
  <c r="HN327" i="137"/>
  <c r="HG327" i="137"/>
  <c r="HP326" i="137"/>
  <c r="HO326" i="137"/>
  <c r="HN326" i="137"/>
  <c r="HG326" i="137"/>
  <c r="HP325" i="137"/>
  <c r="HO325" i="137"/>
  <c r="HN325" i="137"/>
  <c r="HG325" i="137"/>
  <c r="HP324" i="137"/>
  <c r="HO324" i="137"/>
  <c r="HN324" i="137"/>
  <c r="HG324" i="137"/>
  <c r="HP323" i="137"/>
  <c r="HO323" i="137"/>
  <c r="HN323" i="137"/>
  <c r="HG323" i="137"/>
  <c r="HP322" i="137"/>
  <c r="HO322" i="137"/>
  <c r="HN322" i="137"/>
  <c r="HG322" i="137"/>
  <c r="HP321" i="137"/>
  <c r="HO321" i="137"/>
  <c r="HN321" i="137"/>
  <c r="HG321" i="137"/>
  <c r="HP320" i="137"/>
  <c r="HO320" i="137"/>
  <c r="HN320" i="137"/>
  <c r="HG320" i="137"/>
  <c r="HP319" i="137"/>
  <c r="HO319" i="137"/>
  <c r="HN319" i="137"/>
  <c r="HG319" i="137"/>
  <c r="HP318" i="137"/>
  <c r="HO318" i="137"/>
  <c r="HN318" i="137"/>
  <c r="HG318" i="137"/>
  <c r="HP317" i="137"/>
  <c r="HO317" i="137"/>
  <c r="HN317" i="137"/>
  <c r="HG317" i="137"/>
  <c r="HP316" i="137"/>
  <c r="HO316" i="137"/>
  <c r="HN316" i="137"/>
  <c r="HG316" i="137"/>
  <c r="HP315" i="137"/>
  <c r="HO315" i="137"/>
  <c r="HN315" i="137"/>
  <c r="HG315" i="137"/>
  <c r="HP314" i="137"/>
  <c r="HO314" i="137"/>
  <c r="HN314" i="137"/>
  <c r="HG314" i="137"/>
  <c r="HP313" i="137"/>
  <c r="HO313" i="137"/>
  <c r="HN313" i="137"/>
  <c r="HG313" i="137"/>
  <c r="HP312" i="137"/>
  <c r="HO312" i="137"/>
  <c r="HN312" i="137"/>
  <c r="HG312" i="137"/>
  <c r="HP311" i="137"/>
  <c r="HO311" i="137"/>
  <c r="HN311" i="137"/>
  <c r="HG311" i="137"/>
  <c r="HP310" i="137"/>
  <c r="HO310" i="137"/>
  <c r="HN310" i="137"/>
  <c r="HI310" i="137"/>
  <c r="HI311" i="137" s="1"/>
  <c r="HI312" i="137" s="1"/>
  <c r="HI313" i="137" s="1"/>
  <c r="HI314" i="137" s="1"/>
  <c r="HI315" i="137" s="1"/>
  <c r="HI316" i="137" s="1"/>
  <c r="HI317" i="137" s="1"/>
  <c r="HI318" i="137" s="1"/>
  <c r="HI319" i="137" s="1"/>
  <c r="HI320" i="137" s="1"/>
  <c r="HI321" i="137" s="1"/>
  <c r="HI322" i="137" s="1"/>
  <c r="HI323" i="137" s="1"/>
  <c r="HI324" i="137" s="1"/>
  <c r="HI325" i="137" s="1"/>
  <c r="HI326" i="137" s="1"/>
  <c r="HI327" i="137" s="1"/>
  <c r="HI328" i="137" s="1"/>
  <c r="HI329" i="137" s="1"/>
  <c r="HI330" i="137" s="1"/>
  <c r="HI331" i="137" s="1"/>
  <c r="HI332" i="137" s="1"/>
  <c r="HI333" i="137" s="1"/>
  <c r="HI334" i="137" s="1"/>
  <c r="HI335" i="137" s="1"/>
  <c r="HI336" i="137" s="1"/>
  <c r="HI337" i="137" s="1"/>
  <c r="HI338" i="137" s="1"/>
  <c r="HI339" i="137" s="1"/>
  <c r="HI340" i="137" s="1"/>
  <c r="HI341" i="137" s="1"/>
  <c r="HI342" i="137" s="1"/>
  <c r="HI343" i="137" s="1"/>
  <c r="HI344" i="137" s="1"/>
  <c r="HI345" i="137" s="1"/>
  <c r="HI346" i="137" s="1"/>
  <c r="HI347" i="137" s="1"/>
  <c r="HI348" i="137" s="1"/>
  <c r="HG310" i="137"/>
  <c r="HP309" i="137"/>
  <c r="HO309" i="137"/>
  <c r="HN309" i="137"/>
  <c r="HI309" i="137"/>
  <c r="HG309" i="137"/>
  <c r="HP308" i="137"/>
  <c r="HO308" i="137"/>
  <c r="HN308" i="137"/>
  <c r="HG308" i="137"/>
  <c r="HP307" i="137"/>
  <c r="HO307" i="137"/>
  <c r="HN307" i="137"/>
  <c r="P9" i="137" s="1"/>
  <c r="HI307" i="137"/>
  <c r="HG307" i="137"/>
  <c r="HP306" i="137"/>
  <c r="HO306" i="137"/>
  <c r="HN306" i="137"/>
  <c r="HL306" i="137"/>
  <c r="HI306" i="137"/>
  <c r="HG306" i="137"/>
  <c r="HP305" i="137"/>
  <c r="HO305" i="137"/>
  <c r="N8" i="137" s="1"/>
  <c r="HN305" i="137"/>
  <c r="HL305" i="137"/>
  <c r="HK305" i="137"/>
  <c r="HI305" i="137"/>
  <c r="HG305" i="137"/>
  <c r="HP304" i="137"/>
  <c r="HO304" i="137"/>
  <c r="HN304" i="137"/>
  <c r="HK304" i="137"/>
  <c r="HJ304" i="137"/>
  <c r="HL304" i="137" s="1"/>
  <c r="HI304" i="137"/>
  <c r="HG304" i="137"/>
  <c r="JS303" i="137"/>
  <c r="JQ303" i="137"/>
  <c r="JO303" i="137"/>
  <c r="JM303" i="137"/>
  <c r="JK303" i="137"/>
  <c r="JI303" i="137"/>
  <c r="JG303" i="137"/>
  <c r="JE303" i="137"/>
  <c r="JC303" i="137"/>
  <c r="JA303" i="137"/>
  <c r="IY303" i="137"/>
  <c r="IW303" i="137"/>
  <c r="IU303" i="137"/>
  <c r="IS303" i="137"/>
  <c r="IQ303" i="137"/>
  <c r="IO303" i="137"/>
  <c r="IM303" i="137"/>
  <c r="IK303" i="137"/>
  <c r="II303" i="137"/>
  <c r="IG303" i="137"/>
  <c r="IE303" i="137"/>
  <c r="IC303" i="137"/>
  <c r="IA303" i="137"/>
  <c r="HY303" i="137"/>
  <c r="HW303" i="137"/>
  <c r="HP303" i="137"/>
  <c r="HO303" i="137"/>
  <c r="HN303" i="137"/>
  <c r="L9" i="137" s="1"/>
  <c r="HK303" i="137"/>
  <c r="HK302" i="137" s="1"/>
  <c r="HJ303" i="137"/>
  <c r="HL303" i="137" s="1"/>
  <c r="HI303" i="137"/>
  <c r="HG303" i="137"/>
  <c r="JS302" i="137"/>
  <c r="JQ302" i="137"/>
  <c r="JO302" i="137"/>
  <c r="JM302" i="137"/>
  <c r="JK302" i="137"/>
  <c r="JI302" i="137"/>
  <c r="JG302" i="137"/>
  <c r="JE302" i="137"/>
  <c r="JC302" i="137"/>
  <c r="JA302" i="137"/>
  <c r="IY302" i="137"/>
  <c r="IW302" i="137"/>
  <c r="IU302" i="137"/>
  <c r="IS302" i="137"/>
  <c r="IQ302" i="137"/>
  <c r="IO302" i="137"/>
  <c r="IM302" i="137"/>
  <c r="IK302" i="137"/>
  <c r="II302" i="137"/>
  <c r="IG302" i="137"/>
  <c r="IE302" i="137"/>
  <c r="IC302" i="137"/>
  <c r="IA302" i="137"/>
  <c r="HY302" i="137"/>
  <c r="HW302" i="137"/>
  <c r="HP302" i="137"/>
  <c r="HO302" i="137"/>
  <c r="HN302" i="137"/>
  <c r="HJ302" i="137"/>
  <c r="HJ301" i="137" s="1"/>
  <c r="HL301" i="137" s="1"/>
  <c r="HI302" i="137"/>
  <c r="HH302" i="137"/>
  <c r="HH303" i="137" s="1"/>
  <c r="HH304" i="137" s="1"/>
  <c r="HH305" i="137" s="1"/>
  <c r="HH306" i="137" s="1"/>
  <c r="HH307" i="137" s="1"/>
  <c r="HH308" i="137" s="1"/>
  <c r="HH309" i="137" s="1"/>
  <c r="HH310" i="137" s="1"/>
  <c r="HH311" i="137" s="1"/>
  <c r="HH312" i="137" s="1"/>
  <c r="HH313" i="137" s="1"/>
  <c r="HH314" i="137" s="1"/>
  <c r="HH315" i="137" s="1"/>
  <c r="HH316" i="137" s="1"/>
  <c r="HH317" i="137" s="1"/>
  <c r="HH318" i="137" s="1"/>
  <c r="HH319" i="137" s="1"/>
  <c r="HH320" i="137" s="1"/>
  <c r="HH321" i="137" s="1"/>
  <c r="HH322" i="137" s="1"/>
  <c r="HH323" i="137" s="1"/>
  <c r="HH324" i="137" s="1"/>
  <c r="HH325" i="137" s="1"/>
  <c r="HH326" i="137" s="1"/>
  <c r="HH327" i="137" s="1"/>
  <c r="HH328" i="137" s="1"/>
  <c r="HH329" i="137" s="1"/>
  <c r="HH330" i="137" s="1"/>
  <c r="HH331" i="137" s="1"/>
  <c r="HH332" i="137" s="1"/>
  <c r="HH333" i="137" s="1"/>
  <c r="HH334" i="137" s="1"/>
  <c r="HH335" i="137" s="1"/>
  <c r="HH336" i="137" s="1"/>
  <c r="HH337" i="137" s="1"/>
  <c r="HH338" i="137" s="1"/>
  <c r="HH339" i="137" s="1"/>
  <c r="HH340" i="137" s="1"/>
  <c r="HH341" i="137" s="1"/>
  <c r="HH342" i="137" s="1"/>
  <c r="HH343" i="137" s="1"/>
  <c r="HH344" i="137" s="1"/>
  <c r="HH345" i="137" s="1"/>
  <c r="HH346" i="137" s="1"/>
  <c r="HH347" i="137" s="1"/>
  <c r="HH348" i="137" s="1"/>
  <c r="HH349" i="137" s="1"/>
  <c r="HH350" i="137" s="1"/>
  <c r="HH351" i="137" s="1"/>
  <c r="HH352" i="137" s="1"/>
  <c r="HH353" i="137" s="1"/>
  <c r="HH354" i="137" s="1"/>
  <c r="HH355" i="137" s="1"/>
  <c r="HH356" i="137" s="1"/>
  <c r="HH357" i="137" s="1"/>
  <c r="HH358" i="137" s="1"/>
  <c r="HH359" i="137" s="1"/>
  <c r="HH360" i="137" s="1"/>
  <c r="HH361" i="137" s="1"/>
  <c r="HH362" i="137" s="1"/>
  <c r="HH363" i="137" s="1"/>
  <c r="HH364" i="137" s="1"/>
  <c r="HH365" i="137" s="1"/>
  <c r="HH366" i="137" s="1"/>
  <c r="HH367" i="137" s="1"/>
  <c r="HH368" i="137" s="1"/>
  <c r="HH369" i="137" s="1"/>
  <c r="HH370" i="137" s="1"/>
  <c r="HH371" i="137" s="1"/>
  <c r="HH372" i="137" s="1"/>
  <c r="HH373" i="137" s="1"/>
  <c r="HH374" i="137" s="1"/>
  <c r="HH375" i="137" s="1"/>
  <c r="HH376" i="137" s="1"/>
  <c r="HH377" i="137" s="1"/>
  <c r="HH378" i="137" s="1"/>
  <c r="HH379" i="137" s="1"/>
  <c r="HH380" i="137" s="1"/>
  <c r="HH381" i="137" s="1"/>
  <c r="HH382" i="137" s="1"/>
  <c r="HH383" i="137" s="1"/>
  <c r="HH384" i="137" s="1"/>
  <c r="HH385" i="137" s="1"/>
  <c r="HH386" i="137" s="1"/>
  <c r="HH387" i="137" s="1"/>
  <c r="HH388" i="137" s="1"/>
  <c r="HH389" i="137" s="1"/>
  <c r="HH390" i="137" s="1"/>
  <c r="HH391" i="137" s="1"/>
  <c r="HH392" i="137" s="1"/>
  <c r="HH393" i="137" s="1"/>
  <c r="HH394" i="137" s="1"/>
  <c r="HH395" i="137" s="1"/>
  <c r="HH396" i="137" s="1"/>
  <c r="HH397" i="137" s="1"/>
  <c r="HH398" i="137" s="1"/>
  <c r="HH399" i="137" s="1"/>
  <c r="HH400" i="137" s="1"/>
  <c r="HH401" i="137" s="1"/>
  <c r="HH402" i="137" s="1"/>
  <c r="HH403" i="137" s="1"/>
  <c r="HH404" i="137" s="1"/>
  <c r="HH405" i="137" s="1"/>
  <c r="HH406" i="137" s="1"/>
  <c r="HH407" i="137" s="1"/>
  <c r="HH408" i="137" s="1"/>
  <c r="HH409" i="137" s="1"/>
  <c r="HH410" i="137" s="1"/>
  <c r="HH411" i="137" s="1"/>
  <c r="HH412" i="137" s="1"/>
  <c r="HH413" i="137" s="1"/>
  <c r="HH414" i="137" s="1"/>
  <c r="HH415" i="137" s="1"/>
  <c r="HH416" i="137" s="1"/>
  <c r="HH417" i="137" s="1"/>
  <c r="HH418" i="137" s="1"/>
  <c r="HH419" i="137" s="1"/>
  <c r="HH420" i="137" s="1"/>
  <c r="HH421" i="137" s="1"/>
  <c r="HH422" i="137" s="1"/>
  <c r="HH423" i="137" s="1"/>
  <c r="HH424" i="137" s="1"/>
  <c r="HH425" i="137" s="1"/>
  <c r="HH426" i="137" s="1"/>
  <c r="HG302" i="137"/>
  <c r="HO301" i="137"/>
  <c r="J8" i="137" s="1"/>
  <c r="HN301" i="137"/>
  <c r="HI301" i="137"/>
  <c r="HH301" i="137"/>
  <c r="HG301" i="137"/>
  <c r="HU298" i="137"/>
  <c r="G71" i="137"/>
  <c r="F71" i="137"/>
  <c r="G70" i="137"/>
  <c r="F70" i="137"/>
  <c r="G69" i="137"/>
  <c r="F69" i="137"/>
  <c r="G68" i="137"/>
  <c r="F68" i="137"/>
  <c r="G67" i="137"/>
  <c r="F67" i="137"/>
  <c r="G66" i="137"/>
  <c r="F66" i="137"/>
  <c r="G65" i="137"/>
  <c r="F65" i="137"/>
  <c r="G64" i="137"/>
  <c r="F64" i="137"/>
  <c r="G63" i="137"/>
  <c r="F63" i="137"/>
  <c r="G62" i="137"/>
  <c r="F62" i="137"/>
  <c r="G61" i="137"/>
  <c r="F61" i="137"/>
  <c r="G60" i="137"/>
  <c r="F60" i="137"/>
  <c r="G59" i="137"/>
  <c r="F59" i="137"/>
  <c r="G58" i="137"/>
  <c r="F58" i="137"/>
  <c r="G57" i="137"/>
  <c r="F57" i="137"/>
  <c r="G56" i="137"/>
  <c r="F56" i="137"/>
  <c r="G55" i="137"/>
  <c r="F55" i="137"/>
  <c r="G54" i="137"/>
  <c r="F54" i="137"/>
  <c r="G53" i="137"/>
  <c r="F53" i="137"/>
  <c r="G52" i="137"/>
  <c r="F52" i="137"/>
  <c r="G51" i="137"/>
  <c r="F51" i="137"/>
  <c r="G50" i="137"/>
  <c r="F50" i="137"/>
  <c r="G49" i="137"/>
  <c r="F49" i="137"/>
  <c r="G48" i="137"/>
  <c r="F48" i="137"/>
  <c r="G47" i="137"/>
  <c r="F47" i="137"/>
  <c r="G46" i="137"/>
  <c r="F46" i="137"/>
  <c r="G45" i="137"/>
  <c r="F45" i="137"/>
  <c r="G44" i="137"/>
  <c r="F44" i="137"/>
  <c r="G43" i="137"/>
  <c r="F43" i="137"/>
  <c r="G42" i="137"/>
  <c r="F42" i="137"/>
  <c r="G41" i="137"/>
  <c r="F41" i="137"/>
  <c r="G40" i="137"/>
  <c r="F40" i="137"/>
  <c r="G39" i="137"/>
  <c r="F39" i="137"/>
  <c r="G38" i="137"/>
  <c r="F38" i="137"/>
  <c r="G37" i="137"/>
  <c r="F37" i="137"/>
  <c r="G36" i="137"/>
  <c r="F36" i="137"/>
  <c r="G35" i="137"/>
  <c r="F35" i="137"/>
  <c r="G34" i="137"/>
  <c r="F34" i="137"/>
  <c r="G33" i="137"/>
  <c r="F33" i="137"/>
  <c r="G32" i="137"/>
  <c r="F32" i="137"/>
  <c r="G31" i="137"/>
  <c r="F31" i="137"/>
  <c r="G30" i="137"/>
  <c r="F30" i="137"/>
  <c r="G29" i="137"/>
  <c r="F29" i="137"/>
  <c r="G28" i="137"/>
  <c r="F28" i="137"/>
  <c r="G27" i="137"/>
  <c r="F27" i="137"/>
  <c r="G26" i="137"/>
  <c r="F26" i="137"/>
  <c r="G25" i="137"/>
  <c r="F25" i="137"/>
  <c r="G24" i="137"/>
  <c r="F24" i="137"/>
  <c r="G23" i="137"/>
  <c r="F23" i="137"/>
  <c r="G22" i="137"/>
  <c r="F22" i="137"/>
  <c r="G21" i="137"/>
  <c r="F21" i="137"/>
  <c r="G20" i="137"/>
  <c r="F20" i="137"/>
  <c r="G19" i="137"/>
  <c r="F19" i="137"/>
  <c r="G18" i="137"/>
  <c r="F18" i="137"/>
  <c r="G17" i="137"/>
  <c r="F17" i="137"/>
  <c r="G16" i="137"/>
  <c r="F16" i="137"/>
  <c r="G15" i="137"/>
  <c r="F15" i="137"/>
  <c r="G14" i="137"/>
  <c r="F14" i="137"/>
  <c r="G13" i="137"/>
  <c r="F13" i="137"/>
  <c r="G12" i="137"/>
  <c r="F12" i="137"/>
  <c r="G10" i="137"/>
  <c r="F10" i="137"/>
  <c r="BG9" i="137"/>
  <c r="BF9" i="137"/>
  <c r="BE9" i="137"/>
  <c r="BD9" i="137"/>
  <c r="BC9" i="137"/>
  <c r="BB9" i="137"/>
  <c r="BA9" i="137"/>
  <c r="AZ9" i="137"/>
  <c r="AY9" i="137"/>
  <c r="AX9" i="137"/>
  <c r="AW9" i="137"/>
  <c r="AV9" i="137"/>
  <c r="AU9" i="137"/>
  <c r="AT9" i="137"/>
  <c r="AS9" i="137"/>
  <c r="AR9" i="137"/>
  <c r="AQ9" i="137"/>
  <c r="AP9" i="137"/>
  <c r="AO9" i="137"/>
  <c r="AN9" i="137"/>
  <c r="AM9" i="137"/>
  <c r="AL9" i="137"/>
  <c r="AK9" i="137"/>
  <c r="AJ9" i="137"/>
  <c r="AI9" i="137"/>
  <c r="AH9" i="137"/>
  <c r="AG9" i="137"/>
  <c r="AF9" i="137"/>
  <c r="AE9" i="137"/>
  <c r="AD9" i="137"/>
  <c r="AC9" i="137"/>
  <c r="AB9" i="137"/>
  <c r="AA9" i="137"/>
  <c r="Z9" i="137"/>
  <c r="Y9" i="137"/>
  <c r="X9" i="137"/>
  <c r="W9" i="137"/>
  <c r="V9" i="137"/>
  <c r="U9" i="137"/>
  <c r="T9" i="137"/>
  <c r="S9" i="137"/>
  <c r="R9" i="137"/>
  <c r="Q9" i="137"/>
  <c r="O9" i="137"/>
  <c r="N9" i="137"/>
  <c r="M9" i="137"/>
  <c r="K9" i="137"/>
  <c r="J9" i="137"/>
  <c r="BG8" i="137"/>
  <c r="BF8" i="137"/>
  <c r="JR306" i="137" s="1"/>
  <c r="BE8" i="137"/>
  <c r="BD8" i="137"/>
  <c r="JP306" i="137" s="1"/>
  <c r="BC8" i="137"/>
  <c r="BB8" i="137"/>
  <c r="JN306" i="137" s="1"/>
  <c r="BA8" i="137"/>
  <c r="AZ8" i="137"/>
  <c r="JL306" i="137" s="1"/>
  <c r="AY8" i="137"/>
  <c r="AW8" i="137"/>
  <c r="AV8" i="137"/>
  <c r="JH306" i="137" s="1"/>
  <c r="AU8" i="137"/>
  <c r="AS8" i="137"/>
  <c r="AR8" i="137"/>
  <c r="JD306" i="137" s="1"/>
  <c r="AQ8" i="137"/>
  <c r="AP8" i="137"/>
  <c r="JB306" i="137" s="1"/>
  <c r="AO8" i="137"/>
  <c r="AN8" i="137"/>
  <c r="IZ306" i="137" s="1"/>
  <c r="AM8" i="137"/>
  <c r="AL8" i="137"/>
  <c r="IX306" i="137" s="1"/>
  <c r="AK8" i="137"/>
  <c r="AJ8" i="137"/>
  <c r="IV306" i="137" s="1"/>
  <c r="AI8" i="137"/>
  <c r="AH8" i="137"/>
  <c r="IT306" i="137" s="1"/>
  <c r="AG8" i="137"/>
  <c r="AF8" i="137"/>
  <c r="IR306" i="137" s="1"/>
  <c r="AE8" i="137"/>
  <c r="AD8" i="137"/>
  <c r="IP306" i="137" s="1"/>
  <c r="AC8" i="137"/>
  <c r="AB8" i="137"/>
  <c r="IN306" i="137" s="1"/>
  <c r="AA8" i="137"/>
  <c r="Z8" i="137"/>
  <c r="IL306" i="137" s="1"/>
  <c r="Y8" i="137"/>
  <c r="X8" i="137"/>
  <c r="IJ306" i="137" s="1"/>
  <c r="W8" i="137"/>
  <c r="V8" i="137"/>
  <c r="IH306" i="137" s="1"/>
  <c r="U8" i="137"/>
  <c r="T8" i="137"/>
  <c r="IF306" i="137" s="1"/>
  <c r="S8" i="137"/>
  <c r="R8" i="137"/>
  <c r="ID306" i="137" s="1"/>
  <c r="Q8" i="137"/>
  <c r="P8" i="137"/>
  <c r="IB306" i="137" s="1"/>
  <c r="O8" i="137"/>
  <c r="M8" i="137"/>
  <c r="L8" i="137"/>
  <c r="HX306" i="137" s="1"/>
  <c r="K8" i="137"/>
  <c r="BG6" i="137"/>
  <c r="BF6" i="137"/>
  <c r="BE6" i="137"/>
  <c r="BD6" i="137"/>
  <c r="BC6" i="137"/>
  <c r="BB6" i="137"/>
  <c r="BA6" i="137"/>
  <c r="AZ6" i="137"/>
  <c r="AY6" i="137"/>
  <c r="AX6" i="137"/>
  <c r="AW6" i="137"/>
  <c r="AV6" i="137"/>
  <c r="AU6" i="137"/>
  <c r="AT6" i="137"/>
  <c r="AS6" i="137"/>
  <c r="AR6" i="137"/>
  <c r="AQ6" i="137"/>
  <c r="AP6" i="137"/>
  <c r="AO6" i="137"/>
  <c r="AN6" i="137"/>
  <c r="AM6" i="137"/>
  <c r="AL6" i="137"/>
  <c r="AK6" i="137"/>
  <c r="AJ6" i="137"/>
  <c r="AI6" i="137"/>
  <c r="AH6" i="137"/>
  <c r="AG6" i="137"/>
  <c r="AF6" i="137"/>
  <c r="AE6" i="137"/>
  <c r="AD6" i="137"/>
  <c r="AC6" i="137"/>
  <c r="AB6" i="137"/>
  <c r="AA6" i="137"/>
  <c r="Z6" i="137"/>
  <c r="Y6" i="137"/>
  <c r="X6" i="137"/>
  <c r="W6" i="137"/>
  <c r="V6" i="137"/>
  <c r="U6" i="137"/>
  <c r="T6" i="137"/>
  <c r="S6" i="137"/>
  <c r="R6" i="137"/>
  <c r="Q6" i="137"/>
  <c r="P6" i="137"/>
  <c r="O6" i="137"/>
  <c r="N6" i="137"/>
  <c r="M6" i="137"/>
  <c r="L6" i="137"/>
  <c r="K6" i="137"/>
  <c r="J6" i="137"/>
  <c r="BG5" i="137"/>
  <c r="BF5" i="137"/>
  <c r="BE5" i="137"/>
  <c r="BD5" i="137"/>
  <c r="BC5" i="137"/>
  <c r="BB5" i="137"/>
  <c r="BA5" i="137"/>
  <c r="AZ5" i="137"/>
  <c r="AY5" i="137"/>
  <c r="AX5" i="137"/>
  <c r="AW5" i="137"/>
  <c r="AV5" i="137"/>
  <c r="AU5" i="137"/>
  <c r="AT5" i="137"/>
  <c r="AS5" i="137"/>
  <c r="AR5" i="137"/>
  <c r="AQ5" i="137"/>
  <c r="AP5" i="137"/>
  <c r="AO5" i="137"/>
  <c r="AN5" i="137"/>
  <c r="AM5" i="137"/>
  <c r="AL5" i="137"/>
  <c r="AK5" i="137"/>
  <c r="AJ5" i="137"/>
  <c r="AI5" i="137"/>
  <c r="AH5" i="137"/>
  <c r="AG5" i="137"/>
  <c r="AF5" i="137"/>
  <c r="AE5" i="137"/>
  <c r="AD5" i="137"/>
  <c r="AC5" i="137"/>
  <c r="AB5" i="137"/>
  <c r="AA5" i="137"/>
  <c r="Z5" i="137"/>
  <c r="Y5" i="137"/>
  <c r="X5" i="137"/>
  <c r="W5" i="137"/>
  <c r="V5" i="137"/>
  <c r="U5" i="137"/>
  <c r="T5" i="137"/>
  <c r="S5" i="137"/>
  <c r="R5" i="137"/>
  <c r="Q5" i="137"/>
  <c r="P5" i="137"/>
  <c r="O5" i="137"/>
  <c r="N5" i="137"/>
  <c r="M5" i="137"/>
  <c r="L5" i="137"/>
  <c r="K5" i="137"/>
  <c r="J5" i="137"/>
  <c r="A7" i="137" s="1"/>
  <c r="J3" i="137"/>
  <c r="AN1" i="137"/>
  <c r="Y1" i="137"/>
  <c r="J1" i="137"/>
  <c r="HO350" i="136"/>
  <c r="HN350" i="136"/>
  <c r="HO349" i="136"/>
  <c r="HN349" i="136"/>
  <c r="HO348" i="136"/>
  <c r="HN348" i="136"/>
  <c r="HO347" i="136"/>
  <c r="HN347" i="136"/>
  <c r="HO346" i="136"/>
  <c r="HN346" i="136"/>
  <c r="HO345" i="136"/>
  <c r="HN345" i="136"/>
  <c r="HO344" i="136"/>
  <c r="HN344" i="136"/>
  <c r="HO343" i="136"/>
  <c r="HN343" i="136"/>
  <c r="HO342" i="136"/>
  <c r="HN342" i="136"/>
  <c r="HO341" i="136"/>
  <c r="HN341" i="136"/>
  <c r="HO340" i="136"/>
  <c r="HN340" i="136"/>
  <c r="HO339" i="136"/>
  <c r="HN339" i="136"/>
  <c r="HO338" i="136"/>
  <c r="HN338" i="136"/>
  <c r="HO337" i="136"/>
  <c r="HN337" i="136"/>
  <c r="HO336" i="136"/>
  <c r="HN336" i="136"/>
  <c r="HG336" i="136"/>
  <c r="HO335" i="136"/>
  <c r="HN335" i="136"/>
  <c r="HG335" i="136"/>
  <c r="HO334" i="136"/>
  <c r="HN334" i="136"/>
  <c r="HG334" i="136"/>
  <c r="HO333" i="136"/>
  <c r="HN333" i="136"/>
  <c r="HG333" i="136"/>
  <c r="HO332" i="136"/>
  <c r="HN332" i="136"/>
  <c r="HG332" i="136"/>
  <c r="HO331" i="136"/>
  <c r="HN331" i="136"/>
  <c r="HG331" i="136"/>
  <c r="HO330" i="136"/>
  <c r="HN330" i="136"/>
  <c r="HG330" i="136"/>
  <c r="HO329" i="136"/>
  <c r="HN329" i="136"/>
  <c r="HG329" i="136"/>
  <c r="HO328" i="136"/>
  <c r="HN328" i="136"/>
  <c r="HG328" i="136"/>
  <c r="HO327" i="136"/>
  <c r="HN327" i="136"/>
  <c r="HG327" i="136"/>
  <c r="HP326" i="136"/>
  <c r="HO326" i="136"/>
  <c r="HN326" i="136"/>
  <c r="HG326" i="136"/>
  <c r="HP325" i="136"/>
  <c r="HO325" i="136"/>
  <c r="HN325" i="136"/>
  <c r="HG325" i="136"/>
  <c r="HP324" i="136"/>
  <c r="HO324" i="136"/>
  <c r="HN324" i="136"/>
  <c r="HG324" i="136"/>
  <c r="HP323" i="136"/>
  <c r="HO323" i="136"/>
  <c r="HN323" i="136"/>
  <c r="HG323" i="136"/>
  <c r="HP322" i="136"/>
  <c r="HO322" i="136"/>
  <c r="HN322" i="136"/>
  <c r="HG322" i="136"/>
  <c r="HP321" i="136"/>
  <c r="HO321" i="136"/>
  <c r="HN321" i="136"/>
  <c r="HG321" i="136"/>
  <c r="HP320" i="136"/>
  <c r="HO320" i="136"/>
  <c r="HN320" i="136"/>
  <c r="HG320" i="136"/>
  <c r="HP319" i="136"/>
  <c r="HO319" i="136"/>
  <c r="HN319" i="136"/>
  <c r="HG319" i="136"/>
  <c r="HP318" i="136"/>
  <c r="HO318" i="136"/>
  <c r="HN318" i="136"/>
  <c r="HG318" i="136"/>
  <c r="HP317" i="136"/>
  <c r="HO317" i="136"/>
  <c r="HN317" i="136"/>
  <c r="HG317" i="136"/>
  <c r="HP316" i="136"/>
  <c r="HO316" i="136"/>
  <c r="HN316" i="136"/>
  <c r="HG316" i="136"/>
  <c r="HP315" i="136"/>
  <c r="HO315" i="136"/>
  <c r="HN315" i="136"/>
  <c r="HG315" i="136"/>
  <c r="HP314" i="136"/>
  <c r="HO314" i="136"/>
  <c r="HN314" i="136"/>
  <c r="HG314" i="136"/>
  <c r="HP313" i="136"/>
  <c r="HO313" i="136"/>
  <c r="HN313" i="136"/>
  <c r="HG313" i="136"/>
  <c r="HP312" i="136"/>
  <c r="HO312" i="136"/>
  <c r="HN312" i="136"/>
  <c r="HG312" i="136"/>
  <c r="HP311" i="136"/>
  <c r="HO311" i="136"/>
  <c r="HN311" i="136"/>
  <c r="HG311" i="136"/>
  <c r="HP310" i="136"/>
  <c r="HO310" i="136"/>
  <c r="HN310" i="136"/>
  <c r="HG310" i="136"/>
  <c r="HP309" i="136"/>
  <c r="HO309" i="136"/>
  <c r="HN309" i="136"/>
  <c r="HI309" i="136"/>
  <c r="HI310" i="136" s="1"/>
  <c r="HI311" i="136" s="1"/>
  <c r="HI312" i="136" s="1"/>
  <c r="HI313" i="136" s="1"/>
  <c r="HI314" i="136" s="1"/>
  <c r="HI315" i="136" s="1"/>
  <c r="HI316" i="136" s="1"/>
  <c r="HI317" i="136" s="1"/>
  <c r="HI318" i="136" s="1"/>
  <c r="HI319" i="136" s="1"/>
  <c r="HI320" i="136" s="1"/>
  <c r="HI321" i="136" s="1"/>
  <c r="HI322" i="136" s="1"/>
  <c r="HI323" i="136" s="1"/>
  <c r="HI324" i="136" s="1"/>
  <c r="HI325" i="136" s="1"/>
  <c r="HI326" i="136" s="1"/>
  <c r="HI327" i="136" s="1"/>
  <c r="HI328" i="136" s="1"/>
  <c r="HI329" i="136" s="1"/>
  <c r="HI330" i="136" s="1"/>
  <c r="HI331" i="136" s="1"/>
  <c r="HI332" i="136" s="1"/>
  <c r="HI333" i="136" s="1"/>
  <c r="HI334" i="136" s="1"/>
  <c r="HI335" i="136" s="1"/>
  <c r="HI336" i="136" s="1"/>
  <c r="HI337" i="136" s="1"/>
  <c r="HI338" i="136" s="1"/>
  <c r="HI339" i="136" s="1"/>
  <c r="HI340" i="136" s="1"/>
  <c r="HI341" i="136" s="1"/>
  <c r="HI342" i="136" s="1"/>
  <c r="HI343" i="136" s="1"/>
  <c r="HI344" i="136" s="1"/>
  <c r="HI345" i="136" s="1"/>
  <c r="HI346" i="136" s="1"/>
  <c r="HI347" i="136" s="1"/>
  <c r="HI348" i="136" s="1"/>
  <c r="HG309" i="136"/>
  <c r="HP308" i="136"/>
  <c r="HO308" i="136"/>
  <c r="HN308" i="136"/>
  <c r="HG308" i="136"/>
  <c r="HP307" i="136"/>
  <c r="HO307" i="136"/>
  <c r="HN307" i="136"/>
  <c r="HI307" i="136"/>
  <c r="HG307" i="136"/>
  <c r="HP306" i="136"/>
  <c r="HO306" i="136"/>
  <c r="HN306" i="136"/>
  <c r="HL306" i="136"/>
  <c r="HI306" i="136"/>
  <c r="HG306" i="136"/>
  <c r="HP305" i="136"/>
  <c r="HO305" i="136"/>
  <c r="HN305" i="136"/>
  <c r="HK305" i="136"/>
  <c r="HI305" i="136"/>
  <c r="HG305" i="136"/>
  <c r="HP304" i="136"/>
  <c r="HO304" i="136"/>
  <c r="HN304" i="136"/>
  <c r="HJ304" i="136"/>
  <c r="HI304" i="136"/>
  <c r="HG304" i="136"/>
  <c r="HP303" i="136"/>
  <c r="HO303" i="136"/>
  <c r="HN303" i="136"/>
  <c r="HJ303" i="136"/>
  <c r="HJ302" i="136" s="1"/>
  <c r="HI303" i="136"/>
  <c r="HG303" i="136"/>
  <c r="HP302" i="136"/>
  <c r="HO302" i="136"/>
  <c r="HN302" i="136"/>
  <c r="HI302" i="136"/>
  <c r="HG302" i="136"/>
  <c r="HO301" i="136"/>
  <c r="HN301" i="136"/>
  <c r="HL301" i="136"/>
  <c r="HJ301" i="136"/>
  <c r="HI301" i="136"/>
  <c r="JP304" i="136" s="1"/>
  <c r="HH301" i="136"/>
  <c r="HH302" i="136" s="1"/>
  <c r="HH303" i="136" s="1"/>
  <c r="HH304" i="136" s="1"/>
  <c r="HH305" i="136" s="1"/>
  <c r="HH306" i="136" s="1"/>
  <c r="HH307" i="136" s="1"/>
  <c r="HH308" i="136" s="1"/>
  <c r="HH309" i="136" s="1"/>
  <c r="HH310" i="136" s="1"/>
  <c r="HH311" i="136" s="1"/>
  <c r="HH312" i="136" s="1"/>
  <c r="HH313" i="136" s="1"/>
  <c r="HH314" i="136" s="1"/>
  <c r="HH315" i="136" s="1"/>
  <c r="HH316" i="136" s="1"/>
  <c r="HH317" i="136" s="1"/>
  <c r="HH318" i="136" s="1"/>
  <c r="HH319" i="136" s="1"/>
  <c r="HH320" i="136" s="1"/>
  <c r="HH321" i="136" s="1"/>
  <c r="HH322" i="136" s="1"/>
  <c r="HH323" i="136" s="1"/>
  <c r="HH324" i="136" s="1"/>
  <c r="HH325" i="136" s="1"/>
  <c r="HH326" i="136" s="1"/>
  <c r="HH327" i="136" s="1"/>
  <c r="HH328" i="136" s="1"/>
  <c r="HH329" i="136" s="1"/>
  <c r="HH330" i="136" s="1"/>
  <c r="HH331" i="136" s="1"/>
  <c r="HH332" i="136" s="1"/>
  <c r="HH333" i="136" s="1"/>
  <c r="HH334" i="136" s="1"/>
  <c r="HH335" i="136" s="1"/>
  <c r="HH336" i="136" s="1"/>
  <c r="HH337" i="136" s="1"/>
  <c r="HH338" i="136" s="1"/>
  <c r="HH339" i="136" s="1"/>
  <c r="HH340" i="136" s="1"/>
  <c r="HH341" i="136" s="1"/>
  <c r="HH342" i="136" s="1"/>
  <c r="HH343" i="136" s="1"/>
  <c r="HH344" i="136" s="1"/>
  <c r="HH345" i="136" s="1"/>
  <c r="HH346" i="136" s="1"/>
  <c r="HH347" i="136" s="1"/>
  <c r="HH348" i="136" s="1"/>
  <c r="HH349" i="136" s="1"/>
  <c r="HH350" i="136" s="1"/>
  <c r="HH351" i="136" s="1"/>
  <c r="HH352" i="136" s="1"/>
  <c r="HH353" i="136" s="1"/>
  <c r="HH354" i="136" s="1"/>
  <c r="HH355" i="136" s="1"/>
  <c r="HH356" i="136" s="1"/>
  <c r="HH357" i="136" s="1"/>
  <c r="HH358" i="136" s="1"/>
  <c r="HH359" i="136" s="1"/>
  <c r="HH360" i="136" s="1"/>
  <c r="HH361" i="136" s="1"/>
  <c r="HH362" i="136" s="1"/>
  <c r="HH363" i="136" s="1"/>
  <c r="HH364" i="136" s="1"/>
  <c r="HH365" i="136" s="1"/>
  <c r="HH366" i="136" s="1"/>
  <c r="HH367" i="136" s="1"/>
  <c r="HH368" i="136" s="1"/>
  <c r="HH369" i="136" s="1"/>
  <c r="HH370" i="136" s="1"/>
  <c r="HH371" i="136" s="1"/>
  <c r="HH372" i="136" s="1"/>
  <c r="HH373" i="136" s="1"/>
  <c r="HH374" i="136" s="1"/>
  <c r="HH375" i="136" s="1"/>
  <c r="HH376" i="136" s="1"/>
  <c r="HH377" i="136" s="1"/>
  <c r="HH378" i="136" s="1"/>
  <c r="HH379" i="136" s="1"/>
  <c r="HH380" i="136" s="1"/>
  <c r="HH381" i="136" s="1"/>
  <c r="HH382" i="136" s="1"/>
  <c r="HH383" i="136" s="1"/>
  <c r="HH384" i="136" s="1"/>
  <c r="HH385" i="136" s="1"/>
  <c r="HH386" i="136" s="1"/>
  <c r="HH387" i="136" s="1"/>
  <c r="HH388" i="136" s="1"/>
  <c r="HH389" i="136" s="1"/>
  <c r="HH390" i="136" s="1"/>
  <c r="HH391" i="136" s="1"/>
  <c r="HH392" i="136" s="1"/>
  <c r="HH393" i="136" s="1"/>
  <c r="HH394" i="136" s="1"/>
  <c r="HH395" i="136" s="1"/>
  <c r="HH396" i="136" s="1"/>
  <c r="HH397" i="136" s="1"/>
  <c r="HH398" i="136" s="1"/>
  <c r="HH399" i="136" s="1"/>
  <c r="HH400" i="136" s="1"/>
  <c r="HH401" i="136" s="1"/>
  <c r="HH402" i="136" s="1"/>
  <c r="HH403" i="136" s="1"/>
  <c r="HH404" i="136" s="1"/>
  <c r="HH405" i="136" s="1"/>
  <c r="HH406" i="136" s="1"/>
  <c r="HH407" i="136" s="1"/>
  <c r="HH408" i="136" s="1"/>
  <c r="HH409" i="136" s="1"/>
  <c r="HH410" i="136" s="1"/>
  <c r="HH411" i="136" s="1"/>
  <c r="HH412" i="136" s="1"/>
  <c r="HH413" i="136" s="1"/>
  <c r="HH414" i="136" s="1"/>
  <c r="HH415" i="136" s="1"/>
  <c r="HH416" i="136" s="1"/>
  <c r="HH417" i="136" s="1"/>
  <c r="HH418" i="136" s="1"/>
  <c r="HH419" i="136" s="1"/>
  <c r="HH420" i="136" s="1"/>
  <c r="HH421" i="136" s="1"/>
  <c r="HH422" i="136" s="1"/>
  <c r="HH423" i="136" s="1"/>
  <c r="HH424" i="136" s="1"/>
  <c r="HH425" i="136" s="1"/>
  <c r="HH426" i="136" s="1"/>
  <c r="HG301" i="136"/>
  <c r="HU298" i="136"/>
  <c r="G71" i="136"/>
  <c r="F71" i="136"/>
  <c r="G70" i="136"/>
  <c r="F70" i="136"/>
  <c r="G69" i="136"/>
  <c r="F69" i="136"/>
  <c r="G68" i="136"/>
  <c r="F68" i="136"/>
  <c r="G67" i="136"/>
  <c r="F67" i="136"/>
  <c r="G66" i="136"/>
  <c r="F66" i="136"/>
  <c r="G65" i="136"/>
  <c r="F65" i="136"/>
  <c r="G64" i="136"/>
  <c r="F64" i="136"/>
  <c r="G63" i="136"/>
  <c r="F63" i="136"/>
  <c r="G62" i="136"/>
  <c r="F62" i="136"/>
  <c r="G61" i="136"/>
  <c r="F61" i="136"/>
  <c r="G60" i="136"/>
  <c r="F60" i="136"/>
  <c r="G59" i="136"/>
  <c r="F59" i="136"/>
  <c r="G58" i="136"/>
  <c r="F58" i="136"/>
  <c r="G57" i="136"/>
  <c r="F57" i="136"/>
  <c r="G56" i="136"/>
  <c r="F56" i="136"/>
  <c r="G55" i="136"/>
  <c r="F55" i="136"/>
  <c r="G54" i="136"/>
  <c r="F54" i="136"/>
  <c r="G53" i="136"/>
  <c r="F53" i="136"/>
  <c r="G52" i="136"/>
  <c r="F52" i="136"/>
  <c r="G51" i="136"/>
  <c r="F51" i="136"/>
  <c r="G50" i="136"/>
  <c r="F50" i="136"/>
  <c r="G49" i="136"/>
  <c r="F49" i="136"/>
  <c r="G48" i="136"/>
  <c r="F48" i="136"/>
  <c r="G47" i="136"/>
  <c r="F47" i="136"/>
  <c r="G46" i="136"/>
  <c r="F46" i="136"/>
  <c r="G45" i="136"/>
  <c r="F45" i="136"/>
  <c r="G44" i="136"/>
  <c r="F44" i="136"/>
  <c r="G43" i="136"/>
  <c r="F43" i="136"/>
  <c r="G42" i="136"/>
  <c r="F42" i="136"/>
  <c r="G41" i="136"/>
  <c r="F41" i="136"/>
  <c r="G40" i="136"/>
  <c r="F40" i="136"/>
  <c r="G39" i="136"/>
  <c r="F39" i="136"/>
  <c r="G38" i="136"/>
  <c r="F38" i="136"/>
  <c r="G37" i="136"/>
  <c r="F37" i="136"/>
  <c r="G36" i="136"/>
  <c r="F36" i="136"/>
  <c r="G35" i="136"/>
  <c r="F35" i="136"/>
  <c r="G34" i="136"/>
  <c r="F34" i="136"/>
  <c r="G33" i="136"/>
  <c r="F33" i="136"/>
  <c r="G32" i="136"/>
  <c r="F32" i="136"/>
  <c r="G31" i="136"/>
  <c r="F31" i="136"/>
  <c r="G30" i="136"/>
  <c r="F30" i="136"/>
  <c r="G29" i="136"/>
  <c r="F29" i="136"/>
  <c r="G28" i="136"/>
  <c r="F28" i="136"/>
  <c r="G27" i="136"/>
  <c r="F27" i="136"/>
  <c r="G26" i="136"/>
  <c r="F26" i="136"/>
  <c r="G25" i="136"/>
  <c r="F25" i="136"/>
  <c r="G24" i="136"/>
  <c r="F24" i="136"/>
  <c r="G23" i="136"/>
  <c r="F23" i="136"/>
  <c r="G22" i="136"/>
  <c r="F22" i="136"/>
  <c r="G21" i="136"/>
  <c r="F21" i="136"/>
  <c r="G20" i="136"/>
  <c r="F20" i="136"/>
  <c r="G19" i="136"/>
  <c r="F19" i="136"/>
  <c r="G18" i="136"/>
  <c r="F18" i="136"/>
  <c r="G17" i="136"/>
  <c r="F17" i="136"/>
  <c r="G16" i="136"/>
  <c r="F16" i="136"/>
  <c r="G15" i="136"/>
  <c r="F15" i="136"/>
  <c r="G14" i="136"/>
  <c r="F14" i="136"/>
  <c r="G13" i="136"/>
  <c r="F13" i="136"/>
  <c r="G12" i="136"/>
  <c r="F12" i="136"/>
  <c r="G10" i="136"/>
  <c r="F10" i="136"/>
  <c r="BG9" i="136"/>
  <c r="BF9" i="136"/>
  <c r="BE9" i="136"/>
  <c r="BD9" i="136"/>
  <c r="BC9" i="136"/>
  <c r="BB9" i="136"/>
  <c r="BA9" i="136"/>
  <c r="AZ9" i="136"/>
  <c r="AY9" i="136"/>
  <c r="AX9" i="136"/>
  <c r="AW9" i="136"/>
  <c r="AV9" i="136"/>
  <c r="AU9" i="136"/>
  <c r="AT9" i="136"/>
  <c r="AS9" i="136"/>
  <c r="AR9" i="136"/>
  <c r="AQ9" i="136"/>
  <c r="AP9" i="136"/>
  <c r="AO9" i="136"/>
  <c r="AN9" i="136"/>
  <c r="AM9" i="136"/>
  <c r="AL9" i="136"/>
  <c r="AK9" i="136"/>
  <c r="AJ9" i="136"/>
  <c r="AI9" i="136"/>
  <c r="AH9" i="136"/>
  <c r="AG9" i="136"/>
  <c r="AF9" i="136"/>
  <c r="AE9" i="136"/>
  <c r="AD9" i="136"/>
  <c r="AC9" i="136"/>
  <c r="AB9" i="136"/>
  <c r="AA9" i="136"/>
  <c r="Z9" i="136"/>
  <c r="Y9" i="136"/>
  <c r="X9" i="136"/>
  <c r="W9" i="136"/>
  <c r="V9" i="136"/>
  <c r="U9" i="136"/>
  <c r="T9" i="136"/>
  <c r="S9" i="136"/>
  <c r="R9" i="136"/>
  <c r="Q9" i="136"/>
  <c r="P9" i="136"/>
  <c r="O9" i="136"/>
  <c r="N9" i="136"/>
  <c r="M9" i="136"/>
  <c r="L9" i="136"/>
  <c r="K9" i="136"/>
  <c r="J9" i="136"/>
  <c r="BG8" i="136"/>
  <c r="BF8" i="136"/>
  <c r="BE8" i="136"/>
  <c r="JQ306" i="136" s="1"/>
  <c r="BD8" i="136"/>
  <c r="BC8" i="136"/>
  <c r="JO306" i="136" s="1"/>
  <c r="BB8" i="136"/>
  <c r="BA8" i="136"/>
  <c r="JM306" i="136" s="1"/>
  <c r="AZ8" i="136"/>
  <c r="AY8" i="136"/>
  <c r="JK306" i="136" s="1"/>
  <c r="AX8" i="136"/>
  <c r="AW8" i="136"/>
  <c r="JI306" i="136" s="1"/>
  <c r="AV8" i="136"/>
  <c r="AU8" i="136"/>
  <c r="JG306" i="136" s="1"/>
  <c r="AT8" i="136"/>
  <c r="AS8" i="136"/>
  <c r="JE306" i="136" s="1"/>
  <c r="AR8" i="136"/>
  <c r="AQ8" i="136"/>
  <c r="JC306" i="136" s="1"/>
  <c r="AP8" i="136"/>
  <c r="AO8" i="136"/>
  <c r="JA306" i="136" s="1"/>
  <c r="AN8" i="136"/>
  <c r="AM8" i="136"/>
  <c r="IY306" i="136" s="1"/>
  <c r="AL8" i="136"/>
  <c r="AK8" i="136"/>
  <c r="IW306" i="136" s="1"/>
  <c r="AJ8" i="136"/>
  <c r="AI8" i="136"/>
  <c r="IU306" i="136" s="1"/>
  <c r="AH8" i="136"/>
  <c r="AG8" i="136"/>
  <c r="IS306" i="136" s="1"/>
  <c r="AF8" i="136"/>
  <c r="AE8" i="136"/>
  <c r="IQ306" i="136" s="1"/>
  <c r="AD8" i="136"/>
  <c r="AC8" i="136"/>
  <c r="IO306" i="136" s="1"/>
  <c r="AB8" i="136"/>
  <c r="AA8" i="136"/>
  <c r="IM306" i="136" s="1"/>
  <c r="Z8" i="136"/>
  <c r="Y8" i="136"/>
  <c r="IK306" i="136" s="1"/>
  <c r="X8" i="136"/>
  <c r="W8" i="136"/>
  <c r="II306" i="136" s="1"/>
  <c r="V8" i="136"/>
  <c r="U8" i="136"/>
  <c r="IG306" i="136" s="1"/>
  <c r="T8" i="136"/>
  <c r="S8" i="136"/>
  <c r="IE306" i="136" s="1"/>
  <c r="R8" i="136"/>
  <c r="Q8" i="136"/>
  <c r="IC306" i="136" s="1"/>
  <c r="P8" i="136"/>
  <c r="O8" i="136"/>
  <c r="IA306" i="136" s="1"/>
  <c r="N8" i="136"/>
  <c r="M8" i="136"/>
  <c r="HY306" i="136" s="1"/>
  <c r="L8" i="136"/>
  <c r="K8" i="136"/>
  <c r="HW306" i="136" s="1"/>
  <c r="J8" i="136"/>
  <c r="BG6" i="136"/>
  <c r="BF6" i="136"/>
  <c r="JR303" i="136" s="1"/>
  <c r="BE6" i="136"/>
  <c r="BD6" i="136"/>
  <c r="JP303" i="136" s="1"/>
  <c r="BC6" i="136"/>
  <c r="BB6" i="136"/>
  <c r="JN303" i="136" s="1"/>
  <c r="BA6" i="136"/>
  <c r="AZ6" i="136"/>
  <c r="JL303" i="136" s="1"/>
  <c r="AY6" i="136"/>
  <c r="AX6" i="136"/>
  <c r="JJ303" i="136" s="1"/>
  <c r="AW6" i="136"/>
  <c r="AV6" i="136"/>
  <c r="JH303" i="136" s="1"/>
  <c r="AU6" i="136"/>
  <c r="AT6" i="136"/>
  <c r="JF303" i="136" s="1"/>
  <c r="AS6" i="136"/>
  <c r="AR6" i="136"/>
  <c r="JD303" i="136" s="1"/>
  <c r="AQ6" i="136"/>
  <c r="AP6" i="136"/>
  <c r="JB303" i="136" s="1"/>
  <c r="AO6" i="136"/>
  <c r="AN6" i="136"/>
  <c r="IZ303" i="136" s="1"/>
  <c r="AM6" i="136"/>
  <c r="AL6" i="136"/>
  <c r="IX303" i="136" s="1"/>
  <c r="AK6" i="136"/>
  <c r="AJ6" i="136"/>
  <c r="IV303" i="136" s="1"/>
  <c r="AI6" i="136"/>
  <c r="AH6" i="136"/>
  <c r="IT303" i="136" s="1"/>
  <c r="AG6" i="136"/>
  <c r="AF6" i="136"/>
  <c r="IR303" i="136" s="1"/>
  <c r="AE6" i="136"/>
  <c r="AD6" i="136"/>
  <c r="IP303" i="136" s="1"/>
  <c r="AC6" i="136"/>
  <c r="AB6" i="136"/>
  <c r="IN303" i="136" s="1"/>
  <c r="AA6" i="136"/>
  <c r="Z6" i="136"/>
  <c r="IL303" i="136" s="1"/>
  <c r="Y6" i="136"/>
  <c r="X6" i="136"/>
  <c r="IJ303" i="136" s="1"/>
  <c r="W6" i="136"/>
  <c r="V6" i="136"/>
  <c r="IH303" i="136" s="1"/>
  <c r="U6" i="136"/>
  <c r="T6" i="136"/>
  <c r="IF303" i="136" s="1"/>
  <c r="S6" i="136"/>
  <c r="R6" i="136"/>
  <c r="ID303" i="136" s="1"/>
  <c r="Q6" i="136"/>
  <c r="P6" i="136"/>
  <c r="IB303" i="136" s="1"/>
  <c r="O6" i="136"/>
  <c r="N6" i="136"/>
  <c r="HZ303" i="136" s="1"/>
  <c r="M6" i="136"/>
  <c r="L6" i="136"/>
  <c r="HX303" i="136" s="1"/>
  <c r="K6" i="136"/>
  <c r="J6" i="136"/>
  <c r="HV303" i="136" s="1"/>
  <c r="BG5" i="136"/>
  <c r="BF5" i="136"/>
  <c r="BE5" i="136"/>
  <c r="BD5" i="136"/>
  <c r="BC5" i="136"/>
  <c r="BB5" i="136"/>
  <c r="BA5" i="136"/>
  <c r="AZ5" i="136"/>
  <c r="AY5" i="136"/>
  <c r="AX5" i="136"/>
  <c r="AW5" i="136"/>
  <c r="AV5" i="136"/>
  <c r="AU5" i="136"/>
  <c r="AT5" i="136"/>
  <c r="AS5" i="136"/>
  <c r="AR5" i="136"/>
  <c r="AQ5" i="136"/>
  <c r="AP5" i="136"/>
  <c r="AO5" i="136"/>
  <c r="AN5" i="136"/>
  <c r="AM5" i="136"/>
  <c r="AL5" i="136"/>
  <c r="AK5" i="136"/>
  <c r="AJ5" i="136"/>
  <c r="AI5" i="136"/>
  <c r="AH5" i="136"/>
  <c r="AG5" i="136"/>
  <c r="AF5" i="136"/>
  <c r="AE5" i="136"/>
  <c r="AD5" i="136"/>
  <c r="AC5" i="136"/>
  <c r="AB5" i="136"/>
  <c r="AA5" i="136"/>
  <c r="Z5" i="136"/>
  <c r="Y5" i="136"/>
  <c r="X5" i="136"/>
  <c r="W5" i="136"/>
  <c r="V5" i="136"/>
  <c r="U5" i="136"/>
  <c r="T5" i="136"/>
  <c r="S5" i="136"/>
  <c r="R5" i="136"/>
  <c r="Q5" i="136"/>
  <c r="P5" i="136"/>
  <c r="O5" i="136"/>
  <c r="N5" i="136"/>
  <c r="M5" i="136"/>
  <c r="L5" i="136"/>
  <c r="K5" i="136"/>
  <c r="J5" i="136"/>
  <c r="A7" i="136" s="1"/>
  <c r="J3" i="136"/>
  <c r="AN1" i="136"/>
  <c r="Y1" i="136"/>
  <c r="J1" i="136"/>
  <c r="HO350" i="135"/>
  <c r="HN350" i="135"/>
  <c r="HO349" i="135"/>
  <c r="HN349" i="135"/>
  <c r="HO348" i="135"/>
  <c r="HN348" i="135"/>
  <c r="HO347" i="135"/>
  <c r="HN347" i="135"/>
  <c r="HO346" i="135"/>
  <c r="HN346" i="135"/>
  <c r="HO345" i="135"/>
  <c r="HN345" i="135"/>
  <c r="HO344" i="135"/>
  <c r="HN344" i="135"/>
  <c r="HO343" i="135"/>
  <c r="HN343" i="135"/>
  <c r="HO342" i="135"/>
  <c r="HN342" i="135"/>
  <c r="HO341" i="135"/>
  <c r="HN341" i="135"/>
  <c r="HO340" i="135"/>
  <c r="HN340" i="135"/>
  <c r="HO339" i="135"/>
  <c r="HN339" i="135"/>
  <c r="HO338" i="135"/>
  <c r="HN338" i="135"/>
  <c r="HO337" i="135"/>
  <c r="HN337" i="135"/>
  <c r="HO336" i="135"/>
  <c r="HN336" i="135"/>
  <c r="HG336" i="135"/>
  <c r="HO335" i="135"/>
  <c r="HN335" i="135"/>
  <c r="HG335" i="135"/>
  <c r="HO334" i="135"/>
  <c r="HN334" i="135"/>
  <c r="HG334" i="135"/>
  <c r="HO333" i="135"/>
  <c r="HN333" i="135"/>
  <c r="HG333" i="135"/>
  <c r="HO332" i="135"/>
  <c r="HN332" i="135"/>
  <c r="HG332" i="135"/>
  <c r="HO331" i="135"/>
  <c r="HN331" i="135"/>
  <c r="HG331" i="135"/>
  <c r="HO330" i="135"/>
  <c r="HN330" i="135"/>
  <c r="HG330" i="135"/>
  <c r="HO329" i="135"/>
  <c r="HN329" i="135"/>
  <c r="HG329" i="135"/>
  <c r="HO328" i="135"/>
  <c r="HN328" i="135"/>
  <c r="HG328" i="135"/>
  <c r="HO327" i="135"/>
  <c r="HN327" i="135"/>
  <c r="HG327" i="135"/>
  <c r="HP326" i="135"/>
  <c r="HO326" i="135"/>
  <c r="HN326" i="135"/>
  <c r="HG326" i="135"/>
  <c r="HP325" i="135"/>
  <c r="HO325" i="135"/>
  <c r="HN325" i="135"/>
  <c r="HG325" i="135"/>
  <c r="HP324" i="135"/>
  <c r="HO324" i="135"/>
  <c r="HN324" i="135"/>
  <c r="HG324" i="135"/>
  <c r="HP323" i="135"/>
  <c r="HO323" i="135"/>
  <c r="HN323" i="135"/>
  <c r="HG323" i="135"/>
  <c r="HP322" i="135"/>
  <c r="HO322" i="135"/>
  <c r="HN322" i="135"/>
  <c r="HG322" i="135"/>
  <c r="HP321" i="135"/>
  <c r="HO321" i="135"/>
  <c r="HN321" i="135"/>
  <c r="HG321" i="135"/>
  <c r="HP320" i="135"/>
  <c r="HO320" i="135"/>
  <c r="HN320" i="135"/>
  <c r="HG320" i="135"/>
  <c r="HP319" i="135"/>
  <c r="HO319" i="135"/>
  <c r="HN319" i="135"/>
  <c r="HG319" i="135"/>
  <c r="HP318" i="135"/>
  <c r="HO318" i="135"/>
  <c r="HN318" i="135"/>
  <c r="HG318" i="135"/>
  <c r="HP317" i="135"/>
  <c r="HO317" i="135"/>
  <c r="HN317" i="135"/>
  <c r="HG317" i="135"/>
  <c r="HP316" i="135"/>
  <c r="HO316" i="135"/>
  <c r="HN316" i="135"/>
  <c r="HG316" i="135"/>
  <c r="HP315" i="135"/>
  <c r="HO315" i="135"/>
  <c r="HN315" i="135"/>
  <c r="HG315" i="135"/>
  <c r="HP314" i="135"/>
  <c r="HO314" i="135"/>
  <c r="HN314" i="135"/>
  <c r="HG314" i="135"/>
  <c r="HP313" i="135"/>
  <c r="HO313" i="135"/>
  <c r="HN313" i="135"/>
  <c r="HG313" i="135"/>
  <c r="HP312" i="135"/>
  <c r="HO312" i="135"/>
  <c r="HN312" i="135"/>
  <c r="HG312" i="135"/>
  <c r="HP311" i="135"/>
  <c r="HO311" i="135"/>
  <c r="HN311" i="135"/>
  <c r="HG311" i="135"/>
  <c r="HP310" i="135"/>
  <c r="HO310" i="135"/>
  <c r="HN310" i="135"/>
  <c r="HG310" i="135"/>
  <c r="HP309" i="135"/>
  <c r="HO309" i="135"/>
  <c r="HN309" i="135"/>
  <c r="HI309" i="135"/>
  <c r="HI310" i="135" s="1"/>
  <c r="HI311" i="135" s="1"/>
  <c r="HI312" i="135" s="1"/>
  <c r="HI313" i="135" s="1"/>
  <c r="HI314" i="135" s="1"/>
  <c r="HI315" i="135" s="1"/>
  <c r="HI316" i="135" s="1"/>
  <c r="HI317" i="135" s="1"/>
  <c r="HI318" i="135" s="1"/>
  <c r="HI319" i="135" s="1"/>
  <c r="HI320" i="135" s="1"/>
  <c r="HI321" i="135" s="1"/>
  <c r="HI322" i="135" s="1"/>
  <c r="HI323" i="135" s="1"/>
  <c r="HI324" i="135" s="1"/>
  <c r="HI325" i="135" s="1"/>
  <c r="HI326" i="135" s="1"/>
  <c r="HI327" i="135" s="1"/>
  <c r="HI328" i="135" s="1"/>
  <c r="HI329" i="135" s="1"/>
  <c r="HI330" i="135" s="1"/>
  <c r="HI331" i="135" s="1"/>
  <c r="HI332" i="135" s="1"/>
  <c r="HI333" i="135" s="1"/>
  <c r="HI334" i="135" s="1"/>
  <c r="HI335" i="135" s="1"/>
  <c r="HI336" i="135" s="1"/>
  <c r="HI337" i="135" s="1"/>
  <c r="HI338" i="135" s="1"/>
  <c r="HI339" i="135" s="1"/>
  <c r="HI340" i="135" s="1"/>
  <c r="HI341" i="135" s="1"/>
  <c r="HI342" i="135" s="1"/>
  <c r="HI343" i="135" s="1"/>
  <c r="HI344" i="135" s="1"/>
  <c r="HI345" i="135" s="1"/>
  <c r="HI346" i="135" s="1"/>
  <c r="HI347" i="135" s="1"/>
  <c r="HI348" i="135" s="1"/>
  <c r="HG309" i="135"/>
  <c r="HP308" i="135"/>
  <c r="HO308" i="135"/>
  <c r="HN308" i="135"/>
  <c r="HG308" i="135"/>
  <c r="HP307" i="135"/>
  <c r="HO307" i="135"/>
  <c r="HN307" i="135"/>
  <c r="HI307" i="135"/>
  <c r="HG307" i="135"/>
  <c r="HP306" i="135"/>
  <c r="HO306" i="135"/>
  <c r="HN306" i="135"/>
  <c r="HL306" i="135"/>
  <c r="HI306" i="135"/>
  <c r="HG306" i="135"/>
  <c r="HP305" i="135"/>
  <c r="HO305" i="135"/>
  <c r="HN305" i="135"/>
  <c r="HK305" i="135"/>
  <c r="HL305" i="135" s="1"/>
  <c r="HI305" i="135"/>
  <c r="HG305" i="135"/>
  <c r="HP304" i="135"/>
  <c r="HO304" i="135"/>
  <c r="HN304" i="135"/>
  <c r="HK304" i="135"/>
  <c r="HJ304" i="135"/>
  <c r="HL304" i="135" s="1"/>
  <c r="HI304" i="135"/>
  <c r="HG304" i="135"/>
  <c r="HP303" i="135"/>
  <c r="HO303" i="135"/>
  <c r="HN303" i="135"/>
  <c r="HK303" i="135"/>
  <c r="HJ303" i="135"/>
  <c r="HL303" i="135" s="1"/>
  <c r="HI303" i="135"/>
  <c r="HG303" i="135"/>
  <c r="HP302" i="135"/>
  <c r="HO302" i="135"/>
  <c r="HN302" i="135"/>
  <c r="HK302" i="135"/>
  <c r="HJ302" i="135"/>
  <c r="HL302" i="135" s="1"/>
  <c r="HI302" i="135"/>
  <c r="HG302" i="135"/>
  <c r="HO301" i="135"/>
  <c r="HN301" i="135"/>
  <c r="HJ301" i="135"/>
  <c r="HL301" i="135" s="1"/>
  <c r="HI301" i="135"/>
  <c r="IM301" i="135" s="1"/>
  <c r="HH301" i="135"/>
  <c r="HH302" i="135" s="1"/>
  <c r="HH303" i="135" s="1"/>
  <c r="HH304" i="135" s="1"/>
  <c r="HH305" i="135" s="1"/>
  <c r="HH306" i="135" s="1"/>
  <c r="HH307" i="135" s="1"/>
  <c r="HH308" i="135" s="1"/>
  <c r="HH309" i="135" s="1"/>
  <c r="HH310" i="135" s="1"/>
  <c r="HH311" i="135" s="1"/>
  <c r="HH312" i="135" s="1"/>
  <c r="HH313" i="135" s="1"/>
  <c r="HH314" i="135" s="1"/>
  <c r="HH315" i="135" s="1"/>
  <c r="HH316" i="135" s="1"/>
  <c r="HH317" i="135" s="1"/>
  <c r="HH318" i="135" s="1"/>
  <c r="HH319" i="135" s="1"/>
  <c r="HH320" i="135" s="1"/>
  <c r="HH321" i="135" s="1"/>
  <c r="HH322" i="135" s="1"/>
  <c r="HH323" i="135" s="1"/>
  <c r="HH324" i="135" s="1"/>
  <c r="HH325" i="135" s="1"/>
  <c r="HH326" i="135" s="1"/>
  <c r="HH327" i="135" s="1"/>
  <c r="HH328" i="135" s="1"/>
  <c r="HH329" i="135" s="1"/>
  <c r="HH330" i="135" s="1"/>
  <c r="HH331" i="135" s="1"/>
  <c r="HH332" i="135" s="1"/>
  <c r="HH333" i="135" s="1"/>
  <c r="HH334" i="135" s="1"/>
  <c r="HH335" i="135" s="1"/>
  <c r="HH336" i="135" s="1"/>
  <c r="HH337" i="135" s="1"/>
  <c r="HH338" i="135" s="1"/>
  <c r="HH339" i="135" s="1"/>
  <c r="HH340" i="135" s="1"/>
  <c r="HH341" i="135" s="1"/>
  <c r="HH342" i="135" s="1"/>
  <c r="HH343" i="135" s="1"/>
  <c r="HH344" i="135" s="1"/>
  <c r="HH345" i="135" s="1"/>
  <c r="HH346" i="135" s="1"/>
  <c r="HH347" i="135" s="1"/>
  <c r="HH348" i="135" s="1"/>
  <c r="HH349" i="135" s="1"/>
  <c r="HH350" i="135" s="1"/>
  <c r="HH351" i="135" s="1"/>
  <c r="HH352" i="135" s="1"/>
  <c r="HH353" i="135" s="1"/>
  <c r="HH354" i="135" s="1"/>
  <c r="HH355" i="135" s="1"/>
  <c r="HH356" i="135" s="1"/>
  <c r="HH357" i="135" s="1"/>
  <c r="HH358" i="135" s="1"/>
  <c r="HH359" i="135" s="1"/>
  <c r="HH360" i="135" s="1"/>
  <c r="HH361" i="135" s="1"/>
  <c r="HH362" i="135" s="1"/>
  <c r="HH363" i="135" s="1"/>
  <c r="HH364" i="135" s="1"/>
  <c r="HH365" i="135" s="1"/>
  <c r="HH366" i="135" s="1"/>
  <c r="HH367" i="135" s="1"/>
  <c r="HH368" i="135" s="1"/>
  <c r="HH369" i="135" s="1"/>
  <c r="HH370" i="135" s="1"/>
  <c r="HH371" i="135" s="1"/>
  <c r="HH372" i="135" s="1"/>
  <c r="HH373" i="135" s="1"/>
  <c r="HH374" i="135" s="1"/>
  <c r="HH375" i="135" s="1"/>
  <c r="HH376" i="135" s="1"/>
  <c r="HH377" i="135" s="1"/>
  <c r="HH378" i="135" s="1"/>
  <c r="HH379" i="135" s="1"/>
  <c r="HH380" i="135" s="1"/>
  <c r="HH381" i="135" s="1"/>
  <c r="HH382" i="135" s="1"/>
  <c r="HH383" i="135" s="1"/>
  <c r="HH384" i="135" s="1"/>
  <c r="HH385" i="135" s="1"/>
  <c r="HH386" i="135" s="1"/>
  <c r="HH387" i="135" s="1"/>
  <c r="HH388" i="135" s="1"/>
  <c r="HH389" i="135" s="1"/>
  <c r="HH390" i="135" s="1"/>
  <c r="HH391" i="135" s="1"/>
  <c r="HH392" i="135" s="1"/>
  <c r="HH393" i="135" s="1"/>
  <c r="HH394" i="135" s="1"/>
  <c r="HH395" i="135" s="1"/>
  <c r="HH396" i="135" s="1"/>
  <c r="HH397" i="135" s="1"/>
  <c r="HH398" i="135" s="1"/>
  <c r="HH399" i="135" s="1"/>
  <c r="HH400" i="135" s="1"/>
  <c r="HH401" i="135" s="1"/>
  <c r="HH402" i="135" s="1"/>
  <c r="HH403" i="135" s="1"/>
  <c r="HH404" i="135" s="1"/>
  <c r="HH405" i="135" s="1"/>
  <c r="HH406" i="135" s="1"/>
  <c r="HH407" i="135" s="1"/>
  <c r="HH408" i="135" s="1"/>
  <c r="HH409" i="135" s="1"/>
  <c r="HH410" i="135" s="1"/>
  <c r="HH411" i="135" s="1"/>
  <c r="HH412" i="135" s="1"/>
  <c r="HH413" i="135" s="1"/>
  <c r="HH414" i="135" s="1"/>
  <c r="HH415" i="135" s="1"/>
  <c r="HH416" i="135" s="1"/>
  <c r="HH417" i="135" s="1"/>
  <c r="HH418" i="135" s="1"/>
  <c r="HH419" i="135" s="1"/>
  <c r="HH420" i="135" s="1"/>
  <c r="HH421" i="135" s="1"/>
  <c r="HH422" i="135" s="1"/>
  <c r="HH423" i="135" s="1"/>
  <c r="HH424" i="135" s="1"/>
  <c r="HH425" i="135" s="1"/>
  <c r="HH426" i="135" s="1"/>
  <c r="HG301" i="135"/>
  <c r="HU298" i="135"/>
  <c r="G71" i="135"/>
  <c r="F71" i="135"/>
  <c r="G70" i="135"/>
  <c r="F70" i="135"/>
  <c r="G69" i="135"/>
  <c r="F69" i="135"/>
  <c r="G68" i="135"/>
  <c r="F68" i="135"/>
  <c r="G67" i="135"/>
  <c r="F67" i="135"/>
  <c r="G66" i="135"/>
  <c r="F66" i="135"/>
  <c r="G65" i="135"/>
  <c r="F65" i="135"/>
  <c r="G64" i="135"/>
  <c r="F64" i="135"/>
  <c r="G63" i="135"/>
  <c r="F63" i="135"/>
  <c r="G62" i="135"/>
  <c r="F62" i="135"/>
  <c r="G61" i="135"/>
  <c r="F61" i="135"/>
  <c r="G60" i="135"/>
  <c r="F60" i="135"/>
  <c r="G59" i="135"/>
  <c r="F59" i="135"/>
  <c r="G58" i="135"/>
  <c r="F58" i="135"/>
  <c r="G57" i="135"/>
  <c r="F57" i="135"/>
  <c r="G56" i="135"/>
  <c r="F56" i="135"/>
  <c r="G55" i="135"/>
  <c r="F55" i="135"/>
  <c r="G54" i="135"/>
  <c r="F54" i="135"/>
  <c r="G53" i="135"/>
  <c r="F53" i="135"/>
  <c r="G52" i="135"/>
  <c r="F52" i="135"/>
  <c r="G51" i="135"/>
  <c r="F51" i="135"/>
  <c r="G50" i="135"/>
  <c r="F50" i="135"/>
  <c r="G49" i="135"/>
  <c r="F49" i="135"/>
  <c r="G48" i="135"/>
  <c r="F48" i="135"/>
  <c r="G47" i="135"/>
  <c r="F47" i="135"/>
  <c r="G46" i="135"/>
  <c r="F46" i="135"/>
  <c r="G45" i="135"/>
  <c r="F45" i="135"/>
  <c r="G44" i="135"/>
  <c r="F44" i="135"/>
  <c r="G43" i="135"/>
  <c r="F43" i="135"/>
  <c r="G42" i="135"/>
  <c r="F42" i="135"/>
  <c r="G41" i="135"/>
  <c r="F41" i="135"/>
  <c r="G40" i="135"/>
  <c r="F40" i="135"/>
  <c r="G39" i="135"/>
  <c r="F39" i="135"/>
  <c r="G38" i="135"/>
  <c r="F38" i="135"/>
  <c r="G37" i="135"/>
  <c r="F37" i="135"/>
  <c r="G36" i="135"/>
  <c r="F36" i="135"/>
  <c r="G35" i="135"/>
  <c r="F35" i="135"/>
  <c r="G34" i="135"/>
  <c r="F34" i="135"/>
  <c r="G33" i="135"/>
  <c r="F33" i="135"/>
  <c r="G32" i="135"/>
  <c r="F32" i="135"/>
  <c r="G31" i="135"/>
  <c r="F31" i="135"/>
  <c r="G30" i="135"/>
  <c r="F30" i="135"/>
  <c r="G29" i="135"/>
  <c r="F29" i="135"/>
  <c r="G28" i="135"/>
  <c r="F28" i="135"/>
  <c r="G27" i="135"/>
  <c r="F27" i="135"/>
  <c r="G26" i="135"/>
  <c r="F26" i="135"/>
  <c r="G25" i="135"/>
  <c r="F25" i="135"/>
  <c r="G24" i="135"/>
  <c r="F24" i="135"/>
  <c r="G23" i="135"/>
  <c r="F23" i="135"/>
  <c r="G22" i="135"/>
  <c r="F22" i="135"/>
  <c r="G21" i="135"/>
  <c r="F21" i="135"/>
  <c r="G20" i="135"/>
  <c r="F20" i="135"/>
  <c r="G19" i="135"/>
  <c r="F19" i="135"/>
  <c r="G18" i="135"/>
  <c r="F18" i="135"/>
  <c r="G17" i="135"/>
  <c r="F17" i="135"/>
  <c r="G16" i="135"/>
  <c r="F16" i="135"/>
  <c r="G15" i="135"/>
  <c r="F15" i="135"/>
  <c r="G14" i="135"/>
  <c r="F14" i="135"/>
  <c r="G13" i="135"/>
  <c r="F13" i="135"/>
  <c r="G12" i="135"/>
  <c r="F12" i="135"/>
  <c r="G10" i="135"/>
  <c r="F10" i="135"/>
  <c r="BG9" i="135"/>
  <c r="BF9" i="135"/>
  <c r="BE9" i="135"/>
  <c r="BD9" i="135"/>
  <c r="BC9" i="135"/>
  <c r="BB9" i="135"/>
  <c r="BA9" i="135"/>
  <c r="AZ9" i="135"/>
  <c r="AY9" i="135"/>
  <c r="AX9" i="135"/>
  <c r="AW9" i="135"/>
  <c r="AV9" i="135"/>
  <c r="AU9" i="135"/>
  <c r="AT9" i="135"/>
  <c r="AS9" i="135"/>
  <c r="AR9" i="135"/>
  <c r="AQ9" i="135"/>
  <c r="AP9" i="135"/>
  <c r="AO9" i="135"/>
  <c r="AN9" i="135"/>
  <c r="AM9" i="135"/>
  <c r="AL9" i="135"/>
  <c r="AK9" i="135"/>
  <c r="AJ9" i="135"/>
  <c r="AI9" i="135"/>
  <c r="AH9" i="135"/>
  <c r="AG9" i="135"/>
  <c r="AF9" i="135"/>
  <c r="AE9" i="135"/>
  <c r="AD9" i="135"/>
  <c r="AC9" i="135"/>
  <c r="AB9" i="135"/>
  <c r="AA9" i="135"/>
  <c r="Z9" i="135"/>
  <c r="Y9" i="135"/>
  <c r="X9" i="135"/>
  <c r="W9" i="135"/>
  <c r="V9" i="135"/>
  <c r="U9" i="135"/>
  <c r="T9" i="135"/>
  <c r="S9" i="135"/>
  <c r="R9" i="135"/>
  <c r="Q9" i="135"/>
  <c r="P9" i="135"/>
  <c r="O9" i="135"/>
  <c r="N9" i="135"/>
  <c r="M9" i="135"/>
  <c r="L9" i="135"/>
  <c r="K9" i="135"/>
  <c r="J9" i="135"/>
  <c r="BG8" i="135"/>
  <c r="BF8" i="135"/>
  <c r="BE8" i="135"/>
  <c r="BD8" i="135"/>
  <c r="BC8" i="135"/>
  <c r="BB8" i="135"/>
  <c r="BA8" i="135"/>
  <c r="AZ8" i="135"/>
  <c r="AY8" i="135"/>
  <c r="AX8" i="135"/>
  <c r="AW8" i="135"/>
  <c r="AV8" i="135"/>
  <c r="AU8" i="135"/>
  <c r="AT8" i="135"/>
  <c r="AS8" i="135"/>
  <c r="AR8" i="135"/>
  <c r="AQ8" i="135"/>
  <c r="AP8" i="135"/>
  <c r="AO8" i="135"/>
  <c r="AN8" i="135"/>
  <c r="AM8" i="135"/>
  <c r="AL8" i="135"/>
  <c r="AK8" i="135"/>
  <c r="AJ8" i="135"/>
  <c r="AI8" i="135"/>
  <c r="AH8" i="135"/>
  <c r="AG8" i="135"/>
  <c r="AF8" i="135"/>
  <c r="AE8" i="135"/>
  <c r="AD8" i="135"/>
  <c r="AC8" i="135"/>
  <c r="AB8" i="135"/>
  <c r="AA8" i="135"/>
  <c r="Z8" i="135"/>
  <c r="Y8" i="135"/>
  <c r="X8" i="135"/>
  <c r="W8" i="135"/>
  <c r="V8" i="135"/>
  <c r="U8" i="135"/>
  <c r="T8" i="135"/>
  <c r="S8" i="135"/>
  <c r="R8" i="135"/>
  <c r="Q8" i="135"/>
  <c r="P8" i="135"/>
  <c r="O8" i="135"/>
  <c r="N8" i="135"/>
  <c r="M8" i="135"/>
  <c r="L8" i="135"/>
  <c r="K8" i="135"/>
  <c r="J8" i="135"/>
  <c r="BG6" i="135"/>
  <c r="BF6" i="135"/>
  <c r="BE6" i="135"/>
  <c r="BD6" i="135"/>
  <c r="BC6" i="135"/>
  <c r="BB6" i="135"/>
  <c r="BA6" i="135"/>
  <c r="AZ6" i="135"/>
  <c r="AY6" i="135"/>
  <c r="AX6" i="135"/>
  <c r="AW6" i="135"/>
  <c r="AV6" i="135"/>
  <c r="AU6" i="135"/>
  <c r="AT6" i="135"/>
  <c r="AS6" i="135"/>
  <c r="AR6" i="135"/>
  <c r="AQ6" i="135"/>
  <c r="AP6" i="135"/>
  <c r="AO6" i="135"/>
  <c r="AN6" i="135"/>
  <c r="AM6" i="135"/>
  <c r="AL6" i="135"/>
  <c r="AK6" i="135"/>
  <c r="AJ6" i="135"/>
  <c r="AI6" i="135"/>
  <c r="AH6" i="135"/>
  <c r="AG6" i="135"/>
  <c r="AF6" i="135"/>
  <c r="AE6" i="135"/>
  <c r="AD6" i="135"/>
  <c r="AC6" i="135"/>
  <c r="AB6" i="135"/>
  <c r="AA6" i="135"/>
  <c r="Z6" i="135"/>
  <c r="Y6" i="135"/>
  <c r="X6" i="135"/>
  <c r="W6" i="135"/>
  <c r="V6" i="135"/>
  <c r="U6" i="135"/>
  <c r="T6" i="135"/>
  <c r="S6" i="135"/>
  <c r="R6" i="135"/>
  <c r="Q6" i="135"/>
  <c r="P6" i="135"/>
  <c r="O6" i="135"/>
  <c r="N6" i="135"/>
  <c r="M6" i="135"/>
  <c r="L6" i="135"/>
  <c r="K6" i="135"/>
  <c r="J6" i="135"/>
  <c r="BG5" i="135"/>
  <c r="BF5" i="135"/>
  <c r="BE5" i="135"/>
  <c r="BD5" i="135"/>
  <c r="BC5" i="135"/>
  <c r="BB5" i="135"/>
  <c r="BA5" i="135"/>
  <c r="AZ5" i="135"/>
  <c r="AY5" i="135"/>
  <c r="AX5" i="135"/>
  <c r="AW5" i="135"/>
  <c r="AV5" i="135"/>
  <c r="AU5" i="135"/>
  <c r="AT5" i="135"/>
  <c r="AS5" i="135"/>
  <c r="AR5" i="135"/>
  <c r="AQ5" i="135"/>
  <c r="AP5" i="135"/>
  <c r="AO5" i="135"/>
  <c r="AN5" i="135"/>
  <c r="AM5" i="135"/>
  <c r="AL5" i="135"/>
  <c r="AK5" i="135"/>
  <c r="AJ5" i="135"/>
  <c r="AI5" i="135"/>
  <c r="AH5" i="135"/>
  <c r="AG5" i="135"/>
  <c r="AF5" i="135"/>
  <c r="AE5" i="135"/>
  <c r="AD5" i="135"/>
  <c r="AC5" i="135"/>
  <c r="AB5" i="135"/>
  <c r="AA5" i="135"/>
  <c r="Z5" i="135"/>
  <c r="Y5" i="135"/>
  <c r="X5" i="135"/>
  <c r="W5" i="135"/>
  <c r="V5" i="135"/>
  <c r="U5" i="135"/>
  <c r="T5" i="135"/>
  <c r="S5" i="135"/>
  <c r="R5" i="135"/>
  <c r="Q5" i="135"/>
  <c r="P5" i="135"/>
  <c r="O5" i="135"/>
  <c r="N5" i="135"/>
  <c r="M5" i="135"/>
  <c r="L5" i="135"/>
  <c r="K5" i="135"/>
  <c r="J5" i="135"/>
  <c r="A7" i="135" s="1"/>
  <c r="J3" i="135"/>
  <c r="AN1" i="135"/>
  <c r="Y1" i="135"/>
  <c r="J1" i="135"/>
  <c r="HO350" i="134"/>
  <c r="HN350" i="134"/>
  <c r="HO349" i="134"/>
  <c r="HN349" i="134"/>
  <c r="HO348" i="134"/>
  <c r="HN348" i="134"/>
  <c r="HO347" i="134"/>
  <c r="HN347" i="134"/>
  <c r="HO346" i="134"/>
  <c r="HN346" i="134"/>
  <c r="HO345" i="134"/>
  <c r="HN345" i="134"/>
  <c r="HO344" i="134"/>
  <c r="HN344" i="134"/>
  <c r="HO343" i="134"/>
  <c r="HN343" i="134"/>
  <c r="HO342" i="134"/>
  <c r="HN342" i="134"/>
  <c r="HO341" i="134"/>
  <c r="HN341" i="134"/>
  <c r="HO340" i="134"/>
  <c r="HN340" i="134"/>
  <c r="HO339" i="134"/>
  <c r="HN339" i="134"/>
  <c r="HO338" i="134"/>
  <c r="HN338" i="134"/>
  <c r="HO337" i="134"/>
  <c r="HN337" i="134"/>
  <c r="HO336" i="134"/>
  <c r="HN336" i="134"/>
  <c r="HG336" i="134"/>
  <c r="HO335" i="134"/>
  <c r="HN335" i="134"/>
  <c r="HG335" i="134"/>
  <c r="HO334" i="134"/>
  <c r="HN334" i="134"/>
  <c r="HG334" i="134"/>
  <c r="HO333" i="134"/>
  <c r="HN333" i="134"/>
  <c r="HG333" i="134"/>
  <c r="HO332" i="134"/>
  <c r="HN332" i="134"/>
  <c r="HG332" i="134"/>
  <c r="HO331" i="134"/>
  <c r="HN331" i="134"/>
  <c r="HG331" i="134"/>
  <c r="HO330" i="134"/>
  <c r="HN330" i="134"/>
  <c r="HG330" i="134"/>
  <c r="HO329" i="134"/>
  <c r="HN329" i="134"/>
  <c r="HG329" i="134"/>
  <c r="HO328" i="134"/>
  <c r="HN328" i="134"/>
  <c r="HG328" i="134"/>
  <c r="HO327" i="134"/>
  <c r="HN327" i="134"/>
  <c r="HG327" i="134"/>
  <c r="HP326" i="134"/>
  <c r="HO326" i="134"/>
  <c r="HN326" i="134"/>
  <c r="HG326" i="134"/>
  <c r="HP325" i="134"/>
  <c r="HO325" i="134"/>
  <c r="HN325" i="134"/>
  <c r="HG325" i="134"/>
  <c r="HP324" i="134"/>
  <c r="HO324" i="134"/>
  <c r="HN324" i="134"/>
  <c r="HG324" i="134"/>
  <c r="HP323" i="134"/>
  <c r="HO323" i="134"/>
  <c r="HN323" i="134"/>
  <c r="HG323" i="134"/>
  <c r="HP322" i="134"/>
  <c r="HO322" i="134"/>
  <c r="HN322" i="134"/>
  <c r="HG322" i="134"/>
  <c r="HP321" i="134"/>
  <c r="HO321" i="134"/>
  <c r="HN321" i="134"/>
  <c r="HG321" i="134"/>
  <c r="HP320" i="134"/>
  <c r="HO320" i="134"/>
  <c r="HN320" i="134"/>
  <c r="HG320" i="134"/>
  <c r="HP319" i="134"/>
  <c r="HO319" i="134"/>
  <c r="HN319" i="134"/>
  <c r="HG319" i="134"/>
  <c r="HP318" i="134"/>
  <c r="HO318" i="134"/>
  <c r="HN318" i="134"/>
  <c r="HG318" i="134"/>
  <c r="HP317" i="134"/>
  <c r="HO317" i="134"/>
  <c r="HN317" i="134"/>
  <c r="HG317" i="134"/>
  <c r="HP316" i="134"/>
  <c r="HO316" i="134"/>
  <c r="HN316" i="134"/>
  <c r="HG316" i="134"/>
  <c r="HP315" i="134"/>
  <c r="HO315" i="134"/>
  <c r="HN315" i="134"/>
  <c r="HG315" i="134"/>
  <c r="HP314" i="134"/>
  <c r="HO314" i="134"/>
  <c r="HN314" i="134"/>
  <c r="HG314" i="134"/>
  <c r="HP313" i="134"/>
  <c r="HO313" i="134"/>
  <c r="HN313" i="134"/>
  <c r="HG313" i="134"/>
  <c r="HP312" i="134"/>
  <c r="HO312" i="134"/>
  <c r="HN312" i="134"/>
  <c r="HG312" i="134"/>
  <c r="HP311" i="134"/>
  <c r="HO311" i="134"/>
  <c r="HN311" i="134"/>
  <c r="HG311" i="134"/>
  <c r="HP310" i="134"/>
  <c r="HO310" i="134"/>
  <c r="HN310" i="134"/>
  <c r="HG310" i="134"/>
  <c r="HP309" i="134"/>
  <c r="HO309" i="134"/>
  <c r="HN309" i="134"/>
  <c r="HI309" i="134"/>
  <c r="HI310" i="134" s="1"/>
  <c r="HI311" i="134" s="1"/>
  <c r="HI312" i="134" s="1"/>
  <c r="HI313" i="134" s="1"/>
  <c r="HI314" i="134" s="1"/>
  <c r="HI315" i="134" s="1"/>
  <c r="HI316" i="134" s="1"/>
  <c r="HI317" i="134" s="1"/>
  <c r="HI318" i="134" s="1"/>
  <c r="HI319" i="134" s="1"/>
  <c r="HI320" i="134" s="1"/>
  <c r="HI321" i="134" s="1"/>
  <c r="HI322" i="134" s="1"/>
  <c r="HI323" i="134" s="1"/>
  <c r="HI324" i="134" s="1"/>
  <c r="HI325" i="134" s="1"/>
  <c r="HI326" i="134" s="1"/>
  <c r="HI327" i="134" s="1"/>
  <c r="HI328" i="134" s="1"/>
  <c r="HI329" i="134" s="1"/>
  <c r="HI330" i="134" s="1"/>
  <c r="HI331" i="134" s="1"/>
  <c r="HI332" i="134" s="1"/>
  <c r="HI333" i="134" s="1"/>
  <c r="HI334" i="134" s="1"/>
  <c r="HI335" i="134" s="1"/>
  <c r="HI336" i="134" s="1"/>
  <c r="HI337" i="134" s="1"/>
  <c r="HI338" i="134" s="1"/>
  <c r="HI339" i="134" s="1"/>
  <c r="HI340" i="134" s="1"/>
  <c r="HI341" i="134" s="1"/>
  <c r="HI342" i="134" s="1"/>
  <c r="HI343" i="134" s="1"/>
  <c r="HI344" i="134" s="1"/>
  <c r="HI345" i="134" s="1"/>
  <c r="HI346" i="134" s="1"/>
  <c r="HI347" i="134" s="1"/>
  <c r="HI348" i="134" s="1"/>
  <c r="HG309" i="134"/>
  <c r="HP308" i="134"/>
  <c r="HO308" i="134"/>
  <c r="HN308" i="134"/>
  <c r="HG308" i="134"/>
  <c r="HP307" i="134"/>
  <c r="HO307" i="134"/>
  <c r="HN307" i="134"/>
  <c r="HI307" i="134"/>
  <c r="HG307" i="134"/>
  <c r="HP306" i="134"/>
  <c r="HO306" i="134"/>
  <c r="HN306" i="134"/>
  <c r="HL306" i="134"/>
  <c r="HI306" i="134"/>
  <c r="HG306" i="134"/>
  <c r="HP305" i="134"/>
  <c r="HO305" i="134"/>
  <c r="HN305" i="134"/>
  <c r="HK305" i="134"/>
  <c r="HL305" i="134" s="1"/>
  <c r="HI305" i="134"/>
  <c r="HG305" i="134"/>
  <c r="HP304" i="134"/>
  <c r="HO304" i="134"/>
  <c r="HN304" i="134"/>
  <c r="HK304" i="134"/>
  <c r="HJ304" i="134"/>
  <c r="HL304" i="134" s="1"/>
  <c r="HI304" i="134"/>
  <c r="HG304" i="134"/>
  <c r="HP303" i="134"/>
  <c r="HO303" i="134"/>
  <c r="HN303" i="134"/>
  <c r="HK303" i="134"/>
  <c r="HJ303" i="134"/>
  <c r="HL303" i="134" s="1"/>
  <c r="HI303" i="134"/>
  <c r="HG303" i="134"/>
  <c r="HP302" i="134"/>
  <c r="HO302" i="134"/>
  <c r="HN302" i="134"/>
  <c r="HK302" i="134"/>
  <c r="HI302" i="134"/>
  <c r="JQ301" i="134" s="1"/>
  <c r="HG302" i="134"/>
  <c r="JS301" i="134"/>
  <c r="JO301" i="134"/>
  <c r="JK301" i="134"/>
  <c r="JG301" i="134"/>
  <c r="JE301" i="134"/>
  <c r="JC301" i="134"/>
  <c r="JA301" i="134"/>
  <c r="IY301" i="134"/>
  <c r="IW301" i="134"/>
  <c r="IU301" i="134"/>
  <c r="IS301" i="134"/>
  <c r="IQ301" i="134"/>
  <c r="IO301" i="134"/>
  <c r="IM301" i="134"/>
  <c r="IK301" i="134"/>
  <c r="II301" i="134"/>
  <c r="IG301" i="134"/>
  <c r="IE301" i="134"/>
  <c r="IC301" i="134"/>
  <c r="IA301" i="134"/>
  <c r="HY301" i="134"/>
  <c r="HW301" i="134"/>
  <c r="HO301" i="134"/>
  <c r="HN301" i="134"/>
  <c r="HI301" i="134"/>
  <c r="JR304" i="134" s="1"/>
  <c r="HH301" i="134"/>
  <c r="HH302" i="134" s="1"/>
  <c r="HH303" i="134" s="1"/>
  <c r="HH304" i="134" s="1"/>
  <c r="HH305" i="134" s="1"/>
  <c r="HH306" i="134" s="1"/>
  <c r="HH307" i="134" s="1"/>
  <c r="HH308" i="134" s="1"/>
  <c r="HH309" i="134" s="1"/>
  <c r="HH310" i="134" s="1"/>
  <c r="HH311" i="134" s="1"/>
  <c r="HH312" i="134" s="1"/>
  <c r="HH313" i="134" s="1"/>
  <c r="HH314" i="134" s="1"/>
  <c r="HH315" i="134" s="1"/>
  <c r="HH316" i="134" s="1"/>
  <c r="HH317" i="134" s="1"/>
  <c r="HH318" i="134" s="1"/>
  <c r="HH319" i="134" s="1"/>
  <c r="HH320" i="134" s="1"/>
  <c r="HH321" i="134" s="1"/>
  <c r="HH322" i="134" s="1"/>
  <c r="HH323" i="134" s="1"/>
  <c r="HH324" i="134" s="1"/>
  <c r="HH325" i="134" s="1"/>
  <c r="HH326" i="134" s="1"/>
  <c r="HH327" i="134" s="1"/>
  <c r="HH328" i="134" s="1"/>
  <c r="HH329" i="134" s="1"/>
  <c r="HH330" i="134" s="1"/>
  <c r="HH331" i="134" s="1"/>
  <c r="HH332" i="134" s="1"/>
  <c r="HH333" i="134" s="1"/>
  <c r="HH334" i="134" s="1"/>
  <c r="HH335" i="134" s="1"/>
  <c r="HH336" i="134" s="1"/>
  <c r="HH337" i="134" s="1"/>
  <c r="HH338" i="134" s="1"/>
  <c r="HH339" i="134" s="1"/>
  <c r="HH340" i="134" s="1"/>
  <c r="HH341" i="134" s="1"/>
  <c r="HH342" i="134" s="1"/>
  <c r="HH343" i="134" s="1"/>
  <c r="HH344" i="134" s="1"/>
  <c r="HH345" i="134" s="1"/>
  <c r="HH346" i="134" s="1"/>
  <c r="HH347" i="134" s="1"/>
  <c r="HH348" i="134" s="1"/>
  <c r="HH349" i="134" s="1"/>
  <c r="HH350" i="134" s="1"/>
  <c r="HH351" i="134" s="1"/>
  <c r="HH352" i="134" s="1"/>
  <c r="HH353" i="134" s="1"/>
  <c r="HH354" i="134" s="1"/>
  <c r="HH355" i="134" s="1"/>
  <c r="HH356" i="134" s="1"/>
  <c r="HH357" i="134" s="1"/>
  <c r="HH358" i="134" s="1"/>
  <c r="HH359" i="134" s="1"/>
  <c r="HH360" i="134" s="1"/>
  <c r="HH361" i="134" s="1"/>
  <c r="HH362" i="134" s="1"/>
  <c r="HH363" i="134" s="1"/>
  <c r="HH364" i="134" s="1"/>
  <c r="HH365" i="134" s="1"/>
  <c r="HH366" i="134" s="1"/>
  <c r="HH367" i="134" s="1"/>
  <c r="HH368" i="134" s="1"/>
  <c r="HH369" i="134" s="1"/>
  <c r="HH370" i="134" s="1"/>
  <c r="HH371" i="134" s="1"/>
  <c r="HH372" i="134" s="1"/>
  <c r="HH373" i="134" s="1"/>
  <c r="HH374" i="134" s="1"/>
  <c r="HH375" i="134" s="1"/>
  <c r="HH376" i="134" s="1"/>
  <c r="HH377" i="134" s="1"/>
  <c r="HH378" i="134" s="1"/>
  <c r="HH379" i="134" s="1"/>
  <c r="HH380" i="134" s="1"/>
  <c r="HH381" i="134" s="1"/>
  <c r="HH382" i="134" s="1"/>
  <c r="HH383" i="134" s="1"/>
  <c r="HH384" i="134" s="1"/>
  <c r="HH385" i="134" s="1"/>
  <c r="HH386" i="134" s="1"/>
  <c r="HH387" i="134" s="1"/>
  <c r="HH388" i="134" s="1"/>
  <c r="HH389" i="134" s="1"/>
  <c r="HH390" i="134" s="1"/>
  <c r="HH391" i="134" s="1"/>
  <c r="HH392" i="134" s="1"/>
  <c r="HH393" i="134" s="1"/>
  <c r="HH394" i="134" s="1"/>
  <c r="HH395" i="134" s="1"/>
  <c r="HH396" i="134" s="1"/>
  <c r="HH397" i="134" s="1"/>
  <c r="HH398" i="134" s="1"/>
  <c r="HH399" i="134" s="1"/>
  <c r="HH400" i="134" s="1"/>
  <c r="HH401" i="134" s="1"/>
  <c r="HH402" i="134" s="1"/>
  <c r="HH403" i="134" s="1"/>
  <c r="HH404" i="134" s="1"/>
  <c r="HH405" i="134" s="1"/>
  <c r="HH406" i="134" s="1"/>
  <c r="HH407" i="134" s="1"/>
  <c r="HH408" i="134" s="1"/>
  <c r="HH409" i="134" s="1"/>
  <c r="HH410" i="134" s="1"/>
  <c r="HH411" i="134" s="1"/>
  <c r="HH412" i="134" s="1"/>
  <c r="HH413" i="134" s="1"/>
  <c r="HH414" i="134" s="1"/>
  <c r="HH415" i="134" s="1"/>
  <c r="HH416" i="134" s="1"/>
  <c r="HH417" i="134" s="1"/>
  <c r="HH418" i="134" s="1"/>
  <c r="HH419" i="134" s="1"/>
  <c r="HH420" i="134" s="1"/>
  <c r="HH421" i="134" s="1"/>
  <c r="HH422" i="134" s="1"/>
  <c r="HH423" i="134" s="1"/>
  <c r="HH424" i="134" s="1"/>
  <c r="HH425" i="134" s="1"/>
  <c r="HH426" i="134" s="1"/>
  <c r="HG301" i="134"/>
  <c r="HU298" i="134"/>
  <c r="G71" i="134"/>
  <c r="F71" i="134"/>
  <c r="G70" i="134"/>
  <c r="F70" i="134"/>
  <c r="G69" i="134"/>
  <c r="F69" i="134"/>
  <c r="G68" i="134"/>
  <c r="F68" i="134"/>
  <c r="G67" i="134"/>
  <c r="F67" i="134"/>
  <c r="G66" i="134"/>
  <c r="F66" i="134"/>
  <c r="G65" i="134"/>
  <c r="F65" i="134"/>
  <c r="G64" i="134"/>
  <c r="F64" i="134"/>
  <c r="G63" i="134"/>
  <c r="F63" i="134"/>
  <c r="G62" i="134"/>
  <c r="F62" i="134"/>
  <c r="G61" i="134"/>
  <c r="F61" i="134"/>
  <c r="G60" i="134"/>
  <c r="F60" i="134"/>
  <c r="G59" i="134"/>
  <c r="F59" i="134"/>
  <c r="G58" i="134"/>
  <c r="F58" i="134"/>
  <c r="G57" i="134"/>
  <c r="F57" i="134"/>
  <c r="G56" i="134"/>
  <c r="F56" i="134"/>
  <c r="G55" i="134"/>
  <c r="F55" i="134"/>
  <c r="G54" i="134"/>
  <c r="F54" i="134"/>
  <c r="G53" i="134"/>
  <c r="F53" i="134"/>
  <c r="G52" i="134"/>
  <c r="F52" i="134"/>
  <c r="G51" i="134"/>
  <c r="F51" i="134"/>
  <c r="G50" i="134"/>
  <c r="F50" i="134"/>
  <c r="G49" i="134"/>
  <c r="F49" i="134"/>
  <c r="G48" i="134"/>
  <c r="F48" i="134"/>
  <c r="G47" i="134"/>
  <c r="F47" i="134"/>
  <c r="G46" i="134"/>
  <c r="F46" i="134"/>
  <c r="G45" i="134"/>
  <c r="F45" i="134"/>
  <c r="G44" i="134"/>
  <c r="F44" i="134"/>
  <c r="G43" i="134"/>
  <c r="F43" i="134"/>
  <c r="G42" i="134"/>
  <c r="F42" i="134"/>
  <c r="G41" i="134"/>
  <c r="F41" i="134"/>
  <c r="G40" i="134"/>
  <c r="F40" i="134"/>
  <c r="G39" i="134"/>
  <c r="F39" i="134"/>
  <c r="G38" i="134"/>
  <c r="F38" i="134"/>
  <c r="G37" i="134"/>
  <c r="F37" i="134"/>
  <c r="G36" i="134"/>
  <c r="F36" i="134"/>
  <c r="G35" i="134"/>
  <c r="F35" i="134"/>
  <c r="G34" i="134"/>
  <c r="F34" i="134"/>
  <c r="G33" i="134"/>
  <c r="F33" i="134"/>
  <c r="G32" i="134"/>
  <c r="F32" i="134"/>
  <c r="G31" i="134"/>
  <c r="F31" i="134"/>
  <c r="G30" i="134"/>
  <c r="F30" i="134"/>
  <c r="G29" i="134"/>
  <c r="F29" i="134"/>
  <c r="G28" i="134"/>
  <c r="F28" i="134"/>
  <c r="G27" i="134"/>
  <c r="F27" i="134"/>
  <c r="G26" i="134"/>
  <c r="F26" i="134"/>
  <c r="G25" i="134"/>
  <c r="F25" i="134"/>
  <c r="G24" i="134"/>
  <c r="F24" i="134"/>
  <c r="G23" i="134"/>
  <c r="F23" i="134"/>
  <c r="G22" i="134"/>
  <c r="F22" i="134"/>
  <c r="G21" i="134"/>
  <c r="F21" i="134"/>
  <c r="G20" i="134"/>
  <c r="F20" i="134"/>
  <c r="G19" i="134"/>
  <c r="F19" i="134"/>
  <c r="G18" i="134"/>
  <c r="F18" i="134"/>
  <c r="G17" i="134"/>
  <c r="F17" i="134"/>
  <c r="G16" i="134"/>
  <c r="F16" i="134"/>
  <c r="G15" i="134"/>
  <c r="F15" i="134"/>
  <c r="G14" i="134"/>
  <c r="F14" i="134"/>
  <c r="G13" i="134"/>
  <c r="F13" i="134"/>
  <c r="G12" i="134"/>
  <c r="F12" i="134"/>
  <c r="G10" i="134"/>
  <c r="F10" i="134"/>
  <c r="BG9" i="134"/>
  <c r="BF9" i="134"/>
  <c r="BE9" i="134"/>
  <c r="BD9" i="134"/>
  <c r="BC9" i="134"/>
  <c r="BB9" i="134"/>
  <c r="BA9" i="134"/>
  <c r="AZ9" i="134"/>
  <c r="AY9" i="134"/>
  <c r="AX9" i="134"/>
  <c r="AW9" i="134"/>
  <c r="AV9" i="134"/>
  <c r="AU9" i="134"/>
  <c r="AT9" i="134"/>
  <c r="AS9" i="134"/>
  <c r="AR9" i="134"/>
  <c r="AQ9" i="134"/>
  <c r="AP9" i="134"/>
  <c r="AO9" i="134"/>
  <c r="AN9" i="134"/>
  <c r="AM9" i="134"/>
  <c r="AL9" i="134"/>
  <c r="AK9" i="134"/>
  <c r="AJ9" i="134"/>
  <c r="AI9" i="134"/>
  <c r="AH9" i="134"/>
  <c r="AG9" i="134"/>
  <c r="AF9" i="134"/>
  <c r="AE9" i="134"/>
  <c r="AD9" i="134"/>
  <c r="AC9" i="134"/>
  <c r="AB9" i="134"/>
  <c r="AA9" i="134"/>
  <c r="Z9" i="134"/>
  <c r="Y9" i="134"/>
  <c r="X9" i="134"/>
  <c r="W9" i="134"/>
  <c r="V9" i="134"/>
  <c r="U9" i="134"/>
  <c r="T9" i="134"/>
  <c r="S9" i="134"/>
  <c r="R9" i="134"/>
  <c r="Q9" i="134"/>
  <c r="P9" i="134"/>
  <c r="O9" i="134"/>
  <c r="N9" i="134"/>
  <c r="M9" i="134"/>
  <c r="L9" i="134"/>
  <c r="K9" i="134"/>
  <c r="J9" i="134"/>
  <c r="BG8" i="134"/>
  <c r="BF8" i="134"/>
  <c r="JR305" i="134" s="1"/>
  <c r="BE8" i="134"/>
  <c r="BD8" i="134"/>
  <c r="BC8" i="134"/>
  <c r="BB8" i="134"/>
  <c r="BA8" i="134"/>
  <c r="AZ8" i="134"/>
  <c r="AY8" i="134"/>
  <c r="AX8" i="134"/>
  <c r="AW8" i="134"/>
  <c r="AV8" i="134"/>
  <c r="AU8" i="134"/>
  <c r="AT8" i="134"/>
  <c r="AS8" i="134"/>
  <c r="AR8" i="134"/>
  <c r="AQ8" i="134"/>
  <c r="AP8" i="134"/>
  <c r="AO8" i="134"/>
  <c r="AN8" i="134"/>
  <c r="AM8" i="134"/>
  <c r="AL8" i="134"/>
  <c r="AK8" i="134"/>
  <c r="AJ8" i="134"/>
  <c r="AI8" i="134"/>
  <c r="AH8" i="134"/>
  <c r="AG8" i="134"/>
  <c r="AF8" i="134"/>
  <c r="AE8" i="134"/>
  <c r="AD8" i="134"/>
  <c r="AC8" i="134"/>
  <c r="AB8" i="134"/>
  <c r="AA8" i="134"/>
  <c r="Z8" i="134"/>
  <c r="Y8" i="134"/>
  <c r="X8" i="134"/>
  <c r="W8" i="134"/>
  <c r="V8" i="134"/>
  <c r="U8" i="134"/>
  <c r="T8" i="134"/>
  <c r="S8" i="134"/>
  <c r="R8" i="134"/>
  <c r="Q8" i="134"/>
  <c r="P8" i="134"/>
  <c r="O8" i="134"/>
  <c r="N8" i="134"/>
  <c r="M8" i="134"/>
  <c r="L8" i="134"/>
  <c r="K8" i="134"/>
  <c r="J8" i="134"/>
  <c r="BG6" i="134"/>
  <c r="BF6" i="134"/>
  <c r="BE6" i="134"/>
  <c r="BD6" i="134"/>
  <c r="BC6" i="134"/>
  <c r="BB6" i="134"/>
  <c r="BA6" i="134"/>
  <c r="AZ6" i="134"/>
  <c r="AY6" i="134"/>
  <c r="AX6" i="134"/>
  <c r="AW6" i="134"/>
  <c r="AV6" i="134"/>
  <c r="AU6" i="134"/>
  <c r="AT6" i="134"/>
  <c r="AS6" i="134"/>
  <c r="AR6" i="134"/>
  <c r="AQ6" i="134"/>
  <c r="AP6" i="134"/>
  <c r="AO6" i="134"/>
  <c r="AN6" i="134"/>
  <c r="AM6" i="134"/>
  <c r="AL6" i="134"/>
  <c r="AK6" i="134"/>
  <c r="AJ6" i="134"/>
  <c r="AI6" i="134"/>
  <c r="AH6" i="134"/>
  <c r="AG6" i="134"/>
  <c r="AF6" i="134"/>
  <c r="AE6" i="134"/>
  <c r="AD6" i="134"/>
  <c r="AC6" i="134"/>
  <c r="AB6" i="134"/>
  <c r="AA6" i="134"/>
  <c r="Z6" i="134"/>
  <c r="Y6" i="134"/>
  <c r="X6" i="134"/>
  <c r="W6" i="134"/>
  <c r="V6" i="134"/>
  <c r="U6" i="134"/>
  <c r="T6" i="134"/>
  <c r="S6" i="134"/>
  <c r="R6" i="134"/>
  <c r="Q6" i="134"/>
  <c r="P6" i="134"/>
  <c r="O6" i="134"/>
  <c r="N6" i="134"/>
  <c r="M6" i="134"/>
  <c r="L6" i="134"/>
  <c r="K6" i="134"/>
  <c r="J6" i="134"/>
  <c r="BG5" i="134"/>
  <c r="BF5" i="134"/>
  <c r="BE5" i="134"/>
  <c r="BD5" i="134"/>
  <c r="BC5" i="134"/>
  <c r="BB5" i="134"/>
  <c r="BA5" i="134"/>
  <c r="AZ5" i="134"/>
  <c r="AY5" i="134"/>
  <c r="AX5" i="134"/>
  <c r="AW5" i="134"/>
  <c r="AV5" i="134"/>
  <c r="AU5" i="134"/>
  <c r="AT5" i="134"/>
  <c r="AS5" i="134"/>
  <c r="AR5" i="134"/>
  <c r="AQ5" i="134"/>
  <c r="AP5" i="134"/>
  <c r="AO5" i="134"/>
  <c r="AN5" i="134"/>
  <c r="AM5" i="134"/>
  <c r="AL5" i="134"/>
  <c r="AK5" i="134"/>
  <c r="AJ5" i="134"/>
  <c r="AI5" i="134"/>
  <c r="AH5" i="134"/>
  <c r="AG5" i="134"/>
  <c r="AF5" i="134"/>
  <c r="AE5" i="134"/>
  <c r="AD5" i="134"/>
  <c r="AC5" i="134"/>
  <c r="AB5" i="134"/>
  <c r="AA5" i="134"/>
  <c r="Z5" i="134"/>
  <c r="Y5" i="134"/>
  <c r="X5" i="134"/>
  <c r="W5" i="134"/>
  <c r="V5" i="134"/>
  <c r="U5" i="134"/>
  <c r="T5" i="134"/>
  <c r="S5" i="134"/>
  <c r="R5" i="134"/>
  <c r="Q5" i="134"/>
  <c r="P5" i="134"/>
  <c r="O5" i="134"/>
  <c r="N5" i="134"/>
  <c r="M5" i="134"/>
  <c r="L5" i="134"/>
  <c r="K5" i="134"/>
  <c r="J5" i="134"/>
  <c r="A7" i="134" s="1"/>
  <c r="J3" i="134"/>
  <c r="AN1" i="134"/>
  <c r="Y1" i="134"/>
  <c r="J1" i="134"/>
  <c r="HO350" i="133"/>
  <c r="HN350" i="133"/>
  <c r="HO349" i="133"/>
  <c r="HN349" i="133"/>
  <c r="HO348" i="133"/>
  <c r="HN348" i="133"/>
  <c r="HO347" i="133"/>
  <c r="HN347" i="133"/>
  <c r="HO346" i="133"/>
  <c r="HN346" i="133"/>
  <c r="HO345" i="133"/>
  <c r="HN345" i="133"/>
  <c r="HO344" i="133"/>
  <c r="HN344" i="133"/>
  <c r="HO343" i="133"/>
  <c r="HN343" i="133"/>
  <c r="HO342" i="133"/>
  <c r="HN342" i="133"/>
  <c r="HO341" i="133"/>
  <c r="HN341" i="133"/>
  <c r="HO340" i="133"/>
  <c r="HN340" i="133"/>
  <c r="HO339" i="133"/>
  <c r="HN339" i="133"/>
  <c r="HO338" i="133"/>
  <c r="HN338" i="133"/>
  <c r="HO337" i="133"/>
  <c r="HN337" i="133"/>
  <c r="HO336" i="133"/>
  <c r="HN336" i="133"/>
  <c r="HG336" i="133"/>
  <c r="HO335" i="133"/>
  <c r="HN335" i="133"/>
  <c r="HG335" i="133"/>
  <c r="HO334" i="133"/>
  <c r="HN334" i="133"/>
  <c r="HG334" i="133"/>
  <c r="HO333" i="133"/>
  <c r="HN333" i="133"/>
  <c r="HG333" i="133"/>
  <c r="HO332" i="133"/>
  <c r="HN332" i="133"/>
  <c r="HG332" i="133"/>
  <c r="HO331" i="133"/>
  <c r="HN331" i="133"/>
  <c r="HG331" i="133"/>
  <c r="HO330" i="133"/>
  <c r="HN330" i="133"/>
  <c r="HG330" i="133"/>
  <c r="HO329" i="133"/>
  <c r="HN329" i="133"/>
  <c r="HG329" i="133"/>
  <c r="HO328" i="133"/>
  <c r="HN328" i="133"/>
  <c r="HG328" i="133"/>
  <c r="HO327" i="133"/>
  <c r="HN327" i="133"/>
  <c r="HG327" i="133"/>
  <c r="HP326" i="133"/>
  <c r="HO326" i="133"/>
  <c r="HN326" i="133"/>
  <c r="HG326" i="133"/>
  <c r="HP325" i="133"/>
  <c r="HO325" i="133"/>
  <c r="HN325" i="133"/>
  <c r="HG325" i="133"/>
  <c r="HP324" i="133"/>
  <c r="HO324" i="133"/>
  <c r="HN324" i="133"/>
  <c r="HG324" i="133"/>
  <c r="HP323" i="133"/>
  <c r="HO323" i="133"/>
  <c r="HN323" i="133"/>
  <c r="HG323" i="133"/>
  <c r="HP322" i="133"/>
  <c r="HO322" i="133"/>
  <c r="HN322" i="133"/>
  <c r="HG322" i="133"/>
  <c r="HP321" i="133"/>
  <c r="HO321" i="133"/>
  <c r="HN321" i="133"/>
  <c r="HG321" i="133"/>
  <c r="HP320" i="133"/>
  <c r="HO320" i="133"/>
  <c r="HN320" i="133"/>
  <c r="HG320" i="133"/>
  <c r="HP319" i="133"/>
  <c r="HO319" i="133"/>
  <c r="HN319" i="133"/>
  <c r="HG319" i="133"/>
  <c r="HP318" i="133"/>
  <c r="HO318" i="133"/>
  <c r="HN318" i="133"/>
  <c r="HG318" i="133"/>
  <c r="HP317" i="133"/>
  <c r="HO317" i="133"/>
  <c r="HN317" i="133"/>
  <c r="HG317" i="133"/>
  <c r="HP316" i="133"/>
  <c r="HO316" i="133"/>
  <c r="HN316" i="133"/>
  <c r="HG316" i="133"/>
  <c r="HP315" i="133"/>
  <c r="HO315" i="133"/>
  <c r="HN315" i="133"/>
  <c r="HG315" i="133"/>
  <c r="HP314" i="133"/>
  <c r="HO314" i="133"/>
  <c r="HN314" i="133"/>
  <c r="HG314" i="133"/>
  <c r="HP313" i="133"/>
  <c r="HO313" i="133"/>
  <c r="HN313" i="133"/>
  <c r="HG313" i="133"/>
  <c r="HP312" i="133"/>
  <c r="HO312" i="133"/>
  <c r="HN312" i="133"/>
  <c r="HG312" i="133"/>
  <c r="HP311" i="133"/>
  <c r="HO311" i="133"/>
  <c r="HN311" i="133"/>
  <c r="HG311" i="133"/>
  <c r="HP310" i="133"/>
  <c r="HO310" i="133"/>
  <c r="HN310" i="133"/>
  <c r="HG310" i="133"/>
  <c r="HP309" i="133"/>
  <c r="HO309" i="133"/>
  <c r="HN309" i="133"/>
  <c r="HI309" i="133"/>
  <c r="HI310" i="133" s="1"/>
  <c r="HI311" i="133" s="1"/>
  <c r="HI312" i="133" s="1"/>
  <c r="HI313" i="133" s="1"/>
  <c r="HI314" i="133" s="1"/>
  <c r="HI315" i="133" s="1"/>
  <c r="HI316" i="133" s="1"/>
  <c r="HI317" i="133" s="1"/>
  <c r="HI318" i="133" s="1"/>
  <c r="HI319" i="133" s="1"/>
  <c r="HI320" i="133" s="1"/>
  <c r="HI321" i="133" s="1"/>
  <c r="HI322" i="133" s="1"/>
  <c r="HI323" i="133" s="1"/>
  <c r="HI324" i="133" s="1"/>
  <c r="HI325" i="133" s="1"/>
  <c r="HI326" i="133" s="1"/>
  <c r="HI327" i="133" s="1"/>
  <c r="HI328" i="133" s="1"/>
  <c r="HI329" i="133" s="1"/>
  <c r="HI330" i="133" s="1"/>
  <c r="HI331" i="133" s="1"/>
  <c r="HI332" i="133" s="1"/>
  <c r="HI333" i="133" s="1"/>
  <c r="HI334" i="133" s="1"/>
  <c r="HI335" i="133" s="1"/>
  <c r="HI336" i="133" s="1"/>
  <c r="HI337" i="133" s="1"/>
  <c r="HI338" i="133" s="1"/>
  <c r="HI339" i="133" s="1"/>
  <c r="HI340" i="133" s="1"/>
  <c r="HI341" i="133" s="1"/>
  <c r="HI342" i="133" s="1"/>
  <c r="HI343" i="133" s="1"/>
  <c r="HI344" i="133" s="1"/>
  <c r="HI345" i="133" s="1"/>
  <c r="HI346" i="133" s="1"/>
  <c r="HI347" i="133" s="1"/>
  <c r="HI348" i="133" s="1"/>
  <c r="HG309" i="133"/>
  <c r="HP308" i="133"/>
  <c r="HO308" i="133"/>
  <c r="HN308" i="133"/>
  <c r="HG308" i="133"/>
  <c r="HP307" i="133"/>
  <c r="HO307" i="133"/>
  <c r="HN307" i="133"/>
  <c r="P9" i="133" s="1"/>
  <c r="HI307" i="133"/>
  <c r="HG307" i="133"/>
  <c r="HP306" i="133"/>
  <c r="HO306" i="133"/>
  <c r="HN306" i="133"/>
  <c r="HL306" i="133"/>
  <c r="HI306" i="133"/>
  <c r="HG306" i="133"/>
  <c r="HP305" i="133"/>
  <c r="HO305" i="133"/>
  <c r="HN305" i="133"/>
  <c r="HK305" i="133"/>
  <c r="HL305" i="133" s="1"/>
  <c r="HI305" i="133"/>
  <c r="HG305" i="133"/>
  <c r="HP304" i="133"/>
  <c r="HO304" i="133"/>
  <c r="HN304" i="133"/>
  <c r="HK304" i="133"/>
  <c r="HJ304" i="133"/>
  <c r="HL304" i="133" s="1"/>
  <c r="HI304" i="133"/>
  <c r="HG304" i="133"/>
  <c r="HP303" i="133"/>
  <c r="HO303" i="133"/>
  <c r="HN303" i="133"/>
  <c r="HK303" i="133"/>
  <c r="HJ303" i="133"/>
  <c r="HL303" i="133" s="1"/>
  <c r="HI303" i="133"/>
  <c r="HG303" i="133"/>
  <c r="HP302" i="133"/>
  <c r="HO302" i="133"/>
  <c r="HN302" i="133"/>
  <c r="HK302" i="133"/>
  <c r="HJ302" i="133"/>
  <c r="HL302" i="133" s="1"/>
  <c r="HI302" i="133"/>
  <c r="HG302" i="133"/>
  <c r="HO301" i="133"/>
  <c r="HN301" i="133"/>
  <c r="HL301" i="133"/>
  <c r="HJ301" i="133"/>
  <c r="HI301" i="133"/>
  <c r="HH301" i="133"/>
  <c r="HH302" i="133" s="1"/>
  <c r="HH303" i="133" s="1"/>
  <c r="HH304" i="133" s="1"/>
  <c r="HH305" i="133" s="1"/>
  <c r="HH306" i="133" s="1"/>
  <c r="HH307" i="133" s="1"/>
  <c r="HH308" i="133" s="1"/>
  <c r="HH309" i="133" s="1"/>
  <c r="HH310" i="133" s="1"/>
  <c r="HH311" i="133" s="1"/>
  <c r="HH312" i="133" s="1"/>
  <c r="HH313" i="133" s="1"/>
  <c r="HH314" i="133" s="1"/>
  <c r="HH315" i="133" s="1"/>
  <c r="HH316" i="133" s="1"/>
  <c r="HH317" i="133" s="1"/>
  <c r="HH318" i="133" s="1"/>
  <c r="HH319" i="133" s="1"/>
  <c r="HH320" i="133" s="1"/>
  <c r="HH321" i="133" s="1"/>
  <c r="HH322" i="133" s="1"/>
  <c r="HH323" i="133" s="1"/>
  <c r="HH324" i="133" s="1"/>
  <c r="HH325" i="133" s="1"/>
  <c r="HH326" i="133" s="1"/>
  <c r="HH327" i="133" s="1"/>
  <c r="HH328" i="133" s="1"/>
  <c r="HH329" i="133" s="1"/>
  <c r="HH330" i="133" s="1"/>
  <c r="HH331" i="133" s="1"/>
  <c r="HH332" i="133" s="1"/>
  <c r="HH333" i="133" s="1"/>
  <c r="HH334" i="133" s="1"/>
  <c r="HH335" i="133" s="1"/>
  <c r="HH336" i="133" s="1"/>
  <c r="HH337" i="133" s="1"/>
  <c r="HH338" i="133" s="1"/>
  <c r="HH339" i="133" s="1"/>
  <c r="HH340" i="133" s="1"/>
  <c r="HH341" i="133" s="1"/>
  <c r="HH342" i="133" s="1"/>
  <c r="HH343" i="133" s="1"/>
  <c r="HH344" i="133" s="1"/>
  <c r="HH345" i="133" s="1"/>
  <c r="HH346" i="133" s="1"/>
  <c r="HH347" i="133" s="1"/>
  <c r="HH348" i="133" s="1"/>
  <c r="HH349" i="133" s="1"/>
  <c r="HH350" i="133" s="1"/>
  <c r="HH351" i="133" s="1"/>
  <c r="HH352" i="133" s="1"/>
  <c r="HH353" i="133" s="1"/>
  <c r="HH354" i="133" s="1"/>
  <c r="HH355" i="133" s="1"/>
  <c r="HH356" i="133" s="1"/>
  <c r="HH357" i="133" s="1"/>
  <c r="HH358" i="133" s="1"/>
  <c r="HH359" i="133" s="1"/>
  <c r="HH360" i="133" s="1"/>
  <c r="HH361" i="133" s="1"/>
  <c r="HH362" i="133" s="1"/>
  <c r="HH363" i="133" s="1"/>
  <c r="HH364" i="133" s="1"/>
  <c r="HH365" i="133" s="1"/>
  <c r="HH366" i="133" s="1"/>
  <c r="HH367" i="133" s="1"/>
  <c r="HH368" i="133" s="1"/>
  <c r="HH369" i="133" s="1"/>
  <c r="HH370" i="133" s="1"/>
  <c r="HH371" i="133" s="1"/>
  <c r="HH372" i="133" s="1"/>
  <c r="HH373" i="133" s="1"/>
  <c r="HH374" i="133" s="1"/>
  <c r="HH375" i="133" s="1"/>
  <c r="HH376" i="133" s="1"/>
  <c r="HH377" i="133" s="1"/>
  <c r="HH378" i="133" s="1"/>
  <c r="HH379" i="133" s="1"/>
  <c r="HH380" i="133" s="1"/>
  <c r="HH381" i="133" s="1"/>
  <c r="HH382" i="133" s="1"/>
  <c r="HH383" i="133" s="1"/>
  <c r="HH384" i="133" s="1"/>
  <c r="HH385" i="133" s="1"/>
  <c r="HH386" i="133" s="1"/>
  <c r="HH387" i="133" s="1"/>
  <c r="HH388" i="133" s="1"/>
  <c r="HH389" i="133" s="1"/>
  <c r="HH390" i="133" s="1"/>
  <c r="HH391" i="133" s="1"/>
  <c r="HH392" i="133" s="1"/>
  <c r="HH393" i="133" s="1"/>
  <c r="HH394" i="133" s="1"/>
  <c r="HH395" i="133" s="1"/>
  <c r="HH396" i="133" s="1"/>
  <c r="HH397" i="133" s="1"/>
  <c r="HH398" i="133" s="1"/>
  <c r="HH399" i="133" s="1"/>
  <c r="HH400" i="133" s="1"/>
  <c r="HH401" i="133" s="1"/>
  <c r="HH402" i="133" s="1"/>
  <c r="HH403" i="133" s="1"/>
  <c r="HH404" i="133" s="1"/>
  <c r="HH405" i="133" s="1"/>
  <c r="HH406" i="133" s="1"/>
  <c r="HH407" i="133" s="1"/>
  <c r="HH408" i="133" s="1"/>
  <c r="HH409" i="133" s="1"/>
  <c r="HH410" i="133" s="1"/>
  <c r="HH411" i="133" s="1"/>
  <c r="HH412" i="133" s="1"/>
  <c r="HH413" i="133" s="1"/>
  <c r="HH414" i="133" s="1"/>
  <c r="HH415" i="133" s="1"/>
  <c r="HH416" i="133" s="1"/>
  <c r="HH417" i="133" s="1"/>
  <c r="HH418" i="133" s="1"/>
  <c r="HH419" i="133" s="1"/>
  <c r="HH420" i="133" s="1"/>
  <c r="HH421" i="133" s="1"/>
  <c r="HH422" i="133" s="1"/>
  <c r="HH423" i="133" s="1"/>
  <c r="HH424" i="133" s="1"/>
  <c r="HH425" i="133" s="1"/>
  <c r="HH426" i="133" s="1"/>
  <c r="HG301" i="133"/>
  <c r="HU298" i="133"/>
  <c r="G71" i="133"/>
  <c r="F71" i="133"/>
  <c r="G70" i="133"/>
  <c r="F70" i="133"/>
  <c r="G69" i="133"/>
  <c r="F69" i="133"/>
  <c r="G68" i="133"/>
  <c r="F68" i="133"/>
  <c r="G67" i="133"/>
  <c r="F67" i="133"/>
  <c r="G66" i="133"/>
  <c r="F66" i="133"/>
  <c r="G65" i="133"/>
  <c r="F65" i="133"/>
  <c r="G64" i="133"/>
  <c r="F64" i="133"/>
  <c r="G63" i="133"/>
  <c r="F63" i="133"/>
  <c r="G62" i="133"/>
  <c r="F62" i="133"/>
  <c r="G61" i="133"/>
  <c r="F61" i="133"/>
  <c r="G60" i="133"/>
  <c r="F60" i="133"/>
  <c r="G59" i="133"/>
  <c r="F59" i="133"/>
  <c r="G58" i="133"/>
  <c r="F58" i="133"/>
  <c r="G57" i="133"/>
  <c r="F57" i="133"/>
  <c r="G56" i="133"/>
  <c r="F56" i="133"/>
  <c r="G55" i="133"/>
  <c r="F55" i="133"/>
  <c r="G54" i="133"/>
  <c r="F54" i="133"/>
  <c r="G53" i="133"/>
  <c r="F53" i="133"/>
  <c r="G52" i="133"/>
  <c r="F52" i="133"/>
  <c r="G51" i="133"/>
  <c r="F51" i="133"/>
  <c r="G50" i="133"/>
  <c r="F50" i="133"/>
  <c r="G49" i="133"/>
  <c r="F49" i="133"/>
  <c r="G48" i="133"/>
  <c r="F48" i="133"/>
  <c r="G47" i="133"/>
  <c r="F47" i="133"/>
  <c r="G46" i="133"/>
  <c r="F46" i="133"/>
  <c r="G45" i="133"/>
  <c r="F45" i="133"/>
  <c r="G44" i="133"/>
  <c r="F44" i="133"/>
  <c r="G43" i="133"/>
  <c r="F43" i="133"/>
  <c r="G42" i="133"/>
  <c r="F42" i="133"/>
  <c r="G41" i="133"/>
  <c r="F41" i="133"/>
  <c r="G40" i="133"/>
  <c r="F40" i="133"/>
  <c r="G39" i="133"/>
  <c r="F39" i="133"/>
  <c r="G38" i="133"/>
  <c r="F38" i="133"/>
  <c r="G37" i="133"/>
  <c r="F37" i="133"/>
  <c r="G36" i="133"/>
  <c r="F36" i="133"/>
  <c r="G35" i="133"/>
  <c r="F35" i="133"/>
  <c r="G34" i="133"/>
  <c r="F34" i="133"/>
  <c r="G33" i="133"/>
  <c r="F33" i="133"/>
  <c r="G32" i="133"/>
  <c r="F32" i="133"/>
  <c r="G31" i="133"/>
  <c r="F31" i="133"/>
  <c r="G30" i="133"/>
  <c r="F30" i="133"/>
  <c r="G29" i="133"/>
  <c r="F29" i="133"/>
  <c r="G28" i="133"/>
  <c r="F28" i="133"/>
  <c r="G27" i="133"/>
  <c r="F27" i="133"/>
  <c r="G26" i="133"/>
  <c r="F26" i="133"/>
  <c r="G25" i="133"/>
  <c r="F25" i="133"/>
  <c r="G24" i="133"/>
  <c r="F24" i="133"/>
  <c r="G23" i="133"/>
  <c r="F23" i="133"/>
  <c r="G22" i="133"/>
  <c r="F22" i="133"/>
  <c r="G21" i="133"/>
  <c r="F21" i="133"/>
  <c r="G20" i="133"/>
  <c r="F20" i="133"/>
  <c r="G19" i="133"/>
  <c r="F19" i="133"/>
  <c r="G18" i="133"/>
  <c r="F18" i="133"/>
  <c r="G17" i="133"/>
  <c r="F17" i="133"/>
  <c r="G16" i="133"/>
  <c r="F16" i="133"/>
  <c r="G15" i="133"/>
  <c r="F15" i="133"/>
  <c r="G14" i="133"/>
  <c r="F14" i="133"/>
  <c r="G13" i="133"/>
  <c r="F13" i="133"/>
  <c r="G12" i="133"/>
  <c r="F12" i="133"/>
  <c r="G10" i="133"/>
  <c r="F10" i="133"/>
  <c r="BG9" i="133"/>
  <c r="BF9" i="133"/>
  <c r="BE9" i="133"/>
  <c r="BD9" i="133"/>
  <c r="BC9" i="133"/>
  <c r="BB9" i="133"/>
  <c r="BA9" i="133"/>
  <c r="AZ9" i="133"/>
  <c r="AY9" i="133"/>
  <c r="AX9" i="133"/>
  <c r="AW9" i="133"/>
  <c r="AV9" i="133"/>
  <c r="AU9" i="133"/>
  <c r="AT9" i="133"/>
  <c r="AS9" i="133"/>
  <c r="AR9" i="133"/>
  <c r="AQ9" i="133"/>
  <c r="AP9" i="133"/>
  <c r="AO9" i="133"/>
  <c r="AN9" i="133"/>
  <c r="AM9" i="133"/>
  <c r="AL9" i="133"/>
  <c r="AK9" i="133"/>
  <c r="AJ9" i="133"/>
  <c r="AI9" i="133"/>
  <c r="AH9" i="133"/>
  <c r="AG9" i="133"/>
  <c r="AF9" i="133"/>
  <c r="AE9" i="133"/>
  <c r="AD9" i="133"/>
  <c r="AC9" i="133"/>
  <c r="AB9" i="133"/>
  <c r="AA9" i="133"/>
  <c r="Z9" i="133"/>
  <c r="Y9" i="133"/>
  <c r="X9" i="133"/>
  <c r="W9" i="133"/>
  <c r="V9" i="133"/>
  <c r="U9" i="133"/>
  <c r="T9" i="133"/>
  <c r="S9" i="133"/>
  <c r="R9" i="133"/>
  <c r="Q9" i="133"/>
  <c r="O9" i="133"/>
  <c r="N9" i="133"/>
  <c r="M9" i="133"/>
  <c r="L9" i="133"/>
  <c r="K9" i="133"/>
  <c r="J9" i="133"/>
  <c r="BG8" i="133"/>
  <c r="BF8" i="133"/>
  <c r="BE8" i="133"/>
  <c r="BD8" i="133"/>
  <c r="BC8" i="133"/>
  <c r="BB8" i="133"/>
  <c r="BA8" i="133"/>
  <c r="AZ8" i="133"/>
  <c r="AY8" i="133"/>
  <c r="AX8" i="133"/>
  <c r="AW8" i="133"/>
  <c r="AV8" i="133"/>
  <c r="AU8" i="133"/>
  <c r="AT8" i="133"/>
  <c r="AS8" i="133"/>
  <c r="AR8" i="133"/>
  <c r="AQ8" i="133"/>
  <c r="AP8" i="133"/>
  <c r="AO8" i="133"/>
  <c r="AN8" i="133"/>
  <c r="AM8" i="133"/>
  <c r="AL8" i="133"/>
  <c r="AK8" i="133"/>
  <c r="AJ8" i="133"/>
  <c r="AI8" i="133"/>
  <c r="AH8" i="133"/>
  <c r="AG8" i="133"/>
  <c r="AF8" i="133"/>
  <c r="AE8" i="133"/>
  <c r="AD8" i="133"/>
  <c r="AC8" i="133"/>
  <c r="AB8" i="133"/>
  <c r="AA8" i="133"/>
  <c r="Z8" i="133"/>
  <c r="Y8" i="133"/>
  <c r="X8" i="133"/>
  <c r="W8" i="133"/>
  <c r="V8" i="133"/>
  <c r="U8" i="133"/>
  <c r="T8" i="133"/>
  <c r="S8" i="133"/>
  <c r="R8" i="133"/>
  <c r="Q8" i="133"/>
  <c r="P8" i="133"/>
  <c r="O8" i="133"/>
  <c r="N8" i="133"/>
  <c r="M8" i="133"/>
  <c r="L8" i="133"/>
  <c r="K8" i="133"/>
  <c r="J8" i="133"/>
  <c r="BG6" i="133"/>
  <c r="BF6" i="133"/>
  <c r="BE6" i="133"/>
  <c r="BD6" i="133"/>
  <c r="BC6" i="133"/>
  <c r="BB6" i="133"/>
  <c r="BA6" i="133"/>
  <c r="AZ6" i="133"/>
  <c r="AY6" i="133"/>
  <c r="AX6" i="133"/>
  <c r="AW6" i="133"/>
  <c r="AV6" i="133"/>
  <c r="AU6" i="133"/>
  <c r="AT6" i="133"/>
  <c r="AS6" i="133"/>
  <c r="AR6" i="133"/>
  <c r="AQ6" i="133"/>
  <c r="AP6" i="133"/>
  <c r="AO6" i="133"/>
  <c r="AN6" i="133"/>
  <c r="AM6" i="133"/>
  <c r="AL6" i="133"/>
  <c r="AK6" i="133"/>
  <c r="AJ6" i="133"/>
  <c r="AI6" i="133"/>
  <c r="AH6" i="133"/>
  <c r="AG6" i="133"/>
  <c r="AF6" i="133"/>
  <c r="AE6" i="133"/>
  <c r="AD6" i="133"/>
  <c r="AC6" i="133"/>
  <c r="AB6" i="133"/>
  <c r="AA6" i="133"/>
  <c r="Z6" i="133"/>
  <c r="Y6" i="133"/>
  <c r="X6" i="133"/>
  <c r="W6" i="133"/>
  <c r="V6" i="133"/>
  <c r="U6" i="133"/>
  <c r="T6" i="133"/>
  <c r="S6" i="133"/>
  <c r="R6" i="133"/>
  <c r="Q6" i="133"/>
  <c r="P6" i="133"/>
  <c r="O6" i="133"/>
  <c r="N6" i="133"/>
  <c r="M6" i="133"/>
  <c r="L6" i="133"/>
  <c r="K6" i="133"/>
  <c r="J6" i="133"/>
  <c r="BG5" i="133"/>
  <c r="BF5" i="133"/>
  <c r="BE5" i="133"/>
  <c r="BD5" i="133"/>
  <c r="BC5" i="133"/>
  <c r="BB5" i="133"/>
  <c r="BA5" i="133"/>
  <c r="AZ5" i="133"/>
  <c r="AY5" i="133"/>
  <c r="AX5" i="133"/>
  <c r="AW5" i="133"/>
  <c r="AV5" i="133"/>
  <c r="AU5" i="133"/>
  <c r="AT5" i="133"/>
  <c r="AS5" i="133"/>
  <c r="AR5" i="133"/>
  <c r="AQ5" i="133"/>
  <c r="AP5" i="133"/>
  <c r="AO5" i="133"/>
  <c r="AN5" i="133"/>
  <c r="AM5" i="133"/>
  <c r="AL5" i="133"/>
  <c r="AK5" i="133"/>
  <c r="AJ5" i="133"/>
  <c r="AI5" i="133"/>
  <c r="AH5" i="133"/>
  <c r="AG5" i="133"/>
  <c r="AF5" i="133"/>
  <c r="AE5" i="133"/>
  <c r="AD5" i="133"/>
  <c r="AC5" i="133"/>
  <c r="AB5" i="133"/>
  <c r="AA5" i="133"/>
  <c r="Z5" i="133"/>
  <c r="Y5" i="133"/>
  <c r="X5" i="133"/>
  <c r="W5" i="133"/>
  <c r="V5" i="133"/>
  <c r="U5" i="133"/>
  <c r="T5" i="133"/>
  <c r="S5" i="133"/>
  <c r="R5" i="133"/>
  <c r="Q5" i="133"/>
  <c r="P5" i="133"/>
  <c r="O5" i="133"/>
  <c r="N5" i="133"/>
  <c r="M5" i="133"/>
  <c r="L5" i="133"/>
  <c r="K5" i="133"/>
  <c r="J5" i="133"/>
  <c r="A7" i="133" s="1"/>
  <c r="J3" i="133"/>
  <c r="AN1" i="133"/>
  <c r="Y1" i="133"/>
  <c r="J1" i="133"/>
  <c r="HO350" i="132"/>
  <c r="HN350" i="132"/>
  <c r="HO349" i="132"/>
  <c r="HN349" i="132"/>
  <c r="HO348" i="132"/>
  <c r="HN348" i="132"/>
  <c r="HO347" i="132"/>
  <c r="HN347" i="132"/>
  <c r="HO346" i="132"/>
  <c r="HN346" i="132"/>
  <c r="HO345" i="132"/>
  <c r="HN345" i="132"/>
  <c r="HO344" i="132"/>
  <c r="HN344" i="132"/>
  <c r="HO343" i="132"/>
  <c r="HN343" i="132"/>
  <c r="HO342" i="132"/>
  <c r="HN342" i="132"/>
  <c r="HO341" i="132"/>
  <c r="HN341" i="132"/>
  <c r="HO340" i="132"/>
  <c r="HN340" i="132"/>
  <c r="HO339" i="132"/>
  <c r="HN339" i="132"/>
  <c r="HO338" i="132"/>
  <c r="HN338" i="132"/>
  <c r="HO337" i="132"/>
  <c r="HN337" i="132"/>
  <c r="HO336" i="132"/>
  <c r="HN336" i="132"/>
  <c r="HG336" i="132"/>
  <c r="HO335" i="132"/>
  <c r="HN335" i="132"/>
  <c r="HG335" i="132"/>
  <c r="HO334" i="132"/>
  <c r="HN334" i="132"/>
  <c r="HG334" i="132"/>
  <c r="HO333" i="132"/>
  <c r="HN333" i="132"/>
  <c r="HG333" i="132"/>
  <c r="HO332" i="132"/>
  <c r="HN332" i="132"/>
  <c r="HG332" i="132"/>
  <c r="HO331" i="132"/>
  <c r="HN331" i="132"/>
  <c r="HG331" i="132"/>
  <c r="HO330" i="132"/>
  <c r="HN330" i="132"/>
  <c r="HG330" i="132"/>
  <c r="HO329" i="132"/>
  <c r="HN329" i="132"/>
  <c r="HG329" i="132"/>
  <c r="HO328" i="132"/>
  <c r="HN328" i="132"/>
  <c r="HG328" i="132"/>
  <c r="HO327" i="132"/>
  <c r="HN327" i="132"/>
  <c r="HG327" i="132"/>
  <c r="HP326" i="132"/>
  <c r="HO326" i="132"/>
  <c r="HN326" i="132"/>
  <c r="HG326" i="132"/>
  <c r="HP325" i="132"/>
  <c r="HO325" i="132"/>
  <c r="HN325" i="132"/>
  <c r="HG325" i="132"/>
  <c r="HP324" i="132"/>
  <c r="HO324" i="132"/>
  <c r="HN324" i="132"/>
  <c r="HG324" i="132"/>
  <c r="HP323" i="132"/>
  <c r="HO323" i="132"/>
  <c r="HN323" i="132"/>
  <c r="HG323" i="132"/>
  <c r="HP322" i="132"/>
  <c r="HO322" i="132"/>
  <c r="HN322" i="132"/>
  <c r="HG322" i="132"/>
  <c r="HP321" i="132"/>
  <c r="HO321" i="132"/>
  <c r="HN321" i="132"/>
  <c r="HG321" i="132"/>
  <c r="HP320" i="132"/>
  <c r="HO320" i="132"/>
  <c r="HN320" i="132"/>
  <c r="HG320" i="132"/>
  <c r="HP319" i="132"/>
  <c r="HO319" i="132"/>
  <c r="HN319" i="132"/>
  <c r="HG319" i="132"/>
  <c r="HP318" i="132"/>
  <c r="HO318" i="132"/>
  <c r="HN318" i="132"/>
  <c r="HG318" i="132"/>
  <c r="HP317" i="132"/>
  <c r="HO317" i="132"/>
  <c r="HN317" i="132"/>
  <c r="HG317" i="132"/>
  <c r="HP316" i="132"/>
  <c r="HO316" i="132"/>
  <c r="HN316" i="132"/>
  <c r="HG316" i="132"/>
  <c r="HP315" i="132"/>
  <c r="HO315" i="132"/>
  <c r="HN315" i="132"/>
  <c r="HG315" i="132"/>
  <c r="HP314" i="132"/>
  <c r="HO314" i="132"/>
  <c r="HN314" i="132"/>
  <c r="HG314" i="132"/>
  <c r="HP313" i="132"/>
  <c r="HO313" i="132"/>
  <c r="HN313" i="132"/>
  <c r="HG313" i="132"/>
  <c r="HP312" i="132"/>
  <c r="HO312" i="132"/>
  <c r="HN312" i="132"/>
  <c r="HG312" i="132"/>
  <c r="HP311" i="132"/>
  <c r="HO311" i="132"/>
  <c r="HN311" i="132"/>
  <c r="HG311" i="132"/>
  <c r="HP310" i="132"/>
  <c r="HO310" i="132"/>
  <c r="HN310" i="132"/>
  <c r="HG310" i="132"/>
  <c r="HP309" i="132"/>
  <c r="HO309" i="132"/>
  <c r="HN309" i="132"/>
  <c r="HI309" i="132"/>
  <c r="HI310" i="132" s="1"/>
  <c r="HI311" i="132" s="1"/>
  <c r="HI312" i="132" s="1"/>
  <c r="HI313" i="132" s="1"/>
  <c r="HI314" i="132" s="1"/>
  <c r="HI315" i="132" s="1"/>
  <c r="HI316" i="132" s="1"/>
  <c r="HI317" i="132" s="1"/>
  <c r="HI318" i="132" s="1"/>
  <c r="HI319" i="132" s="1"/>
  <c r="HI320" i="132" s="1"/>
  <c r="HI321" i="132" s="1"/>
  <c r="HI322" i="132" s="1"/>
  <c r="HI323" i="132" s="1"/>
  <c r="HI324" i="132" s="1"/>
  <c r="HI325" i="132" s="1"/>
  <c r="HI326" i="132" s="1"/>
  <c r="HI327" i="132" s="1"/>
  <c r="HI328" i="132" s="1"/>
  <c r="HI329" i="132" s="1"/>
  <c r="HI330" i="132" s="1"/>
  <c r="HI331" i="132" s="1"/>
  <c r="HI332" i="132" s="1"/>
  <c r="HI333" i="132" s="1"/>
  <c r="HI334" i="132" s="1"/>
  <c r="HI335" i="132" s="1"/>
  <c r="HI336" i="132" s="1"/>
  <c r="HI337" i="132" s="1"/>
  <c r="HI338" i="132" s="1"/>
  <c r="HI339" i="132" s="1"/>
  <c r="HI340" i="132" s="1"/>
  <c r="HI341" i="132" s="1"/>
  <c r="HI342" i="132" s="1"/>
  <c r="HI343" i="132" s="1"/>
  <c r="HI344" i="132" s="1"/>
  <c r="HI345" i="132" s="1"/>
  <c r="HI346" i="132" s="1"/>
  <c r="HI347" i="132" s="1"/>
  <c r="HI348" i="132" s="1"/>
  <c r="HG309" i="132"/>
  <c r="HP308" i="132"/>
  <c r="HO308" i="132"/>
  <c r="HN308" i="132"/>
  <c r="HG308" i="132"/>
  <c r="HP307" i="132"/>
  <c r="HO307" i="132"/>
  <c r="HN307" i="132"/>
  <c r="HI307" i="132"/>
  <c r="HG307" i="132"/>
  <c r="HP306" i="132"/>
  <c r="HO306" i="132"/>
  <c r="HN306" i="132"/>
  <c r="HL306" i="132"/>
  <c r="HI306" i="132"/>
  <c r="HG306" i="132"/>
  <c r="HP305" i="132"/>
  <c r="HO305" i="132"/>
  <c r="HN305" i="132"/>
  <c r="HL305" i="132"/>
  <c r="HK305" i="132"/>
  <c r="HI305" i="132"/>
  <c r="HG305" i="132"/>
  <c r="HP304" i="132"/>
  <c r="HO304" i="132"/>
  <c r="HN304" i="132"/>
  <c r="HK304" i="132"/>
  <c r="HJ304" i="132"/>
  <c r="HL304" i="132" s="1"/>
  <c r="HI304" i="132"/>
  <c r="HG304" i="132"/>
  <c r="HP303" i="132"/>
  <c r="HO303" i="132"/>
  <c r="HN303" i="132"/>
  <c r="HK303" i="132"/>
  <c r="HJ303" i="132"/>
  <c r="HL303" i="132" s="1"/>
  <c r="HI303" i="132"/>
  <c r="HG303" i="132"/>
  <c r="HP302" i="132"/>
  <c r="HO302" i="132"/>
  <c r="HN302" i="132"/>
  <c r="HK302" i="132"/>
  <c r="HJ302" i="132"/>
  <c r="HL302" i="132" s="1"/>
  <c r="HI302" i="132"/>
  <c r="HG302" i="132"/>
  <c r="HO301" i="132"/>
  <c r="HN301" i="132"/>
  <c r="HJ301" i="132"/>
  <c r="HL301" i="132" s="1"/>
  <c r="HI301" i="132"/>
  <c r="HH301" i="132"/>
  <c r="HH302" i="132" s="1"/>
  <c r="HH303" i="132" s="1"/>
  <c r="HH304" i="132" s="1"/>
  <c r="HH305" i="132" s="1"/>
  <c r="HH306" i="132" s="1"/>
  <c r="HH307" i="132" s="1"/>
  <c r="HH308" i="132" s="1"/>
  <c r="HH309" i="132" s="1"/>
  <c r="HH310" i="132" s="1"/>
  <c r="HH311" i="132" s="1"/>
  <c r="HH312" i="132" s="1"/>
  <c r="HH313" i="132" s="1"/>
  <c r="HH314" i="132" s="1"/>
  <c r="HH315" i="132" s="1"/>
  <c r="HH316" i="132" s="1"/>
  <c r="HH317" i="132" s="1"/>
  <c r="HH318" i="132" s="1"/>
  <c r="HH319" i="132" s="1"/>
  <c r="HH320" i="132" s="1"/>
  <c r="HH321" i="132" s="1"/>
  <c r="HH322" i="132" s="1"/>
  <c r="HH323" i="132" s="1"/>
  <c r="HH324" i="132" s="1"/>
  <c r="HH325" i="132" s="1"/>
  <c r="HH326" i="132" s="1"/>
  <c r="HH327" i="132" s="1"/>
  <c r="HH328" i="132" s="1"/>
  <c r="HH329" i="132" s="1"/>
  <c r="HH330" i="132" s="1"/>
  <c r="HH331" i="132" s="1"/>
  <c r="HH332" i="132" s="1"/>
  <c r="HH333" i="132" s="1"/>
  <c r="HH334" i="132" s="1"/>
  <c r="HH335" i="132" s="1"/>
  <c r="HH336" i="132" s="1"/>
  <c r="HH337" i="132" s="1"/>
  <c r="HH338" i="132" s="1"/>
  <c r="HH339" i="132" s="1"/>
  <c r="HH340" i="132" s="1"/>
  <c r="HH341" i="132" s="1"/>
  <c r="HH342" i="132" s="1"/>
  <c r="HH343" i="132" s="1"/>
  <c r="HH344" i="132" s="1"/>
  <c r="HH345" i="132" s="1"/>
  <c r="HH346" i="132" s="1"/>
  <c r="HH347" i="132" s="1"/>
  <c r="HH348" i="132" s="1"/>
  <c r="HH349" i="132" s="1"/>
  <c r="HH350" i="132" s="1"/>
  <c r="HH351" i="132" s="1"/>
  <c r="HH352" i="132" s="1"/>
  <c r="HH353" i="132" s="1"/>
  <c r="HH354" i="132" s="1"/>
  <c r="HH355" i="132" s="1"/>
  <c r="HH356" i="132" s="1"/>
  <c r="HH357" i="132" s="1"/>
  <c r="HH358" i="132" s="1"/>
  <c r="HH359" i="132" s="1"/>
  <c r="HH360" i="132" s="1"/>
  <c r="HH361" i="132" s="1"/>
  <c r="HH362" i="132" s="1"/>
  <c r="HH363" i="132" s="1"/>
  <c r="HH364" i="132" s="1"/>
  <c r="HH365" i="132" s="1"/>
  <c r="HH366" i="132" s="1"/>
  <c r="HH367" i="132" s="1"/>
  <c r="HH368" i="132" s="1"/>
  <c r="HH369" i="132" s="1"/>
  <c r="HH370" i="132" s="1"/>
  <c r="HH371" i="132" s="1"/>
  <c r="HH372" i="132" s="1"/>
  <c r="HH373" i="132" s="1"/>
  <c r="HH374" i="132" s="1"/>
  <c r="HH375" i="132" s="1"/>
  <c r="HH376" i="132" s="1"/>
  <c r="HH377" i="132" s="1"/>
  <c r="HH378" i="132" s="1"/>
  <c r="HH379" i="132" s="1"/>
  <c r="HH380" i="132" s="1"/>
  <c r="HH381" i="132" s="1"/>
  <c r="HH382" i="132" s="1"/>
  <c r="HH383" i="132" s="1"/>
  <c r="HH384" i="132" s="1"/>
  <c r="HH385" i="132" s="1"/>
  <c r="HH386" i="132" s="1"/>
  <c r="HH387" i="132" s="1"/>
  <c r="HH388" i="132" s="1"/>
  <c r="HH389" i="132" s="1"/>
  <c r="HH390" i="132" s="1"/>
  <c r="HH391" i="132" s="1"/>
  <c r="HH392" i="132" s="1"/>
  <c r="HH393" i="132" s="1"/>
  <c r="HH394" i="132" s="1"/>
  <c r="HH395" i="132" s="1"/>
  <c r="HH396" i="132" s="1"/>
  <c r="HH397" i="132" s="1"/>
  <c r="HH398" i="132" s="1"/>
  <c r="HH399" i="132" s="1"/>
  <c r="HH400" i="132" s="1"/>
  <c r="HH401" i="132" s="1"/>
  <c r="HH402" i="132" s="1"/>
  <c r="HH403" i="132" s="1"/>
  <c r="HH404" i="132" s="1"/>
  <c r="HH405" i="132" s="1"/>
  <c r="HH406" i="132" s="1"/>
  <c r="HH407" i="132" s="1"/>
  <c r="HH408" i="132" s="1"/>
  <c r="HH409" i="132" s="1"/>
  <c r="HH410" i="132" s="1"/>
  <c r="HH411" i="132" s="1"/>
  <c r="HH412" i="132" s="1"/>
  <c r="HH413" i="132" s="1"/>
  <c r="HH414" i="132" s="1"/>
  <c r="HH415" i="132" s="1"/>
  <c r="HH416" i="132" s="1"/>
  <c r="HH417" i="132" s="1"/>
  <c r="HH418" i="132" s="1"/>
  <c r="HH419" i="132" s="1"/>
  <c r="HH420" i="132" s="1"/>
  <c r="HH421" i="132" s="1"/>
  <c r="HH422" i="132" s="1"/>
  <c r="HH423" i="132" s="1"/>
  <c r="HH424" i="132" s="1"/>
  <c r="HH425" i="132" s="1"/>
  <c r="HH426" i="132" s="1"/>
  <c r="HG301" i="132"/>
  <c r="HU298" i="132"/>
  <c r="G71" i="132"/>
  <c r="F71" i="132"/>
  <c r="G70" i="132"/>
  <c r="F70" i="132"/>
  <c r="G69" i="132"/>
  <c r="F69" i="132"/>
  <c r="G68" i="132"/>
  <c r="F68" i="132"/>
  <c r="G67" i="132"/>
  <c r="F67" i="132"/>
  <c r="G66" i="132"/>
  <c r="F66" i="132"/>
  <c r="G65" i="132"/>
  <c r="F65" i="132"/>
  <c r="G64" i="132"/>
  <c r="F64" i="132"/>
  <c r="G63" i="132"/>
  <c r="F63" i="132"/>
  <c r="G62" i="132"/>
  <c r="F62" i="132"/>
  <c r="G61" i="132"/>
  <c r="F61" i="132"/>
  <c r="G60" i="132"/>
  <c r="F60" i="132"/>
  <c r="G59" i="132"/>
  <c r="F59" i="132"/>
  <c r="G58" i="132"/>
  <c r="F58" i="132"/>
  <c r="G57" i="132"/>
  <c r="F57" i="132"/>
  <c r="G56" i="132"/>
  <c r="F56" i="132"/>
  <c r="G55" i="132"/>
  <c r="F55" i="132"/>
  <c r="G54" i="132"/>
  <c r="F54" i="132"/>
  <c r="G53" i="132"/>
  <c r="F53" i="132"/>
  <c r="G52" i="132"/>
  <c r="F52" i="132"/>
  <c r="G51" i="132"/>
  <c r="F51" i="132"/>
  <c r="G50" i="132"/>
  <c r="F50" i="132"/>
  <c r="G49" i="132"/>
  <c r="F49" i="132"/>
  <c r="G48" i="132"/>
  <c r="F48" i="132"/>
  <c r="G47" i="132"/>
  <c r="F47" i="132"/>
  <c r="G46" i="132"/>
  <c r="F46" i="132"/>
  <c r="G45" i="132"/>
  <c r="F45" i="132"/>
  <c r="G44" i="132"/>
  <c r="F44" i="132"/>
  <c r="G43" i="132"/>
  <c r="F43" i="132"/>
  <c r="G42" i="132"/>
  <c r="F42" i="132"/>
  <c r="G41" i="132"/>
  <c r="F41" i="132"/>
  <c r="G40" i="132"/>
  <c r="F40" i="132"/>
  <c r="G39" i="132"/>
  <c r="F39" i="132"/>
  <c r="G38" i="132"/>
  <c r="F38" i="132"/>
  <c r="G37" i="132"/>
  <c r="F37" i="132"/>
  <c r="G36" i="132"/>
  <c r="F36" i="132"/>
  <c r="G35" i="132"/>
  <c r="F35" i="132"/>
  <c r="G34" i="132"/>
  <c r="F34" i="132"/>
  <c r="G33" i="132"/>
  <c r="F33" i="132"/>
  <c r="G32" i="132"/>
  <c r="F32" i="132"/>
  <c r="G31" i="132"/>
  <c r="F31" i="132"/>
  <c r="G30" i="132"/>
  <c r="F30" i="132"/>
  <c r="G29" i="132"/>
  <c r="F29" i="132"/>
  <c r="G28" i="132"/>
  <c r="F28" i="132"/>
  <c r="G27" i="132"/>
  <c r="F27" i="132"/>
  <c r="G26" i="132"/>
  <c r="F26" i="132"/>
  <c r="G25" i="132"/>
  <c r="F25" i="132"/>
  <c r="G24" i="132"/>
  <c r="F24" i="132"/>
  <c r="G23" i="132"/>
  <c r="F23" i="132"/>
  <c r="G22" i="132"/>
  <c r="F22" i="132"/>
  <c r="G21" i="132"/>
  <c r="F21" i="132"/>
  <c r="G20" i="132"/>
  <c r="F20" i="132"/>
  <c r="G19" i="132"/>
  <c r="F19" i="132"/>
  <c r="G18" i="132"/>
  <c r="F18" i="132"/>
  <c r="G17" i="132"/>
  <c r="F17" i="132"/>
  <c r="G16" i="132"/>
  <c r="F16" i="132"/>
  <c r="G15" i="132"/>
  <c r="F15" i="132"/>
  <c r="G14" i="132"/>
  <c r="F14" i="132"/>
  <c r="G13" i="132"/>
  <c r="F13" i="132"/>
  <c r="G12" i="132"/>
  <c r="F12" i="132"/>
  <c r="G10" i="132"/>
  <c r="F10" i="132"/>
  <c r="BG9" i="132"/>
  <c r="BF9" i="132"/>
  <c r="BE9" i="132"/>
  <c r="BD9" i="132"/>
  <c r="BC9" i="132"/>
  <c r="BB9" i="132"/>
  <c r="BA9" i="132"/>
  <c r="AZ9" i="132"/>
  <c r="AY9" i="132"/>
  <c r="AX9" i="132"/>
  <c r="AW9" i="132"/>
  <c r="AV9" i="132"/>
  <c r="AU9" i="132"/>
  <c r="AT9" i="132"/>
  <c r="AS9" i="132"/>
  <c r="AR9" i="132"/>
  <c r="AQ9" i="132"/>
  <c r="AP9" i="132"/>
  <c r="AO9" i="132"/>
  <c r="AN9" i="132"/>
  <c r="AM9" i="132"/>
  <c r="AL9" i="132"/>
  <c r="AK9" i="132"/>
  <c r="AJ9" i="132"/>
  <c r="AI9" i="132"/>
  <c r="AH9" i="132"/>
  <c r="AG9" i="132"/>
  <c r="AF9" i="132"/>
  <c r="AE9" i="132"/>
  <c r="AD9" i="132"/>
  <c r="AC9" i="132"/>
  <c r="AB9" i="132"/>
  <c r="AA9" i="132"/>
  <c r="Z9" i="132"/>
  <c r="Y9" i="132"/>
  <c r="X9" i="132"/>
  <c r="W9" i="132"/>
  <c r="V9" i="132"/>
  <c r="U9" i="132"/>
  <c r="T9" i="132"/>
  <c r="S9" i="132"/>
  <c r="R9" i="132"/>
  <c r="Q9" i="132"/>
  <c r="P9" i="132"/>
  <c r="O9" i="132"/>
  <c r="N9" i="132"/>
  <c r="M9" i="132"/>
  <c r="L9" i="132"/>
  <c r="K9" i="132"/>
  <c r="J9" i="132"/>
  <c r="BG8" i="132"/>
  <c r="BF8" i="132"/>
  <c r="BE8" i="132"/>
  <c r="BD8" i="132"/>
  <c r="BC8" i="132"/>
  <c r="BB8" i="132"/>
  <c r="BA8" i="132"/>
  <c r="AZ8" i="132"/>
  <c r="AY8" i="132"/>
  <c r="AX8" i="132"/>
  <c r="AW8" i="132"/>
  <c r="AV8" i="132"/>
  <c r="AU8" i="132"/>
  <c r="AT8" i="132"/>
  <c r="AS8" i="132"/>
  <c r="AR8" i="132"/>
  <c r="AQ8" i="132"/>
  <c r="AP8" i="132"/>
  <c r="AO8" i="132"/>
  <c r="AN8" i="132"/>
  <c r="AM8" i="132"/>
  <c r="AL8" i="132"/>
  <c r="AK8" i="132"/>
  <c r="AJ8" i="132"/>
  <c r="AI8" i="132"/>
  <c r="AH8" i="132"/>
  <c r="AG8" i="132"/>
  <c r="AF8" i="132"/>
  <c r="AE8" i="132"/>
  <c r="AD8" i="132"/>
  <c r="AC8" i="132"/>
  <c r="AB8" i="132"/>
  <c r="AA8" i="132"/>
  <c r="Z8" i="132"/>
  <c r="Y8" i="132"/>
  <c r="X8" i="132"/>
  <c r="W8" i="132"/>
  <c r="V8" i="132"/>
  <c r="U8" i="132"/>
  <c r="T8" i="132"/>
  <c r="S8" i="132"/>
  <c r="R8" i="132"/>
  <c r="Q8" i="132"/>
  <c r="P8" i="132"/>
  <c r="O8" i="132"/>
  <c r="N8" i="132"/>
  <c r="M8" i="132"/>
  <c r="L8" i="132"/>
  <c r="K8" i="132"/>
  <c r="J8" i="132"/>
  <c r="BG6" i="132"/>
  <c r="JS303" i="132" s="1"/>
  <c r="BF6" i="132"/>
  <c r="BE6" i="132"/>
  <c r="JQ303" i="132" s="1"/>
  <c r="BD6" i="132"/>
  <c r="BC6" i="132"/>
  <c r="JO303" i="132" s="1"/>
  <c r="BB6" i="132"/>
  <c r="BA6" i="132"/>
  <c r="JM303" i="132" s="1"/>
  <c r="AZ6" i="132"/>
  <c r="AY6" i="132"/>
  <c r="JK303" i="132" s="1"/>
  <c r="AX6" i="132"/>
  <c r="AW6" i="132"/>
  <c r="JI303" i="132" s="1"/>
  <c r="AV6" i="132"/>
  <c r="AU6" i="132"/>
  <c r="JG303" i="132" s="1"/>
  <c r="AT6" i="132"/>
  <c r="JF303" i="132" s="1"/>
  <c r="AS6" i="132"/>
  <c r="JE303" i="132" s="1"/>
  <c r="AR6" i="132"/>
  <c r="JD303" i="132" s="1"/>
  <c r="AQ6" i="132"/>
  <c r="JC303" i="132" s="1"/>
  <c r="AP6" i="132"/>
  <c r="JB303" i="132" s="1"/>
  <c r="AO6" i="132"/>
  <c r="JA303" i="132" s="1"/>
  <c r="AN6" i="132"/>
  <c r="IZ303" i="132" s="1"/>
  <c r="AM6" i="132"/>
  <c r="IY303" i="132" s="1"/>
  <c r="AL6" i="132"/>
  <c r="IX303" i="132" s="1"/>
  <c r="AK6" i="132"/>
  <c r="IW303" i="132" s="1"/>
  <c r="AJ6" i="132"/>
  <c r="IV303" i="132" s="1"/>
  <c r="AI6" i="132"/>
  <c r="IU303" i="132" s="1"/>
  <c r="AH6" i="132"/>
  <c r="IT303" i="132" s="1"/>
  <c r="AG6" i="132"/>
  <c r="IS303" i="132" s="1"/>
  <c r="AF6" i="132"/>
  <c r="IR303" i="132" s="1"/>
  <c r="AE6" i="132"/>
  <c r="IQ303" i="132" s="1"/>
  <c r="AD6" i="132"/>
  <c r="IP303" i="132" s="1"/>
  <c r="AC6" i="132"/>
  <c r="IO303" i="132" s="1"/>
  <c r="AB6" i="132"/>
  <c r="IN303" i="132" s="1"/>
  <c r="AA6" i="132"/>
  <c r="IM303" i="132" s="1"/>
  <c r="Z6" i="132"/>
  <c r="IL303" i="132" s="1"/>
  <c r="Y6" i="132"/>
  <c r="IK303" i="132" s="1"/>
  <c r="X6" i="132"/>
  <c r="IJ303" i="132" s="1"/>
  <c r="W6" i="132"/>
  <c r="II303" i="132" s="1"/>
  <c r="V6" i="132"/>
  <c r="IH303" i="132" s="1"/>
  <c r="U6" i="132"/>
  <c r="IG303" i="132" s="1"/>
  <c r="T6" i="132"/>
  <c r="IF303" i="132" s="1"/>
  <c r="S6" i="132"/>
  <c r="IE303" i="132" s="1"/>
  <c r="R6" i="132"/>
  <c r="ID303" i="132" s="1"/>
  <c r="Q6" i="132"/>
  <c r="IC303" i="132" s="1"/>
  <c r="P6" i="132"/>
  <c r="IB303" i="132" s="1"/>
  <c r="O6" i="132"/>
  <c r="IA303" i="132" s="1"/>
  <c r="N6" i="132"/>
  <c r="HZ303" i="132" s="1"/>
  <c r="M6" i="132"/>
  <c r="HY303" i="132" s="1"/>
  <c r="L6" i="132"/>
  <c r="HX303" i="132" s="1"/>
  <c r="K6" i="132"/>
  <c r="HW303" i="132" s="1"/>
  <c r="J6" i="132"/>
  <c r="HV303" i="132" s="1"/>
  <c r="BG5" i="132"/>
  <c r="BF5" i="132"/>
  <c r="BE5" i="132"/>
  <c r="BD5" i="132"/>
  <c r="BC5" i="132"/>
  <c r="BB5" i="132"/>
  <c r="BA5" i="132"/>
  <c r="AZ5" i="132"/>
  <c r="AY5" i="132"/>
  <c r="AX5" i="132"/>
  <c r="AW5" i="132"/>
  <c r="AV5" i="132"/>
  <c r="AU5" i="132"/>
  <c r="AT5" i="132"/>
  <c r="AS5" i="132"/>
  <c r="AR5" i="132"/>
  <c r="AQ5" i="132"/>
  <c r="AP5" i="132"/>
  <c r="AO5" i="132"/>
  <c r="AN5" i="132"/>
  <c r="AM5" i="132"/>
  <c r="AL5" i="132"/>
  <c r="AK5" i="132"/>
  <c r="AJ5" i="132"/>
  <c r="AI5" i="132"/>
  <c r="AH5" i="132"/>
  <c r="AG5" i="132"/>
  <c r="AF5" i="132"/>
  <c r="AE5" i="132"/>
  <c r="AD5" i="132"/>
  <c r="AC5" i="132"/>
  <c r="AB5" i="132"/>
  <c r="AA5" i="132"/>
  <c r="Z5" i="132"/>
  <c r="Y5" i="132"/>
  <c r="X5" i="132"/>
  <c r="W5" i="132"/>
  <c r="V5" i="132"/>
  <c r="U5" i="132"/>
  <c r="T5" i="132"/>
  <c r="S5" i="132"/>
  <c r="R5" i="132"/>
  <c r="Q5" i="132"/>
  <c r="P5" i="132"/>
  <c r="O5" i="132"/>
  <c r="N5" i="132"/>
  <c r="M5" i="132"/>
  <c r="L5" i="132"/>
  <c r="K5" i="132"/>
  <c r="J5" i="132"/>
  <c r="A7" i="132" s="1"/>
  <c r="J3" i="132"/>
  <c r="AN1" i="132"/>
  <c r="Y1" i="132"/>
  <c r="J1" i="132"/>
  <c r="HO350" i="131"/>
  <c r="HN350" i="131"/>
  <c r="HO349" i="131"/>
  <c r="HN349" i="131"/>
  <c r="HO348" i="131"/>
  <c r="HN348" i="131"/>
  <c r="HO347" i="131"/>
  <c r="HN347" i="131"/>
  <c r="HO346" i="131"/>
  <c r="HN346" i="131"/>
  <c r="HO345" i="131"/>
  <c r="HN345" i="131"/>
  <c r="HO344" i="131"/>
  <c r="HN344" i="131"/>
  <c r="HO343" i="131"/>
  <c r="HN343" i="131"/>
  <c r="HO342" i="131"/>
  <c r="HN342" i="131"/>
  <c r="HO341" i="131"/>
  <c r="HN341" i="131"/>
  <c r="HO340" i="131"/>
  <c r="HN340" i="131"/>
  <c r="HO339" i="131"/>
  <c r="HN339" i="131"/>
  <c r="HO338" i="131"/>
  <c r="HN338" i="131"/>
  <c r="HO337" i="131"/>
  <c r="HN337" i="131"/>
  <c r="HO336" i="131"/>
  <c r="HN336" i="131"/>
  <c r="HG336" i="131"/>
  <c r="HO335" i="131"/>
  <c r="HN335" i="131"/>
  <c r="HG335" i="131"/>
  <c r="HO334" i="131"/>
  <c r="HN334" i="131"/>
  <c r="HG334" i="131"/>
  <c r="HO333" i="131"/>
  <c r="HN333" i="131"/>
  <c r="HG333" i="131"/>
  <c r="HO332" i="131"/>
  <c r="HN332" i="131"/>
  <c r="HG332" i="131"/>
  <c r="HO331" i="131"/>
  <c r="HN331" i="131"/>
  <c r="HG331" i="131"/>
  <c r="HO330" i="131"/>
  <c r="HN330" i="131"/>
  <c r="HG330" i="131"/>
  <c r="HO329" i="131"/>
  <c r="HN329" i="131"/>
  <c r="HG329" i="131"/>
  <c r="HO328" i="131"/>
  <c r="HN328" i="131"/>
  <c r="HG328" i="131"/>
  <c r="HO327" i="131"/>
  <c r="HN327" i="131"/>
  <c r="HG327" i="131"/>
  <c r="HP326" i="131"/>
  <c r="HO326" i="131"/>
  <c r="HN326" i="131"/>
  <c r="HG326" i="131"/>
  <c r="HP325" i="131"/>
  <c r="HO325" i="131"/>
  <c r="HN325" i="131"/>
  <c r="HG325" i="131"/>
  <c r="HP324" i="131"/>
  <c r="HO324" i="131"/>
  <c r="HN324" i="131"/>
  <c r="HG324" i="131"/>
  <c r="HP323" i="131"/>
  <c r="HO323" i="131"/>
  <c r="HN323" i="131"/>
  <c r="HG323" i="131"/>
  <c r="HP322" i="131"/>
  <c r="HO322" i="131"/>
  <c r="HN322" i="131"/>
  <c r="HG322" i="131"/>
  <c r="HP321" i="131"/>
  <c r="HO321" i="131"/>
  <c r="HN321" i="131"/>
  <c r="HG321" i="131"/>
  <c r="HP320" i="131"/>
  <c r="HO320" i="131"/>
  <c r="HN320" i="131"/>
  <c r="HG320" i="131"/>
  <c r="HP319" i="131"/>
  <c r="HO319" i="131"/>
  <c r="HN319" i="131"/>
  <c r="HG319" i="131"/>
  <c r="HP318" i="131"/>
  <c r="HO318" i="131"/>
  <c r="HN318" i="131"/>
  <c r="HG318" i="131"/>
  <c r="HP317" i="131"/>
  <c r="HO317" i="131"/>
  <c r="HN317" i="131"/>
  <c r="HG317" i="131"/>
  <c r="HP316" i="131"/>
  <c r="HO316" i="131"/>
  <c r="HN316" i="131"/>
  <c r="HG316" i="131"/>
  <c r="HP315" i="131"/>
  <c r="HO315" i="131"/>
  <c r="HN315" i="131"/>
  <c r="HG315" i="131"/>
  <c r="HP314" i="131"/>
  <c r="HO314" i="131"/>
  <c r="HN314" i="131"/>
  <c r="HG314" i="131"/>
  <c r="HP313" i="131"/>
  <c r="HO313" i="131"/>
  <c r="HN313" i="131"/>
  <c r="HG313" i="131"/>
  <c r="HP312" i="131"/>
  <c r="HO312" i="131"/>
  <c r="HN312" i="131"/>
  <c r="HG312" i="131"/>
  <c r="HP311" i="131"/>
  <c r="HO311" i="131"/>
  <c r="HN311" i="131"/>
  <c r="HG311" i="131"/>
  <c r="HP310" i="131"/>
  <c r="HO310" i="131"/>
  <c r="HN310" i="131"/>
  <c r="HG310" i="131"/>
  <c r="HP309" i="131"/>
  <c r="HO309" i="131"/>
  <c r="HN309" i="131"/>
  <c r="HI309" i="131"/>
  <c r="HI310" i="131" s="1"/>
  <c r="HI311" i="131" s="1"/>
  <c r="HI312" i="131" s="1"/>
  <c r="HI313" i="131" s="1"/>
  <c r="HI314" i="131" s="1"/>
  <c r="HI315" i="131" s="1"/>
  <c r="HI316" i="131" s="1"/>
  <c r="HI317" i="131" s="1"/>
  <c r="HI318" i="131" s="1"/>
  <c r="HI319" i="131" s="1"/>
  <c r="HI320" i="131" s="1"/>
  <c r="HI321" i="131" s="1"/>
  <c r="HI322" i="131" s="1"/>
  <c r="HI323" i="131" s="1"/>
  <c r="HI324" i="131" s="1"/>
  <c r="HI325" i="131" s="1"/>
  <c r="HI326" i="131" s="1"/>
  <c r="HI327" i="131" s="1"/>
  <c r="HI328" i="131" s="1"/>
  <c r="HI329" i="131" s="1"/>
  <c r="HI330" i="131" s="1"/>
  <c r="HI331" i="131" s="1"/>
  <c r="HI332" i="131" s="1"/>
  <c r="HI333" i="131" s="1"/>
  <c r="HI334" i="131" s="1"/>
  <c r="HI335" i="131" s="1"/>
  <c r="HI336" i="131" s="1"/>
  <c r="HI337" i="131" s="1"/>
  <c r="HI338" i="131" s="1"/>
  <c r="HI339" i="131" s="1"/>
  <c r="HI340" i="131" s="1"/>
  <c r="HI341" i="131" s="1"/>
  <c r="HI342" i="131" s="1"/>
  <c r="HI343" i="131" s="1"/>
  <c r="HI344" i="131" s="1"/>
  <c r="HI345" i="131" s="1"/>
  <c r="HI346" i="131" s="1"/>
  <c r="HI347" i="131" s="1"/>
  <c r="HI348" i="131" s="1"/>
  <c r="HG309" i="131"/>
  <c r="HP308" i="131"/>
  <c r="HO308" i="131"/>
  <c r="HN308" i="131"/>
  <c r="HG308" i="131"/>
  <c r="HP307" i="131"/>
  <c r="HO307" i="131"/>
  <c r="HN307" i="131"/>
  <c r="P9" i="131" s="1"/>
  <c r="HI307" i="131"/>
  <c r="HG307" i="131"/>
  <c r="HP306" i="131"/>
  <c r="HO306" i="131"/>
  <c r="HN306" i="131"/>
  <c r="HL306" i="131"/>
  <c r="HI306" i="131"/>
  <c r="HG306" i="131"/>
  <c r="HP305" i="131"/>
  <c r="HO305" i="131"/>
  <c r="HN305" i="131"/>
  <c r="HL305" i="131"/>
  <c r="HK305" i="131"/>
  <c r="HI305" i="131"/>
  <c r="HG305" i="131"/>
  <c r="HP304" i="131"/>
  <c r="HO304" i="131"/>
  <c r="HN304" i="131"/>
  <c r="HK304" i="131"/>
  <c r="HJ304" i="131"/>
  <c r="HL304" i="131" s="1"/>
  <c r="HI304" i="131"/>
  <c r="HG304" i="131"/>
  <c r="HP303" i="131"/>
  <c r="HO303" i="131"/>
  <c r="HN303" i="131"/>
  <c r="HK303" i="131"/>
  <c r="HJ303" i="131"/>
  <c r="HL303" i="131" s="1"/>
  <c r="HI303" i="131"/>
  <c r="HG303" i="131"/>
  <c r="HP302" i="131"/>
  <c r="HO302" i="131"/>
  <c r="HN302" i="131"/>
  <c r="HK302" i="131"/>
  <c r="HJ302" i="131"/>
  <c r="HL302" i="131" s="1"/>
  <c r="HI302" i="131"/>
  <c r="HG302" i="131"/>
  <c r="HO301" i="131"/>
  <c r="HN301" i="131"/>
  <c r="HJ301" i="131"/>
  <c r="HL301" i="131" s="1"/>
  <c r="HI301" i="131"/>
  <c r="HH301" i="131"/>
  <c r="HH302" i="131" s="1"/>
  <c r="HH303" i="131" s="1"/>
  <c r="HH304" i="131" s="1"/>
  <c r="HH305" i="131" s="1"/>
  <c r="HH306" i="131" s="1"/>
  <c r="HH307" i="131" s="1"/>
  <c r="HH308" i="131" s="1"/>
  <c r="HH309" i="131" s="1"/>
  <c r="HH310" i="131" s="1"/>
  <c r="HH311" i="131" s="1"/>
  <c r="HH312" i="131" s="1"/>
  <c r="HH313" i="131" s="1"/>
  <c r="HH314" i="131" s="1"/>
  <c r="HH315" i="131" s="1"/>
  <c r="HH316" i="131" s="1"/>
  <c r="HH317" i="131" s="1"/>
  <c r="HH318" i="131" s="1"/>
  <c r="HH319" i="131" s="1"/>
  <c r="HH320" i="131" s="1"/>
  <c r="HH321" i="131" s="1"/>
  <c r="HH322" i="131" s="1"/>
  <c r="HH323" i="131" s="1"/>
  <c r="HH324" i="131" s="1"/>
  <c r="HH325" i="131" s="1"/>
  <c r="HH326" i="131" s="1"/>
  <c r="HH327" i="131" s="1"/>
  <c r="HH328" i="131" s="1"/>
  <c r="HH329" i="131" s="1"/>
  <c r="HH330" i="131" s="1"/>
  <c r="HH331" i="131" s="1"/>
  <c r="HH332" i="131" s="1"/>
  <c r="HH333" i="131" s="1"/>
  <c r="HH334" i="131" s="1"/>
  <c r="HH335" i="131" s="1"/>
  <c r="HH336" i="131" s="1"/>
  <c r="HH337" i="131" s="1"/>
  <c r="HH338" i="131" s="1"/>
  <c r="HH339" i="131" s="1"/>
  <c r="HH340" i="131" s="1"/>
  <c r="HH341" i="131" s="1"/>
  <c r="HH342" i="131" s="1"/>
  <c r="HH343" i="131" s="1"/>
  <c r="HH344" i="131" s="1"/>
  <c r="HH345" i="131" s="1"/>
  <c r="HH346" i="131" s="1"/>
  <c r="HH347" i="131" s="1"/>
  <c r="HH348" i="131" s="1"/>
  <c r="HH349" i="131" s="1"/>
  <c r="HH350" i="131" s="1"/>
  <c r="HH351" i="131" s="1"/>
  <c r="HH352" i="131" s="1"/>
  <c r="HH353" i="131" s="1"/>
  <c r="HH354" i="131" s="1"/>
  <c r="HH355" i="131" s="1"/>
  <c r="HH356" i="131" s="1"/>
  <c r="HH357" i="131" s="1"/>
  <c r="HH358" i="131" s="1"/>
  <c r="HH359" i="131" s="1"/>
  <c r="HH360" i="131" s="1"/>
  <c r="HH361" i="131" s="1"/>
  <c r="HH362" i="131" s="1"/>
  <c r="HH363" i="131" s="1"/>
  <c r="HH364" i="131" s="1"/>
  <c r="HH365" i="131" s="1"/>
  <c r="HH366" i="131" s="1"/>
  <c r="HH367" i="131" s="1"/>
  <c r="HH368" i="131" s="1"/>
  <c r="HH369" i="131" s="1"/>
  <c r="HH370" i="131" s="1"/>
  <c r="HH371" i="131" s="1"/>
  <c r="HH372" i="131" s="1"/>
  <c r="HH373" i="131" s="1"/>
  <c r="HH374" i="131" s="1"/>
  <c r="HH375" i="131" s="1"/>
  <c r="HH376" i="131" s="1"/>
  <c r="HH377" i="131" s="1"/>
  <c r="HH378" i="131" s="1"/>
  <c r="HH379" i="131" s="1"/>
  <c r="HH380" i="131" s="1"/>
  <c r="HH381" i="131" s="1"/>
  <c r="HH382" i="131" s="1"/>
  <c r="HH383" i="131" s="1"/>
  <c r="HH384" i="131" s="1"/>
  <c r="HH385" i="131" s="1"/>
  <c r="HH386" i="131" s="1"/>
  <c r="HH387" i="131" s="1"/>
  <c r="HH388" i="131" s="1"/>
  <c r="HH389" i="131" s="1"/>
  <c r="HH390" i="131" s="1"/>
  <c r="HH391" i="131" s="1"/>
  <c r="HH392" i="131" s="1"/>
  <c r="HH393" i="131" s="1"/>
  <c r="HH394" i="131" s="1"/>
  <c r="HH395" i="131" s="1"/>
  <c r="HH396" i="131" s="1"/>
  <c r="HH397" i="131" s="1"/>
  <c r="HH398" i="131" s="1"/>
  <c r="HH399" i="131" s="1"/>
  <c r="HH400" i="131" s="1"/>
  <c r="HH401" i="131" s="1"/>
  <c r="HH402" i="131" s="1"/>
  <c r="HH403" i="131" s="1"/>
  <c r="HH404" i="131" s="1"/>
  <c r="HH405" i="131" s="1"/>
  <c r="HH406" i="131" s="1"/>
  <c r="HH407" i="131" s="1"/>
  <c r="HH408" i="131" s="1"/>
  <c r="HH409" i="131" s="1"/>
  <c r="HH410" i="131" s="1"/>
  <c r="HH411" i="131" s="1"/>
  <c r="HH412" i="131" s="1"/>
  <c r="HH413" i="131" s="1"/>
  <c r="HH414" i="131" s="1"/>
  <c r="HH415" i="131" s="1"/>
  <c r="HH416" i="131" s="1"/>
  <c r="HH417" i="131" s="1"/>
  <c r="HH418" i="131" s="1"/>
  <c r="HH419" i="131" s="1"/>
  <c r="HH420" i="131" s="1"/>
  <c r="HH421" i="131" s="1"/>
  <c r="HH422" i="131" s="1"/>
  <c r="HH423" i="131" s="1"/>
  <c r="HH424" i="131" s="1"/>
  <c r="HH425" i="131" s="1"/>
  <c r="HH426" i="131" s="1"/>
  <c r="HG301" i="131"/>
  <c r="HU298"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0" i="131"/>
  <c r="F10" i="131"/>
  <c r="BG9" i="131"/>
  <c r="BF9" i="131"/>
  <c r="BE9" i="131"/>
  <c r="BD9" i="131"/>
  <c r="BC9" i="131"/>
  <c r="BB9" i="131"/>
  <c r="BA9" i="131"/>
  <c r="AZ9" i="131"/>
  <c r="AY9" i="131"/>
  <c r="AX9" i="131"/>
  <c r="AW9" i="131"/>
  <c r="AV9" i="131"/>
  <c r="AU9" i="131"/>
  <c r="AT9" i="131"/>
  <c r="AS9" i="131"/>
  <c r="AR9" i="131"/>
  <c r="AQ9" i="131"/>
  <c r="AP9" i="131"/>
  <c r="AO9" i="131"/>
  <c r="AN9" i="131"/>
  <c r="AM9" i="131"/>
  <c r="AL9" i="131"/>
  <c r="AK9" i="131"/>
  <c r="AJ9" i="131"/>
  <c r="AI9" i="131"/>
  <c r="AH9" i="131"/>
  <c r="AG9" i="131"/>
  <c r="AF9" i="131"/>
  <c r="AE9" i="131"/>
  <c r="AD9" i="131"/>
  <c r="AC9" i="131"/>
  <c r="AB9" i="131"/>
  <c r="AA9" i="131"/>
  <c r="Z9" i="131"/>
  <c r="Y9" i="131"/>
  <c r="X9" i="131"/>
  <c r="W9" i="131"/>
  <c r="V9" i="131"/>
  <c r="U9" i="131"/>
  <c r="T9" i="131"/>
  <c r="S9" i="131"/>
  <c r="R9" i="131"/>
  <c r="Q9" i="131"/>
  <c r="O9" i="131"/>
  <c r="N9" i="131"/>
  <c r="M9" i="131"/>
  <c r="L9" i="131"/>
  <c r="K9" i="131"/>
  <c r="J9" i="131"/>
  <c r="BG8" i="131"/>
  <c r="BF8" i="131"/>
  <c r="BE8" i="131"/>
  <c r="BD8" i="131"/>
  <c r="BC8" i="131"/>
  <c r="BB8" i="131"/>
  <c r="BA8" i="131"/>
  <c r="AZ8" i="131"/>
  <c r="AY8" i="131"/>
  <c r="AX8" i="131"/>
  <c r="AW8" i="131"/>
  <c r="AV8" i="131"/>
  <c r="AU8" i="131"/>
  <c r="AT8" i="131"/>
  <c r="AS8" i="131"/>
  <c r="AR8" i="131"/>
  <c r="AQ8" i="131"/>
  <c r="AP8" i="131"/>
  <c r="AO8" i="131"/>
  <c r="AN8" i="131"/>
  <c r="AM8" i="131"/>
  <c r="AL8" i="131"/>
  <c r="AK8" i="131"/>
  <c r="AJ8" i="131"/>
  <c r="AI8" i="131"/>
  <c r="AH8" i="131"/>
  <c r="AG8" i="131"/>
  <c r="AF8" i="131"/>
  <c r="AE8" i="131"/>
  <c r="AD8" i="131"/>
  <c r="AC8" i="131"/>
  <c r="AB8" i="131"/>
  <c r="AA8" i="131"/>
  <c r="Z8" i="131"/>
  <c r="Y8" i="131"/>
  <c r="X8" i="131"/>
  <c r="W8" i="131"/>
  <c r="V8" i="131"/>
  <c r="U8" i="131"/>
  <c r="T8" i="131"/>
  <c r="S8" i="131"/>
  <c r="R8" i="131"/>
  <c r="Q8" i="131"/>
  <c r="P8" i="131"/>
  <c r="O8" i="131"/>
  <c r="N8" i="131"/>
  <c r="M8" i="131"/>
  <c r="L8" i="131"/>
  <c r="K8" i="131"/>
  <c r="J8" i="131"/>
  <c r="BG6" i="131"/>
  <c r="BF6" i="131"/>
  <c r="BE6" i="131"/>
  <c r="BD6" i="131"/>
  <c r="BC6" i="131"/>
  <c r="BB6" i="131"/>
  <c r="BA6" i="131"/>
  <c r="AZ6" i="131"/>
  <c r="AY6" i="131"/>
  <c r="AX6" i="131"/>
  <c r="AW6" i="131"/>
  <c r="AV6" i="131"/>
  <c r="AU6" i="131"/>
  <c r="AT6" i="131"/>
  <c r="AS6" i="131"/>
  <c r="AR6" i="131"/>
  <c r="AQ6" i="131"/>
  <c r="AP6" i="131"/>
  <c r="AO6" i="131"/>
  <c r="AN6" i="131"/>
  <c r="AM6" i="131"/>
  <c r="AL6" i="131"/>
  <c r="AK6" i="131"/>
  <c r="AJ6" i="131"/>
  <c r="AI6" i="131"/>
  <c r="AH6" i="131"/>
  <c r="AG6" i="131"/>
  <c r="AF6" i="131"/>
  <c r="AE6" i="131"/>
  <c r="AD6" i="131"/>
  <c r="AC6" i="131"/>
  <c r="AB6" i="131"/>
  <c r="AA6" i="131"/>
  <c r="Z6" i="131"/>
  <c r="Y6" i="131"/>
  <c r="X6" i="131"/>
  <c r="W6" i="131"/>
  <c r="V6" i="131"/>
  <c r="U6" i="131"/>
  <c r="T6" i="131"/>
  <c r="S6" i="131"/>
  <c r="R6" i="131"/>
  <c r="Q6" i="131"/>
  <c r="P6" i="131"/>
  <c r="O6" i="131"/>
  <c r="N6" i="131"/>
  <c r="M6" i="131"/>
  <c r="L6" i="131"/>
  <c r="K6" i="131"/>
  <c r="J6" i="131"/>
  <c r="BG5" i="131"/>
  <c r="BF5" i="131"/>
  <c r="BE5" i="131"/>
  <c r="BD5" i="131"/>
  <c r="BC5" i="131"/>
  <c r="BB5" i="131"/>
  <c r="BA5" i="131"/>
  <c r="AZ5" i="131"/>
  <c r="AY5" i="131"/>
  <c r="AX5" i="131"/>
  <c r="AW5" i="131"/>
  <c r="AV5" i="131"/>
  <c r="AU5" i="131"/>
  <c r="AT5" i="131"/>
  <c r="AS5" i="131"/>
  <c r="AR5" i="131"/>
  <c r="AQ5" i="131"/>
  <c r="AP5" i="131"/>
  <c r="AO5" i="131"/>
  <c r="AN5" i="131"/>
  <c r="AM5" i="131"/>
  <c r="AL5" i="131"/>
  <c r="AK5" i="131"/>
  <c r="AJ5" i="131"/>
  <c r="AI5" i="131"/>
  <c r="AH5" i="131"/>
  <c r="AG5" i="131"/>
  <c r="AF5" i="131"/>
  <c r="AE5" i="131"/>
  <c r="AD5" i="131"/>
  <c r="AC5" i="131"/>
  <c r="AB5" i="131"/>
  <c r="AA5" i="131"/>
  <c r="Z5" i="131"/>
  <c r="Y5" i="131"/>
  <c r="X5" i="131"/>
  <c r="W5" i="131"/>
  <c r="V5" i="131"/>
  <c r="U5" i="131"/>
  <c r="T5" i="131"/>
  <c r="S5" i="131"/>
  <c r="R5" i="131"/>
  <c r="Q5" i="131"/>
  <c r="P5" i="131"/>
  <c r="O5" i="131"/>
  <c r="N5" i="131"/>
  <c r="M5" i="131"/>
  <c r="L5" i="131"/>
  <c r="K5" i="131"/>
  <c r="J5" i="131"/>
  <c r="A7" i="131" s="1"/>
  <c r="J3" i="131"/>
  <c r="AN1" i="131"/>
  <c r="Y1" i="131"/>
  <c r="J1" i="131"/>
  <c r="HO350" i="129"/>
  <c r="HN350" i="129"/>
  <c r="HO349" i="129"/>
  <c r="HN349" i="129"/>
  <c r="HO348" i="129"/>
  <c r="HN348" i="129"/>
  <c r="HO347" i="129"/>
  <c r="HN347" i="129"/>
  <c r="HO346" i="129"/>
  <c r="HN346" i="129"/>
  <c r="HO345" i="129"/>
  <c r="HN345" i="129"/>
  <c r="HO344" i="129"/>
  <c r="HN344" i="129"/>
  <c r="HO343" i="129"/>
  <c r="HN343" i="129"/>
  <c r="HO342" i="129"/>
  <c r="HN342" i="129"/>
  <c r="HO341" i="129"/>
  <c r="HN341" i="129"/>
  <c r="HO340" i="129"/>
  <c r="HN340" i="129"/>
  <c r="HO339" i="129"/>
  <c r="HN339" i="129"/>
  <c r="HO338" i="129"/>
  <c r="HN338" i="129"/>
  <c r="HO337" i="129"/>
  <c r="HN337" i="129"/>
  <c r="HO336" i="129"/>
  <c r="HN336" i="129"/>
  <c r="HG336" i="129"/>
  <c r="HO335" i="129"/>
  <c r="HN335" i="129"/>
  <c r="HG335" i="129"/>
  <c r="HO334" i="129"/>
  <c r="HN334" i="129"/>
  <c r="HG334" i="129"/>
  <c r="HO333" i="129"/>
  <c r="HN333" i="129"/>
  <c r="HG333" i="129"/>
  <c r="HO332" i="129"/>
  <c r="HN332" i="129"/>
  <c r="HG332" i="129"/>
  <c r="HO331" i="129"/>
  <c r="HN331" i="129"/>
  <c r="HG331" i="129"/>
  <c r="HO330" i="129"/>
  <c r="HN330" i="129"/>
  <c r="HG330" i="129"/>
  <c r="HO329" i="129"/>
  <c r="HN329" i="129"/>
  <c r="HG329" i="129"/>
  <c r="HO328" i="129"/>
  <c r="HN328" i="129"/>
  <c r="HG328" i="129"/>
  <c r="HO327" i="129"/>
  <c r="HN327" i="129"/>
  <c r="HG327" i="129"/>
  <c r="HP326" i="129"/>
  <c r="HO326" i="129"/>
  <c r="HN326" i="129"/>
  <c r="HG326" i="129"/>
  <c r="HP325" i="129"/>
  <c r="HO325" i="129"/>
  <c r="HN325" i="129"/>
  <c r="HG325" i="129"/>
  <c r="HP324" i="129"/>
  <c r="HO324" i="129"/>
  <c r="HN324" i="129"/>
  <c r="HG324" i="129"/>
  <c r="HP323" i="129"/>
  <c r="HO323" i="129"/>
  <c r="HN323" i="129"/>
  <c r="HG323" i="129"/>
  <c r="HP322" i="129"/>
  <c r="HO322" i="129"/>
  <c r="HN322" i="129"/>
  <c r="HG322" i="129"/>
  <c r="HP321" i="129"/>
  <c r="HO321" i="129"/>
  <c r="HN321" i="129"/>
  <c r="HG321" i="129"/>
  <c r="HP320" i="129"/>
  <c r="HO320" i="129"/>
  <c r="HN320" i="129"/>
  <c r="HG320" i="129"/>
  <c r="HP319" i="129"/>
  <c r="HO319" i="129"/>
  <c r="HN319" i="129"/>
  <c r="HG319" i="129"/>
  <c r="HP318" i="129"/>
  <c r="HO318" i="129"/>
  <c r="HN318" i="129"/>
  <c r="HG318" i="129"/>
  <c r="HP317" i="129"/>
  <c r="HO317" i="129"/>
  <c r="HN317" i="129"/>
  <c r="HG317" i="129"/>
  <c r="HP316" i="129"/>
  <c r="HO316" i="129"/>
  <c r="HN316" i="129"/>
  <c r="HG316" i="129"/>
  <c r="HP315" i="129"/>
  <c r="HO315" i="129"/>
  <c r="HN315" i="129"/>
  <c r="HG315" i="129"/>
  <c r="HP314" i="129"/>
  <c r="HO314" i="129"/>
  <c r="HN314" i="129"/>
  <c r="HG314" i="129"/>
  <c r="HP313" i="129"/>
  <c r="HO313" i="129"/>
  <c r="HN313" i="129"/>
  <c r="HG313" i="129"/>
  <c r="HP312" i="129"/>
  <c r="HO312" i="129"/>
  <c r="HN312" i="129"/>
  <c r="HG312" i="129"/>
  <c r="HP311" i="129"/>
  <c r="HO311" i="129"/>
  <c r="HN311" i="129"/>
  <c r="HG311" i="129"/>
  <c r="HP310" i="129"/>
  <c r="HO310" i="129"/>
  <c r="HN310" i="129"/>
  <c r="HG310" i="129"/>
  <c r="HP309" i="129"/>
  <c r="HO309" i="129"/>
  <c r="HN309" i="129"/>
  <c r="HI309" i="129"/>
  <c r="HI310" i="129" s="1"/>
  <c r="HI311" i="129" s="1"/>
  <c r="HI312" i="129" s="1"/>
  <c r="HI313" i="129" s="1"/>
  <c r="HI314" i="129" s="1"/>
  <c r="HI315" i="129" s="1"/>
  <c r="HI316" i="129" s="1"/>
  <c r="HI317" i="129" s="1"/>
  <c r="HI318" i="129" s="1"/>
  <c r="HI319" i="129" s="1"/>
  <c r="HI320" i="129" s="1"/>
  <c r="HI321" i="129" s="1"/>
  <c r="HI322" i="129" s="1"/>
  <c r="HI323" i="129" s="1"/>
  <c r="HI324" i="129" s="1"/>
  <c r="HI325" i="129" s="1"/>
  <c r="HI326" i="129" s="1"/>
  <c r="HI327" i="129" s="1"/>
  <c r="HI328" i="129" s="1"/>
  <c r="HI329" i="129" s="1"/>
  <c r="HI330" i="129" s="1"/>
  <c r="HI331" i="129" s="1"/>
  <c r="HI332" i="129" s="1"/>
  <c r="HI333" i="129" s="1"/>
  <c r="HI334" i="129" s="1"/>
  <c r="HI335" i="129" s="1"/>
  <c r="HI336" i="129" s="1"/>
  <c r="HI337" i="129" s="1"/>
  <c r="HI338" i="129" s="1"/>
  <c r="HI339" i="129" s="1"/>
  <c r="HI340" i="129" s="1"/>
  <c r="HI341" i="129" s="1"/>
  <c r="HI342" i="129" s="1"/>
  <c r="HI343" i="129" s="1"/>
  <c r="HI344" i="129" s="1"/>
  <c r="HI345" i="129" s="1"/>
  <c r="HI346" i="129" s="1"/>
  <c r="HI347" i="129" s="1"/>
  <c r="HI348" i="129" s="1"/>
  <c r="HG309" i="129"/>
  <c r="HP308" i="129"/>
  <c r="HO308" i="129"/>
  <c r="HN308" i="129"/>
  <c r="HG308" i="129"/>
  <c r="HP307" i="129"/>
  <c r="HO307" i="129"/>
  <c r="HN307" i="129"/>
  <c r="HI307" i="129"/>
  <c r="HG307" i="129"/>
  <c r="HP306" i="129"/>
  <c r="HO306" i="129"/>
  <c r="HN306" i="129"/>
  <c r="HL306" i="129"/>
  <c r="HI306" i="129"/>
  <c r="HG306" i="129"/>
  <c r="HP305" i="129"/>
  <c r="HO305" i="129"/>
  <c r="HN305" i="129"/>
  <c r="HL305" i="129"/>
  <c r="HK305" i="129"/>
  <c r="HI305" i="129"/>
  <c r="HG305" i="129"/>
  <c r="HP304" i="129"/>
  <c r="HO304" i="129"/>
  <c r="HN304" i="129"/>
  <c r="HK304" i="129"/>
  <c r="HJ304" i="129"/>
  <c r="HL304" i="129" s="1"/>
  <c r="HI304" i="129"/>
  <c r="HG304" i="129"/>
  <c r="HP303" i="129"/>
  <c r="HO303" i="129"/>
  <c r="HN303" i="129"/>
  <c r="HK303" i="129"/>
  <c r="HK302" i="129" s="1"/>
  <c r="HJ303" i="129"/>
  <c r="HI303" i="129"/>
  <c r="HG303" i="129"/>
  <c r="HP302" i="129"/>
  <c r="HO302" i="129"/>
  <c r="HN302" i="129"/>
  <c r="HL302" i="129"/>
  <c r="HJ302" i="129"/>
  <c r="HI302" i="129"/>
  <c r="HG302" i="129"/>
  <c r="HO301" i="129"/>
  <c r="HN301" i="129"/>
  <c r="HJ301" i="129"/>
  <c r="HL301" i="129" s="1"/>
  <c r="HI301" i="129"/>
  <c r="HH301" i="129"/>
  <c r="HH302" i="129" s="1"/>
  <c r="HH303" i="129" s="1"/>
  <c r="HH304" i="129" s="1"/>
  <c r="HH305" i="129" s="1"/>
  <c r="HH306" i="129" s="1"/>
  <c r="HH307" i="129" s="1"/>
  <c r="HH308" i="129" s="1"/>
  <c r="HH309" i="129" s="1"/>
  <c r="HH310" i="129" s="1"/>
  <c r="HH311" i="129" s="1"/>
  <c r="HH312" i="129" s="1"/>
  <c r="HH313" i="129" s="1"/>
  <c r="HH314" i="129" s="1"/>
  <c r="HH315" i="129" s="1"/>
  <c r="HH316" i="129" s="1"/>
  <c r="HH317" i="129" s="1"/>
  <c r="HH318" i="129" s="1"/>
  <c r="HH319" i="129" s="1"/>
  <c r="HH320" i="129" s="1"/>
  <c r="HH321" i="129" s="1"/>
  <c r="HH322" i="129" s="1"/>
  <c r="HH323" i="129" s="1"/>
  <c r="HH324" i="129" s="1"/>
  <c r="HH325" i="129" s="1"/>
  <c r="HH326" i="129" s="1"/>
  <c r="HH327" i="129" s="1"/>
  <c r="HH328" i="129" s="1"/>
  <c r="HH329" i="129" s="1"/>
  <c r="HH330" i="129" s="1"/>
  <c r="HH331" i="129" s="1"/>
  <c r="HH332" i="129" s="1"/>
  <c r="HH333" i="129" s="1"/>
  <c r="HH334" i="129" s="1"/>
  <c r="HH335" i="129" s="1"/>
  <c r="HH336" i="129" s="1"/>
  <c r="HH337" i="129" s="1"/>
  <c r="HH338" i="129" s="1"/>
  <c r="HH339" i="129" s="1"/>
  <c r="HH340" i="129" s="1"/>
  <c r="HH341" i="129" s="1"/>
  <c r="HH342" i="129" s="1"/>
  <c r="HH343" i="129" s="1"/>
  <c r="HH344" i="129" s="1"/>
  <c r="HH345" i="129" s="1"/>
  <c r="HH346" i="129" s="1"/>
  <c r="HH347" i="129" s="1"/>
  <c r="HH348" i="129" s="1"/>
  <c r="HH349" i="129" s="1"/>
  <c r="HH350" i="129" s="1"/>
  <c r="HH351" i="129" s="1"/>
  <c r="HH352" i="129" s="1"/>
  <c r="HH353" i="129" s="1"/>
  <c r="HH354" i="129" s="1"/>
  <c r="HH355" i="129" s="1"/>
  <c r="HH356" i="129" s="1"/>
  <c r="HH357" i="129" s="1"/>
  <c r="HH358" i="129" s="1"/>
  <c r="HH359" i="129" s="1"/>
  <c r="HH360" i="129" s="1"/>
  <c r="HH361" i="129" s="1"/>
  <c r="HH362" i="129" s="1"/>
  <c r="HH363" i="129" s="1"/>
  <c r="HH364" i="129" s="1"/>
  <c r="HH365" i="129" s="1"/>
  <c r="HH366" i="129" s="1"/>
  <c r="HH367" i="129" s="1"/>
  <c r="HH368" i="129" s="1"/>
  <c r="HH369" i="129" s="1"/>
  <c r="HH370" i="129" s="1"/>
  <c r="HH371" i="129" s="1"/>
  <c r="HH372" i="129" s="1"/>
  <c r="HH373" i="129" s="1"/>
  <c r="HH374" i="129" s="1"/>
  <c r="HH375" i="129" s="1"/>
  <c r="HH376" i="129" s="1"/>
  <c r="HH377" i="129" s="1"/>
  <c r="HH378" i="129" s="1"/>
  <c r="HH379" i="129" s="1"/>
  <c r="HH380" i="129" s="1"/>
  <c r="HH381" i="129" s="1"/>
  <c r="HH382" i="129" s="1"/>
  <c r="HH383" i="129" s="1"/>
  <c r="HH384" i="129" s="1"/>
  <c r="HH385" i="129" s="1"/>
  <c r="HH386" i="129" s="1"/>
  <c r="HH387" i="129" s="1"/>
  <c r="HH388" i="129" s="1"/>
  <c r="HH389" i="129" s="1"/>
  <c r="HH390" i="129" s="1"/>
  <c r="HH391" i="129" s="1"/>
  <c r="HH392" i="129" s="1"/>
  <c r="HH393" i="129" s="1"/>
  <c r="HH394" i="129" s="1"/>
  <c r="HH395" i="129" s="1"/>
  <c r="HH396" i="129" s="1"/>
  <c r="HH397" i="129" s="1"/>
  <c r="HH398" i="129" s="1"/>
  <c r="HH399" i="129" s="1"/>
  <c r="HH400" i="129" s="1"/>
  <c r="HH401" i="129" s="1"/>
  <c r="HH402" i="129" s="1"/>
  <c r="HH403" i="129" s="1"/>
  <c r="HH404" i="129" s="1"/>
  <c r="HH405" i="129" s="1"/>
  <c r="HH406" i="129" s="1"/>
  <c r="HH407" i="129" s="1"/>
  <c r="HH408" i="129" s="1"/>
  <c r="HH409" i="129" s="1"/>
  <c r="HH410" i="129" s="1"/>
  <c r="HH411" i="129" s="1"/>
  <c r="HH412" i="129" s="1"/>
  <c r="HH413" i="129" s="1"/>
  <c r="HH414" i="129" s="1"/>
  <c r="HH415" i="129" s="1"/>
  <c r="HH416" i="129" s="1"/>
  <c r="HH417" i="129" s="1"/>
  <c r="HH418" i="129" s="1"/>
  <c r="HH419" i="129" s="1"/>
  <c r="HH420" i="129" s="1"/>
  <c r="HH421" i="129" s="1"/>
  <c r="HH422" i="129" s="1"/>
  <c r="HH423" i="129" s="1"/>
  <c r="HH424" i="129" s="1"/>
  <c r="HH425" i="129" s="1"/>
  <c r="HH426" i="129" s="1"/>
  <c r="HG301" i="129"/>
  <c r="HU298" i="129"/>
  <c r="G71" i="129"/>
  <c r="F71" i="129"/>
  <c r="G70" i="129"/>
  <c r="F70" i="129"/>
  <c r="G69" i="129"/>
  <c r="F69" i="129"/>
  <c r="G68" i="129"/>
  <c r="F68" i="129"/>
  <c r="G67" i="129"/>
  <c r="F67" i="129"/>
  <c r="G66" i="129"/>
  <c r="F66" i="129"/>
  <c r="G65" i="129"/>
  <c r="F65" i="129"/>
  <c r="G64" i="129"/>
  <c r="F64" i="129"/>
  <c r="G63" i="129"/>
  <c r="F63" i="129"/>
  <c r="G62" i="129"/>
  <c r="F62" i="129"/>
  <c r="G61" i="129"/>
  <c r="F61" i="129"/>
  <c r="G60" i="129"/>
  <c r="F60" i="129"/>
  <c r="G59" i="129"/>
  <c r="F59" i="129"/>
  <c r="G58" i="129"/>
  <c r="F58" i="129"/>
  <c r="G57" i="129"/>
  <c r="F57" i="129"/>
  <c r="G56" i="129"/>
  <c r="F56" i="129"/>
  <c r="G55" i="129"/>
  <c r="F55" i="129"/>
  <c r="G54" i="129"/>
  <c r="F54" i="129"/>
  <c r="G53" i="129"/>
  <c r="F53" i="129"/>
  <c r="G52" i="129"/>
  <c r="F52" i="129"/>
  <c r="G51" i="129"/>
  <c r="F51" i="129"/>
  <c r="G50" i="129"/>
  <c r="F50" i="129"/>
  <c r="G49" i="129"/>
  <c r="F49" i="129"/>
  <c r="G48" i="129"/>
  <c r="F48" i="129"/>
  <c r="G47" i="129"/>
  <c r="F47" i="129"/>
  <c r="G46" i="129"/>
  <c r="F46" i="129"/>
  <c r="G45" i="129"/>
  <c r="F45" i="129"/>
  <c r="G44" i="129"/>
  <c r="F44" i="129"/>
  <c r="G43" i="129"/>
  <c r="F43" i="129"/>
  <c r="G42" i="129"/>
  <c r="F42" i="129"/>
  <c r="G41" i="129"/>
  <c r="F41" i="129"/>
  <c r="G40" i="129"/>
  <c r="F40" i="129"/>
  <c r="G39" i="129"/>
  <c r="F39" i="129"/>
  <c r="G38" i="129"/>
  <c r="F38" i="129"/>
  <c r="G37" i="129"/>
  <c r="F37" i="129"/>
  <c r="G36" i="129"/>
  <c r="F36" i="129"/>
  <c r="G35" i="129"/>
  <c r="F35" i="129"/>
  <c r="G34" i="129"/>
  <c r="F34" i="129"/>
  <c r="G33" i="129"/>
  <c r="F33" i="129"/>
  <c r="G32" i="129"/>
  <c r="F32" i="129"/>
  <c r="G31" i="129"/>
  <c r="F31" i="129"/>
  <c r="G30" i="129"/>
  <c r="F30" i="129"/>
  <c r="G29" i="129"/>
  <c r="F29" i="129"/>
  <c r="G28" i="129"/>
  <c r="F28" i="129"/>
  <c r="G27" i="129"/>
  <c r="F27" i="129"/>
  <c r="G26" i="129"/>
  <c r="F26" i="129"/>
  <c r="G25" i="129"/>
  <c r="F25" i="129"/>
  <c r="G24" i="129"/>
  <c r="F24" i="129"/>
  <c r="G23" i="129"/>
  <c r="F23" i="129"/>
  <c r="G22" i="129"/>
  <c r="F22" i="129"/>
  <c r="G21" i="129"/>
  <c r="F21" i="129"/>
  <c r="G20" i="129"/>
  <c r="F20" i="129"/>
  <c r="G19" i="129"/>
  <c r="F19" i="129"/>
  <c r="G18" i="129"/>
  <c r="F18" i="129"/>
  <c r="G17" i="129"/>
  <c r="F17" i="129"/>
  <c r="G16" i="129"/>
  <c r="F16" i="129"/>
  <c r="G15" i="129"/>
  <c r="F15" i="129"/>
  <c r="G14" i="129"/>
  <c r="F14" i="129"/>
  <c r="G13" i="129"/>
  <c r="F13" i="129"/>
  <c r="G12" i="129"/>
  <c r="F12" i="129"/>
  <c r="G10" i="129"/>
  <c r="F10" i="129"/>
  <c r="BG9" i="129"/>
  <c r="BF9" i="129"/>
  <c r="BE9" i="129"/>
  <c r="BD9" i="129"/>
  <c r="BC9" i="129"/>
  <c r="BB9" i="129"/>
  <c r="BA9" i="129"/>
  <c r="AZ9" i="129"/>
  <c r="AY9" i="129"/>
  <c r="AX9" i="129"/>
  <c r="AW9" i="129"/>
  <c r="AV9" i="129"/>
  <c r="AU9" i="129"/>
  <c r="AT9" i="129"/>
  <c r="AS9" i="129"/>
  <c r="AR9" i="129"/>
  <c r="AQ9" i="129"/>
  <c r="AP9" i="129"/>
  <c r="AO9" i="129"/>
  <c r="AN9" i="129"/>
  <c r="AM9" i="129"/>
  <c r="AL9" i="129"/>
  <c r="AK9" i="129"/>
  <c r="AJ9" i="129"/>
  <c r="AI9" i="129"/>
  <c r="AH9" i="129"/>
  <c r="AG9" i="129"/>
  <c r="AF9" i="129"/>
  <c r="AE9" i="129"/>
  <c r="AD9" i="129"/>
  <c r="AC9" i="129"/>
  <c r="AB9" i="129"/>
  <c r="AA9" i="129"/>
  <c r="Z9" i="129"/>
  <c r="Y9" i="129"/>
  <c r="X9" i="129"/>
  <c r="W9" i="129"/>
  <c r="V9" i="129"/>
  <c r="U9" i="129"/>
  <c r="T9" i="129"/>
  <c r="S9" i="129"/>
  <c r="R9" i="129"/>
  <c r="Q9" i="129"/>
  <c r="P9" i="129"/>
  <c r="O9" i="129"/>
  <c r="N9" i="129"/>
  <c r="M9" i="129"/>
  <c r="L9" i="129"/>
  <c r="K9" i="129"/>
  <c r="J9" i="129"/>
  <c r="BG8" i="129"/>
  <c r="BF8" i="129"/>
  <c r="BE8" i="129"/>
  <c r="BD8" i="129"/>
  <c r="BC8" i="129"/>
  <c r="BB8" i="129"/>
  <c r="BA8" i="129"/>
  <c r="AZ8" i="129"/>
  <c r="AY8" i="129"/>
  <c r="AX8" i="129"/>
  <c r="AW8" i="129"/>
  <c r="AV8" i="129"/>
  <c r="AU8" i="129"/>
  <c r="AT8" i="129"/>
  <c r="AS8" i="129"/>
  <c r="AR8" i="129"/>
  <c r="AQ8" i="129"/>
  <c r="AP8" i="129"/>
  <c r="AO8" i="129"/>
  <c r="AN8" i="129"/>
  <c r="AM8" i="129"/>
  <c r="AL8" i="129"/>
  <c r="AK8" i="129"/>
  <c r="AJ8" i="129"/>
  <c r="AI8" i="129"/>
  <c r="AH8" i="129"/>
  <c r="AG8" i="129"/>
  <c r="AF8" i="129"/>
  <c r="AE8" i="129"/>
  <c r="AD8" i="129"/>
  <c r="AC8" i="129"/>
  <c r="AB8" i="129"/>
  <c r="AA8" i="129"/>
  <c r="Z8" i="129"/>
  <c r="Y8" i="129"/>
  <c r="X8" i="129"/>
  <c r="W8" i="129"/>
  <c r="V8" i="129"/>
  <c r="U8" i="129"/>
  <c r="T8" i="129"/>
  <c r="S8" i="129"/>
  <c r="R8" i="129"/>
  <c r="Q8" i="129"/>
  <c r="P8" i="129"/>
  <c r="O8" i="129"/>
  <c r="N8" i="129"/>
  <c r="M8" i="129"/>
  <c r="L8" i="129"/>
  <c r="K8" i="129"/>
  <c r="J8" i="129"/>
  <c r="BG6" i="129"/>
  <c r="JS303" i="129" s="1"/>
  <c r="BF6" i="129"/>
  <c r="BE6" i="129"/>
  <c r="JQ303" i="129" s="1"/>
  <c r="BD6" i="129"/>
  <c r="BC6" i="129"/>
  <c r="JO303" i="129" s="1"/>
  <c r="BB6" i="129"/>
  <c r="BA6" i="129"/>
  <c r="JM303" i="129" s="1"/>
  <c r="AZ6" i="129"/>
  <c r="AY6" i="129"/>
  <c r="JK303" i="129" s="1"/>
  <c r="AX6" i="129"/>
  <c r="AW6" i="129"/>
  <c r="JI303" i="129" s="1"/>
  <c r="AV6" i="129"/>
  <c r="AU6" i="129"/>
  <c r="JG303" i="129" s="1"/>
  <c r="AT6" i="129"/>
  <c r="AS6" i="129"/>
  <c r="JE303" i="129" s="1"/>
  <c r="AR6" i="129"/>
  <c r="AQ6" i="129"/>
  <c r="JC303" i="129" s="1"/>
  <c r="AP6" i="129"/>
  <c r="AO6" i="129"/>
  <c r="JA303" i="129" s="1"/>
  <c r="AN6" i="129"/>
  <c r="AM6" i="129"/>
  <c r="IY303" i="129" s="1"/>
  <c r="AL6" i="129"/>
  <c r="AK6" i="129"/>
  <c r="IW303" i="129" s="1"/>
  <c r="AJ6" i="129"/>
  <c r="AI6" i="129"/>
  <c r="IU303" i="129" s="1"/>
  <c r="AH6" i="129"/>
  <c r="AG6" i="129"/>
  <c r="IS303" i="129" s="1"/>
  <c r="AF6" i="129"/>
  <c r="AE6" i="129"/>
  <c r="IQ303" i="129" s="1"/>
  <c r="AD6" i="129"/>
  <c r="AC6" i="129"/>
  <c r="IO303" i="129" s="1"/>
  <c r="AB6" i="129"/>
  <c r="AA6" i="129"/>
  <c r="IM303" i="129" s="1"/>
  <c r="Z6" i="129"/>
  <c r="Y6" i="129"/>
  <c r="IK303" i="129" s="1"/>
  <c r="X6" i="129"/>
  <c r="W6" i="129"/>
  <c r="II303" i="129" s="1"/>
  <c r="V6" i="129"/>
  <c r="U6" i="129"/>
  <c r="IG303" i="129" s="1"/>
  <c r="T6" i="129"/>
  <c r="S6" i="129"/>
  <c r="IE303" i="129" s="1"/>
  <c r="R6" i="129"/>
  <c r="Q6" i="129"/>
  <c r="IC303" i="129" s="1"/>
  <c r="P6" i="129"/>
  <c r="O6" i="129"/>
  <c r="IA303" i="129" s="1"/>
  <c r="N6" i="129"/>
  <c r="M6" i="129"/>
  <c r="HY303" i="129" s="1"/>
  <c r="L6" i="129"/>
  <c r="K6" i="129"/>
  <c r="HW303" i="129" s="1"/>
  <c r="J6" i="129"/>
  <c r="BG5" i="129"/>
  <c r="BF5" i="129"/>
  <c r="BE5" i="129"/>
  <c r="BD5" i="129"/>
  <c r="BC5" i="129"/>
  <c r="BB5" i="129"/>
  <c r="BA5" i="129"/>
  <c r="AZ5" i="129"/>
  <c r="AY5" i="129"/>
  <c r="AX5" i="129"/>
  <c r="AW5" i="129"/>
  <c r="AV5" i="129"/>
  <c r="AU5" i="129"/>
  <c r="AT5" i="129"/>
  <c r="AS5" i="129"/>
  <c r="AR5" i="129"/>
  <c r="AQ5" i="129"/>
  <c r="AP5" i="129"/>
  <c r="AO5" i="129"/>
  <c r="AN5" i="129"/>
  <c r="AM5" i="129"/>
  <c r="AL5" i="129"/>
  <c r="AK5" i="129"/>
  <c r="AJ5" i="129"/>
  <c r="AI5" i="129"/>
  <c r="AH5" i="129"/>
  <c r="AG5" i="129"/>
  <c r="AF5" i="129"/>
  <c r="AE5" i="129"/>
  <c r="AD5" i="129"/>
  <c r="AC5" i="129"/>
  <c r="AB5" i="129"/>
  <c r="AA5" i="129"/>
  <c r="Z5" i="129"/>
  <c r="Y5" i="129"/>
  <c r="X5" i="129"/>
  <c r="W5" i="129"/>
  <c r="V5" i="129"/>
  <c r="U5" i="129"/>
  <c r="T5" i="129"/>
  <c r="S5" i="129"/>
  <c r="R5" i="129"/>
  <c r="Q5" i="129"/>
  <c r="P5" i="129"/>
  <c r="O5" i="129"/>
  <c r="N5" i="129"/>
  <c r="M5" i="129"/>
  <c r="L5" i="129"/>
  <c r="K5" i="129"/>
  <c r="J5" i="129"/>
  <c r="A7" i="129" s="1"/>
  <c r="J3" i="129"/>
  <c r="AN1" i="129"/>
  <c r="Y1" i="129"/>
  <c r="J1" i="129"/>
  <c r="HO350" i="128"/>
  <c r="HN350" i="128"/>
  <c r="HO349" i="128"/>
  <c r="HN349" i="128"/>
  <c r="HO348" i="128"/>
  <c r="HN348" i="128"/>
  <c r="HO347" i="128"/>
  <c r="HN347" i="128"/>
  <c r="HO346" i="128"/>
  <c r="HN346" i="128"/>
  <c r="HO345" i="128"/>
  <c r="HN345" i="128"/>
  <c r="HO344" i="128"/>
  <c r="HN344" i="128"/>
  <c r="HO343" i="128"/>
  <c r="HN343" i="128"/>
  <c r="HO342" i="128"/>
  <c r="HN342" i="128"/>
  <c r="HO341" i="128"/>
  <c r="HN341" i="128"/>
  <c r="HO340" i="128"/>
  <c r="HN340" i="128"/>
  <c r="HO339" i="128"/>
  <c r="HN339" i="128"/>
  <c r="HO338" i="128"/>
  <c r="HN338" i="128"/>
  <c r="HO337" i="128"/>
  <c r="HN337" i="128"/>
  <c r="HO336" i="128"/>
  <c r="HN336" i="128"/>
  <c r="HG336" i="128"/>
  <c r="HO335" i="128"/>
  <c r="HN335" i="128"/>
  <c r="HG335" i="128"/>
  <c r="HO334" i="128"/>
  <c r="HN334" i="128"/>
  <c r="HG334" i="128"/>
  <c r="HO333" i="128"/>
  <c r="HN333" i="128"/>
  <c r="HG333" i="128"/>
  <c r="HO332" i="128"/>
  <c r="HN332" i="128"/>
  <c r="HG332" i="128"/>
  <c r="HO331" i="128"/>
  <c r="HN331" i="128"/>
  <c r="HG331" i="128"/>
  <c r="HO330" i="128"/>
  <c r="HN330" i="128"/>
  <c r="HG330" i="128"/>
  <c r="HO329" i="128"/>
  <c r="HN329" i="128"/>
  <c r="HG329" i="128"/>
  <c r="HO328" i="128"/>
  <c r="HN328" i="128"/>
  <c r="HG328" i="128"/>
  <c r="HO327" i="128"/>
  <c r="HN327" i="128"/>
  <c r="HG327" i="128"/>
  <c r="HP326" i="128"/>
  <c r="HO326" i="128"/>
  <c r="HN326" i="128"/>
  <c r="HG326" i="128"/>
  <c r="HP325" i="128"/>
  <c r="HO325" i="128"/>
  <c r="HN325" i="128"/>
  <c r="HG325" i="128"/>
  <c r="HP324" i="128"/>
  <c r="HO324" i="128"/>
  <c r="HN324" i="128"/>
  <c r="HG324" i="128"/>
  <c r="HP323" i="128"/>
  <c r="HO323" i="128"/>
  <c r="HN323" i="128"/>
  <c r="HG323" i="128"/>
  <c r="HP322" i="128"/>
  <c r="HO322" i="128"/>
  <c r="HN322" i="128"/>
  <c r="HG322" i="128"/>
  <c r="HP321" i="128"/>
  <c r="HO321" i="128"/>
  <c r="HN321" i="128"/>
  <c r="HG321" i="128"/>
  <c r="HP320" i="128"/>
  <c r="HO320" i="128"/>
  <c r="HN320" i="128"/>
  <c r="HG320" i="128"/>
  <c r="HP319" i="128"/>
  <c r="HO319" i="128"/>
  <c r="HN319" i="128"/>
  <c r="HG319" i="128"/>
  <c r="HP318" i="128"/>
  <c r="HO318" i="128"/>
  <c r="HN318" i="128"/>
  <c r="HG318" i="128"/>
  <c r="HP317" i="128"/>
  <c r="HO317" i="128"/>
  <c r="HN317" i="128"/>
  <c r="HG317" i="128"/>
  <c r="HP316" i="128"/>
  <c r="HO316" i="128"/>
  <c r="HN316" i="128"/>
  <c r="HG316" i="128"/>
  <c r="HP315" i="128"/>
  <c r="HO315" i="128"/>
  <c r="HN315" i="128"/>
  <c r="HG315" i="128"/>
  <c r="HP314" i="128"/>
  <c r="HO314" i="128"/>
  <c r="HN314" i="128"/>
  <c r="HG314" i="128"/>
  <c r="HP313" i="128"/>
  <c r="HO313" i="128"/>
  <c r="HN313" i="128"/>
  <c r="HG313" i="128"/>
  <c r="HP312" i="128"/>
  <c r="HO312" i="128"/>
  <c r="HN312" i="128"/>
  <c r="HG312" i="128"/>
  <c r="HP311" i="128"/>
  <c r="HO311" i="128"/>
  <c r="HN311" i="128"/>
  <c r="HG311" i="128"/>
  <c r="HP310" i="128"/>
  <c r="HO310" i="128"/>
  <c r="HN310" i="128"/>
  <c r="HG310" i="128"/>
  <c r="HP309" i="128"/>
  <c r="HO309" i="128"/>
  <c r="HN309" i="128"/>
  <c r="HI309" i="128"/>
  <c r="HI310" i="128" s="1"/>
  <c r="HI311" i="128" s="1"/>
  <c r="HI312" i="128" s="1"/>
  <c r="HI313" i="128" s="1"/>
  <c r="HI314" i="128" s="1"/>
  <c r="HI315" i="128" s="1"/>
  <c r="HI316" i="128" s="1"/>
  <c r="HI317" i="128" s="1"/>
  <c r="HI318" i="128" s="1"/>
  <c r="HI319" i="128" s="1"/>
  <c r="HI320" i="128" s="1"/>
  <c r="HI321" i="128" s="1"/>
  <c r="HI322" i="128" s="1"/>
  <c r="HI323" i="128" s="1"/>
  <c r="HI324" i="128" s="1"/>
  <c r="HI325" i="128" s="1"/>
  <c r="HI326" i="128" s="1"/>
  <c r="HI327" i="128" s="1"/>
  <c r="HI328" i="128" s="1"/>
  <c r="HI329" i="128" s="1"/>
  <c r="HI330" i="128" s="1"/>
  <c r="HI331" i="128" s="1"/>
  <c r="HI332" i="128" s="1"/>
  <c r="HI333" i="128" s="1"/>
  <c r="HI334" i="128" s="1"/>
  <c r="HI335" i="128" s="1"/>
  <c r="HI336" i="128" s="1"/>
  <c r="HI337" i="128" s="1"/>
  <c r="HI338" i="128" s="1"/>
  <c r="HI339" i="128" s="1"/>
  <c r="HI340" i="128" s="1"/>
  <c r="HI341" i="128" s="1"/>
  <c r="HI342" i="128" s="1"/>
  <c r="HI343" i="128" s="1"/>
  <c r="HI344" i="128" s="1"/>
  <c r="HI345" i="128" s="1"/>
  <c r="HI346" i="128" s="1"/>
  <c r="HI347" i="128" s="1"/>
  <c r="HI348" i="128" s="1"/>
  <c r="HG309" i="128"/>
  <c r="HP308" i="128"/>
  <c r="HO308" i="128"/>
  <c r="HN308" i="128"/>
  <c r="HG308" i="128"/>
  <c r="HP307" i="128"/>
  <c r="HO307" i="128"/>
  <c r="HN307" i="128"/>
  <c r="HI307" i="128"/>
  <c r="HG307" i="128"/>
  <c r="HP306" i="128"/>
  <c r="HO306" i="128"/>
  <c r="HN306" i="128"/>
  <c r="HL306" i="128"/>
  <c r="HI306" i="128"/>
  <c r="HG306" i="128"/>
  <c r="HP305" i="128"/>
  <c r="HO305" i="128"/>
  <c r="HN305" i="128"/>
  <c r="HL305" i="128"/>
  <c r="HK305" i="128"/>
  <c r="HI305" i="128"/>
  <c r="HG305" i="128"/>
  <c r="HP304" i="128"/>
  <c r="HO304" i="128"/>
  <c r="HN304" i="128"/>
  <c r="HK304" i="128"/>
  <c r="HJ304" i="128"/>
  <c r="HL304" i="128" s="1"/>
  <c r="HI304" i="128"/>
  <c r="HG304" i="128"/>
  <c r="HP303" i="128"/>
  <c r="HO303" i="128"/>
  <c r="HN303" i="128"/>
  <c r="HK303" i="128"/>
  <c r="HJ303" i="128"/>
  <c r="HL303" i="128" s="1"/>
  <c r="HI303" i="128"/>
  <c r="HG303" i="128"/>
  <c r="HP302" i="128"/>
  <c r="HO302" i="128"/>
  <c r="HN302" i="128"/>
  <c r="HK302" i="128"/>
  <c r="HJ302" i="128"/>
  <c r="HL302" i="128" s="1"/>
  <c r="HI302" i="128"/>
  <c r="HG302" i="128"/>
  <c r="HO301" i="128"/>
  <c r="HN301" i="128"/>
  <c r="HL301" i="128"/>
  <c r="HJ301" i="128"/>
  <c r="HI301" i="128"/>
  <c r="HH301" i="128"/>
  <c r="HH302" i="128" s="1"/>
  <c r="HH303" i="128" s="1"/>
  <c r="HH304" i="128" s="1"/>
  <c r="HH305" i="128" s="1"/>
  <c r="HH306" i="128" s="1"/>
  <c r="HH307" i="128" s="1"/>
  <c r="HH308" i="128" s="1"/>
  <c r="HH309" i="128" s="1"/>
  <c r="HH310" i="128" s="1"/>
  <c r="HH311" i="128" s="1"/>
  <c r="HH312" i="128" s="1"/>
  <c r="HH313" i="128" s="1"/>
  <c r="HH314" i="128" s="1"/>
  <c r="HH315" i="128" s="1"/>
  <c r="HH316" i="128" s="1"/>
  <c r="HH317" i="128" s="1"/>
  <c r="HH318" i="128" s="1"/>
  <c r="HH319" i="128" s="1"/>
  <c r="HH320" i="128" s="1"/>
  <c r="HH321" i="128" s="1"/>
  <c r="HH322" i="128" s="1"/>
  <c r="HH323" i="128" s="1"/>
  <c r="HH324" i="128" s="1"/>
  <c r="HH325" i="128" s="1"/>
  <c r="HH326" i="128" s="1"/>
  <c r="HH327" i="128" s="1"/>
  <c r="HH328" i="128" s="1"/>
  <c r="HH329" i="128" s="1"/>
  <c r="HH330" i="128" s="1"/>
  <c r="HH331" i="128" s="1"/>
  <c r="HH332" i="128" s="1"/>
  <c r="HH333" i="128" s="1"/>
  <c r="HH334" i="128" s="1"/>
  <c r="HH335" i="128" s="1"/>
  <c r="HH336" i="128" s="1"/>
  <c r="HH337" i="128" s="1"/>
  <c r="HH338" i="128" s="1"/>
  <c r="HH339" i="128" s="1"/>
  <c r="HH340" i="128" s="1"/>
  <c r="HH341" i="128" s="1"/>
  <c r="HH342" i="128" s="1"/>
  <c r="HH343" i="128" s="1"/>
  <c r="HH344" i="128" s="1"/>
  <c r="HH345" i="128" s="1"/>
  <c r="HH346" i="128" s="1"/>
  <c r="HH347" i="128" s="1"/>
  <c r="HH348" i="128" s="1"/>
  <c r="HH349" i="128" s="1"/>
  <c r="HH350" i="128" s="1"/>
  <c r="HH351" i="128" s="1"/>
  <c r="HH352" i="128" s="1"/>
  <c r="HH353" i="128" s="1"/>
  <c r="HH354" i="128" s="1"/>
  <c r="HH355" i="128" s="1"/>
  <c r="HH356" i="128" s="1"/>
  <c r="HH357" i="128" s="1"/>
  <c r="HH358" i="128" s="1"/>
  <c r="HH359" i="128" s="1"/>
  <c r="HH360" i="128" s="1"/>
  <c r="HH361" i="128" s="1"/>
  <c r="HH362" i="128" s="1"/>
  <c r="HH363" i="128" s="1"/>
  <c r="HH364" i="128" s="1"/>
  <c r="HH365" i="128" s="1"/>
  <c r="HH366" i="128" s="1"/>
  <c r="HH367" i="128" s="1"/>
  <c r="HH368" i="128" s="1"/>
  <c r="HH369" i="128" s="1"/>
  <c r="HH370" i="128" s="1"/>
  <c r="HH371" i="128" s="1"/>
  <c r="HH372" i="128" s="1"/>
  <c r="HH373" i="128" s="1"/>
  <c r="HH374" i="128" s="1"/>
  <c r="HH375" i="128" s="1"/>
  <c r="HH376" i="128" s="1"/>
  <c r="HH377" i="128" s="1"/>
  <c r="HH378" i="128" s="1"/>
  <c r="HH379" i="128" s="1"/>
  <c r="HH380" i="128" s="1"/>
  <c r="HH381" i="128" s="1"/>
  <c r="HH382" i="128" s="1"/>
  <c r="HH383" i="128" s="1"/>
  <c r="HH384" i="128" s="1"/>
  <c r="HH385" i="128" s="1"/>
  <c r="HH386" i="128" s="1"/>
  <c r="HH387" i="128" s="1"/>
  <c r="HH388" i="128" s="1"/>
  <c r="HH389" i="128" s="1"/>
  <c r="HH390" i="128" s="1"/>
  <c r="HH391" i="128" s="1"/>
  <c r="HH392" i="128" s="1"/>
  <c r="HH393" i="128" s="1"/>
  <c r="HH394" i="128" s="1"/>
  <c r="HH395" i="128" s="1"/>
  <c r="HH396" i="128" s="1"/>
  <c r="HH397" i="128" s="1"/>
  <c r="HH398" i="128" s="1"/>
  <c r="HH399" i="128" s="1"/>
  <c r="HH400" i="128" s="1"/>
  <c r="HH401" i="128" s="1"/>
  <c r="HH402" i="128" s="1"/>
  <c r="HH403" i="128" s="1"/>
  <c r="HH404" i="128" s="1"/>
  <c r="HH405" i="128" s="1"/>
  <c r="HH406" i="128" s="1"/>
  <c r="HH407" i="128" s="1"/>
  <c r="HH408" i="128" s="1"/>
  <c r="HH409" i="128" s="1"/>
  <c r="HH410" i="128" s="1"/>
  <c r="HH411" i="128" s="1"/>
  <c r="HH412" i="128" s="1"/>
  <c r="HH413" i="128" s="1"/>
  <c r="HH414" i="128" s="1"/>
  <c r="HH415" i="128" s="1"/>
  <c r="HH416" i="128" s="1"/>
  <c r="HH417" i="128" s="1"/>
  <c r="HH418" i="128" s="1"/>
  <c r="HH419" i="128" s="1"/>
  <c r="HH420" i="128" s="1"/>
  <c r="HH421" i="128" s="1"/>
  <c r="HH422" i="128" s="1"/>
  <c r="HH423" i="128" s="1"/>
  <c r="HH424" i="128" s="1"/>
  <c r="HH425" i="128" s="1"/>
  <c r="HH426" i="128" s="1"/>
  <c r="HG301" i="128"/>
  <c r="HU298" i="128"/>
  <c r="G71" i="128"/>
  <c r="F71" i="128"/>
  <c r="G70" i="128"/>
  <c r="F70" i="128"/>
  <c r="G69" i="128"/>
  <c r="F69" i="128"/>
  <c r="G68" i="128"/>
  <c r="F68" i="128"/>
  <c r="G67" i="128"/>
  <c r="F67" i="128"/>
  <c r="G66" i="128"/>
  <c r="F66" i="128"/>
  <c r="G65" i="128"/>
  <c r="F65" i="128"/>
  <c r="G64" i="128"/>
  <c r="F64" i="128"/>
  <c r="G63" i="128"/>
  <c r="F63" i="128"/>
  <c r="G62" i="128"/>
  <c r="F62" i="128"/>
  <c r="G61" i="128"/>
  <c r="F61" i="128"/>
  <c r="G60" i="128"/>
  <c r="F60" i="128"/>
  <c r="G59" i="128"/>
  <c r="F59" i="128"/>
  <c r="G58" i="128"/>
  <c r="F58" i="128"/>
  <c r="G57" i="128"/>
  <c r="F57" i="128"/>
  <c r="G56" i="128"/>
  <c r="F56" i="128"/>
  <c r="G55" i="128"/>
  <c r="F55" i="128"/>
  <c r="G54" i="128"/>
  <c r="F54" i="128"/>
  <c r="G53" i="128"/>
  <c r="F53" i="128"/>
  <c r="G52" i="128"/>
  <c r="F52" i="128"/>
  <c r="G51" i="128"/>
  <c r="F51" i="128"/>
  <c r="G50" i="128"/>
  <c r="F50" i="128"/>
  <c r="G49" i="128"/>
  <c r="F49" i="128"/>
  <c r="G48" i="128"/>
  <c r="F48" i="128"/>
  <c r="G47" i="128"/>
  <c r="F47" i="128"/>
  <c r="G46" i="128"/>
  <c r="F46" i="128"/>
  <c r="G45" i="128"/>
  <c r="F45" i="128"/>
  <c r="G44" i="128"/>
  <c r="F44" i="128"/>
  <c r="G43" i="128"/>
  <c r="F43" i="128"/>
  <c r="G42" i="128"/>
  <c r="F42" i="128"/>
  <c r="G41" i="128"/>
  <c r="F41" i="128"/>
  <c r="G40" i="128"/>
  <c r="F40" i="128"/>
  <c r="G39" i="128"/>
  <c r="F39" i="128"/>
  <c r="G38" i="128"/>
  <c r="F38" i="128"/>
  <c r="G37" i="128"/>
  <c r="F37" i="128"/>
  <c r="G36" i="128"/>
  <c r="F36" i="128"/>
  <c r="G35" i="128"/>
  <c r="F35" i="128"/>
  <c r="G34" i="128"/>
  <c r="F34" i="128"/>
  <c r="G33" i="128"/>
  <c r="F33" i="128"/>
  <c r="G32" i="128"/>
  <c r="F32" i="128"/>
  <c r="G31" i="128"/>
  <c r="F31" i="128"/>
  <c r="G30" i="128"/>
  <c r="F30" i="128"/>
  <c r="G29" i="128"/>
  <c r="F29" i="128"/>
  <c r="G28" i="128"/>
  <c r="F28" i="128"/>
  <c r="G27" i="128"/>
  <c r="F27" i="128"/>
  <c r="G26" i="128"/>
  <c r="F26" i="128"/>
  <c r="G25" i="128"/>
  <c r="F25" i="128"/>
  <c r="G24" i="128"/>
  <c r="F24" i="128"/>
  <c r="G23" i="128"/>
  <c r="F23" i="128"/>
  <c r="G22" i="128"/>
  <c r="F22" i="128"/>
  <c r="G21" i="128"/>
  <c r="F21" i="128"/>
  <c r="G20" i="128"/>
  <c r="F20" i="128"/>
  <c r="G19" i="128"/>
  <c r="F19" i="128"/>
  <c r="G18" i="128"/>
  <c r="F18" i="128"/>
  <c r="G17" i="128"/>
  <c r="F17" i="128"/>
  <c r="G16" i="128"/>
  <c r="F16" i="128"/>
  <c r="G15" i="128"/>
  <c r="F15" i="128"/>
  <c r="G14" i="128"/>
  <c r="F14" i="128"/>
  <c r="G13" i="128"/>
  <c r="F13" i="128"/>
  <c r="G12" i="128"/>
  <c r="F12" i="128"/>
  <c r="G10" i="128"/>
  <c r="F10" i="128"/>
  <c r="BG9" i="128"/>
  <c r="BF9" i="128"/>
  <c r="BE9" i="128"/>
  <c r="BD9" i="128"/>
  <c r="BC9" i="128"/>
  <c r="BB9" i="128"/>
  <c r="BA9" i="128"/>
  <c r="AZ9" i="128"/>
  <c r="AY9" i="128"/>
  <c r="AX9" i="128"/>
  <c r="AW9" i="128"/>
  <c r="AV9" i="128"/>
  <c r="AU9" i="128"/>
  <c r="AT9" i="128"/>
  <c r="AS9" i="128"/>
  <c r="AR9" i="128"/>
  <c r="AQ9" i="128"/>
  <c r="AP9" i="128"/>
  <c r="AO9" i="128"/>
  <c r="AN9" i="128"/>
  <c r="AM9" i="128"/>
  <c r="AL9" i="128"/>
  <c r="AK9" i="128"/>
  <c r="AJ9" i="128"/>
  <c r="AI9" i="128"/>
  <c r="AH9" i="128"/>
  <c r="AG9" i="128"/>
  <c r="AF9" i="128"/>
  <c r="AE9" i="128"/>
  <c r="AD9" i="128"/>
  <c r="AC9" i="128"/>
  <c r="AB9" i="128"/>
  <c r="AA9" i="128"/>
  <c r="Z9" i="128"/>
  <c r="Y9" i="128"/>
  <c r="X9" i="128"/>
  <c r="W9" i="128"/>
  <c r="V9" i="128"/>
  <c r="U9" i="128"/>
  <c r="T9" i="128"/>
  <c r="S9" i="128"/>
  <c r="R9" i="128"/>
  <c r="Q9" i="128"/>
  <c r="P9" i="128"/>
  <c r="O9" i="128"/>
  <c r="N9" i="128"/>
  <c r="M9" i="128"/>
  <c r="L9" i="128"/>
  <c r="K9" i="128"/>
  <c r="J9" i="128"/>
  <c r="BG8" i="128"/>
  <c r="BF8" i="128"/>
  <c r="BE8" i="128"/>
  <c r="BD8" i="128"/>
  <c r="BC8" i="128"/>
  <c r="BB8" i="128"/>
  <c r="BA8" i="128"/>
  <c r="AZ8" i="128"/>
  <c r="AY8" i="128"/>
  <c r="AX8" i="128"/>
  <c r="AW8" i="128"/>
  <c r="AV8" i="128"/>
  <c r="AU8" i="128"/>
  <c r="AT8" i="128"/>
  <c r="AS8" i="128"/>
  <c r="AR8" i="128"/>
  <c r="AQ8" i="128"/>
  <c r="AP8" i="128"/>
  <c r="AO8" i="128"/>
  <c r="AN8" i="128"/>
  <c r="AM8" i="128"/>
  <c r="AL8" i="128"/>
  <c r="AK8" i="128"/>
  <c r="AJ8" i="128"/>
  <c r="AI8" i="128"/>
  <c r="AH8" i="128"/>
  <c r="AG8" i="128"/>
  <c r="AF8" i="128"/>
  <c r="AE8" i="128"/>
  <c r="AD8" i="128"/>
  <c r="AC8" i="128"/>
  <c r="AB8" i="128"/>
  <c r="AA8" i="128"/>
  <c r="Z8" i="128"/>
  <c r="Y8" i="128"/>
  <c r="X8" i="128"/>
  <c r="W8" i="128"/>
  <c r="V8" i="128"/>
  <c r="U8" i="128"/>
  <c r="T8" i="128"/>
  <c r="S8" i="128"/>
  <c r="R8" i="128"/>
  <c r="Q8" i="128"/>
  <c r="P8" i="128"/>
  <c r="O8" i="128"/>
  <c r="N8" i="128"/>
  <c r="M8" i="128"/>
  <c r="L8" i="128"/>
  <c r="K8" i="128"/>
  <c r="J8" i="128"/>
  <c r="BG6" i="128"/>
  <c r="BF6" i="128"/>
  <c r="BE6" i="128"/>
  <c r="BD6" i="128"/>
  <c r="BC6" i="128"/>
  <c r="BB6" i="128"/>
  <c r="BA6" i="128"/>
  <c r="AZ6" i="128"/>
  <c r="AY6" i="128"/>
  <c r="AX6" i="128"/>
  <c r="AW6" i="128"/>
  <c r="AV6" i="128"/>
  <c r="AU6" i="128"/>
  <c r="AT6" i="128"/>
  <c r="AS6" i="128"/>
  <c r="AR6" i="128"/>
  <c r="AQ6" i="128"/>
  <c r="AP6" i="128"/>
  <c r="AO6" i="128"/>
  <c r="AN6" i="128"/>
  <c r="AM6" i="128"/>
  <c r="AL6" i="128"/>
  <c r="AK6" i="128"/>
  <c r="AJ6" i="128"/>
  <c r="AI6" i="128"/>
  <c r="AH6" i="128"/>
  <c r="AG6" i="128"/>
  <c r="AF6" i="128"/>
  <c r="AE6" i="128"/>
  <c r="AD6" i="128"/>
  <c r="AC6" i="128"/>
  <c r="AB6" i="128"/>
  <c r="AA6" i="128"/>
  <c r="Z6" i="128"/>
  <c r="Y6" i="128"/>
  <c r="X6" i="128"/>
  <c r="W6" i="128"/>
  <c r="V6" i="128"/>
  <c r="U6" i="128"/>
  <c r="T6" i="128"/>
  <c r="S6" i="128"/>
  <c r="R6" i="128"/>
  <c r="Q6" i="128"/>
  <c r="P6" i="128"/>
  <c r="O6" i="128"/>
  <c r="N6" i="128"/>
  <c r="M6" i="128"/>
  <c r="L6" i="128"/>
  <c r="K6" i="128"/>
  <c r="J6" i="128"/>
  <c r="BG5" i="128"/>
  <c r="BF5" i="128"/>
  <c r="BE5" i="128"/>
  <c r="BD5" i="128"/>
  <c r="BC5" i="128"/>
  <c r="BB5" i="128"/>
  <c r="BA5" i="128"/>
  <c r="AZ5" i="128"/>
  <c r="AY5" i="128"/>
  <c r="AX5" i="128"/>
  <c r="AW5" i="128"/>
  <c r="AV5" i="128"/>
  <c r="AU5" i="128"/>
  <c r="AT5" i="128"/>
  <c r="AS5" i="128"/>
  <c r="AR5" i="128"/>
  <c r="AQ5" i="128"/>
  <c r="AP5" i="128"/>
  <c r="AO5" i="128"/>
  <c r="AN5" i="128"/>
  <c r="AM5" i="128"/>
  <c r="AL5" i="128"/>
  <c r="AK5" i="128"/>
  <c r="AJ5" i="128"/>
  <c r="AI5" i="128"/>
  <c r="AH5" i="128"/>
  <c r="AG5" i="128"/>
  <c r="AF5" i="128"/>
  <c r="AE5" i="128"/>
  <c r="AD5" i="128"/>
  <c r="AC5" i="128"/>
  <c r="AB5" i="128"/>
  <c r="AA5" i="128"/>
  <c r="Z5" i="128"/>
  <c r="Y5" i="128"/>
  <c r="X5" i="128"/>
  <c r="W5" i="128"/>
  <c r="V5" i="128"/>
  <c r="U5" i="128"/>
  <c r="T5" i="128"/>
  <c r="S5" i="128"/>
  <c r="R5" i="128"/>
  <c r="Q5" i="128"/>
  <c r="P5" i="128"/>
  <c r="O5" i="128"/>
  <c r="N5" i="128"/>
  <c r="M5" i="128"/>
  <c r="L5" i="128"/>
  <c r="K5" i="128"/>
  <c r="J5" i="128"/>
  <c r="A7" i="128" s="1"/>
  <c r="J3" i="128"/>
  <c r="AN1" i="128"/>
  <c r="Y1" i="128"/>
  <c r="J1" i="128"/>
  <c r="HO350" i="127"/>
  <c r="HN350" i="127"/>
  <c r="HO349" i="127"/>
  <c r="HN349" i="127"/>
  <c r="HO348" i="127"/>
  <c r="HN348" i="127"/>
  <c r="HO347" i="127"/>
  <c r="HN347" i="127"/>
  <c r="HO346" i="127"/>
  <c r="HN346" i="127"/>
  <c r="HO345" i="127"/>
  <c r="HN345" i="127"/>
  <c r="HO344" i="127"/>
  <c r="HN344" i="127"/>
  <c r="HO343" i="127"/>
  <c r="HN343" i="127"/>
  <c r="HO342" i="127"/>
  <c r="HN342" i="127"/>
  <c r="HO341" i="127"/>
  <c r="HN341" i="127"/>
  <c r="HO340" i="127"/>
  <c r="HN340" i="127"/>
  <c r="HO339" i="127"/>
  <c r="HN339" i="127"/>
  <c r="HO338" i="127"/>
  <c r="HN338" i="127"/>
  <c r="HO337" i="127"/>
  <c r="HN337" i="127"/>
  <c r="HO336" i="127"/>
  <c r="HN336" i="127"/>
  <c r="HG336" i="127"/>
  <c r="HO335" i="127"/>
  <c r="HN335" i="127"/>
  <c r="HG335" i="127"/>
  <c r="HO334" i="127"/>
  <c r="HN334" i="127"/>
  <c r="HG334" i="127"/>
  <c r="HO333" i="127"/>
  <c r="HN333" i="127"/>
  <c r="HG333" i="127"/>
  <c r="HO332" i="127"/>
  <c r="HN332" i="127"/>
  <c r="HG332" i="127"/>
  <c r="HO331" i="127"/>
  <c r="HN331" i="127"/>
  <c r="HG331" i="127"/>
  <c r="HO330" i="127"/>
  <c r="HN330" i="127"/>
  <c r="HG330" i="127"/>
  <c r="HO329" i="127"/>
  <c r="HN329" i="127"/>
  <c r="HG329" i="127"/>
  <c r="HO328" i="127"/>
  <c r="HN328" i="127"/>
  <c r="HG328" i="127"/>
  <c r="HO327" i="127"/>
  <c r="HN327" i="127"/>
  <c r="HG327" i="127"/>
  <c r="HP326" i="127"/>
  <c r="HO326" i="127"/>
  <c r="HN326" i="127"/>
  <c r="HG326" i="127"/>
  <c r="HP325" i="127"/>
  <c r="HO325" i="127"/>
  <c r="HN325" i="127"/>
  <c r="HG325" i="127"/>
  <c r="HP324" i="127"/>
  <c r="HO324" i="127"/>
  <c r="HN324" i="127"/>
  <c r="HG324" i="127"/>
  <c r="HP323" i="127"/>
  <c r="HO323" i="127"/>
  <c r="HN323" i="127"/>
  <c r="HG323" i="127"/>
  <c r="HP322" i="127"/>
  <c r="HO322" i="127"/>
  <c r="HN322" i="127"/>
  <c r="HG322" i="127"/>
  <c r="HP321" i="127"/>
  <c r="HO321" i="127"/>
  <c r="HN321" i="127"/>
  <c r="HG321" i="127"/>
  <c r="HP320" i="127"/>
  <c r="HO320" i="127"/>
  <c r="HN320" i="127"/>
  <c r="HG320" i="127"/>
  <c r="HP319" i="127"/>
  <c r="HO319" i="127"/>
  <c r="HN319" i="127"/>
  <c r="HG319" i="127"/>
  <c r="HP318" i="127"/>
  <c r="HO318" i="127"/>
  <c r="HN318" i="127"/>
  <c r="HG318" i="127"/>
  <c r="HP317" i="127"/>
  <c r="HO317" i="127"/>
  <c r="HN317" i="127"/>
  <c r="HG317" i="127"/>
  <c r="HP316" i="127"/>
  <c r="HO316" i="127"/>
  <c r="HN316" i="127"/>
  <c r="HG316" i="127"/>
  <c r="HP315" i="127"/>
  <c r="HO315" i="127"/>
  <c r="HN315" i="127"/>
  <c r="HG315" i="127"/>
  <c r="HP314" i="127"/>
  <c r="HO314" i="127"/>
  <c r="HN314" i="127"/>
  <c r="HG314" i="127"/>
  <c r="HP313" i="127"/>
  <c r="HO313" i="127"/>
  <c r="HN313" i="127"/>
  <c r="HG313" i="127"/>
  <c r="HP312" i="127"/>
  <c r="HO312" i="127"/>
  <c r="HN312" i="127"/>
  <c r="HG312" i="127"/>
  <c r="HP311" i="127"/>
  <c r="HO311" i="127"/>
  <c r="HN311" i="127"/>
  <c r="HG311" i="127"/>
  <c r="HP310" i="127"/>
  <c r="HO310" i="127"/>
  <c r="HN310" i="127"/>
  <c r="HG310" i="127"/>
  <c r="HP309" i="127"/>
  <c r="HO309" i="127"/>
  <c r="HN309" i="127"/>
  <c r="HI309" i="127"/>
  <c r="HI310" i="127" s="1"/>
  <c r="HI311" i="127" s="1"/>
  <c r="HI312" i="127" s="1"/>
  <c r="HI313" i="127" s="1"/>
  <c r="HI314" i="127" s="1"/>
  <c r="HI315" i="127" s="1"/>
  <c r="HI316" i="127" s="1"/>
  <c r="HI317" i="127" s="1"/>
  <c r="HI318" i="127" s="1"/>
  <c r="HI319" i="127" s="1"/>
  <c r="HI320" i="127" s="1"/>
  <c r="HI321" i="127" s="1"/>
  <c r="HI322" i="127" s="1"/>
  <c r="HI323" i="127" s="1"/>
  <c r="HI324" i="127" s="1"/>
  <c r="HI325" i="127" s="1"/>
  <c r="HI326" i="127" s="1"/>
  <c r="HI327" i="127" s="1"/>
  <c r="HI328" i="127" s="1"/>
  <c r="HI329" i="127" s="1"/>
  <c r="HI330" i="127" s="1"/>
  <c r="HI331" i="127" s="1"/>
  <c r="HI332" i="127" s="1"/>
  <c r="HI333" i="127" s="1"/>
  <c r="HI334" i="127" s="1"/>
  <c r="HI335" i="127" s="1"/>
  <c r="HI336" i="127" s="1"/>
  <c r="HI337" i="127" s="1"/>
  <c r="HI338" i="127" s="1"/>
  <c r="HI339" i="127" s="1"/>
  <c r="HI340" i="127" s="1"/>
  <c r="HI341" i="127" s="1"/>
  <c r="HI342" i="127" s="1"/>
  <c r="HI343" i="127" s="1"/>
  <c r="HI344" i="127" s="1"/>
  <c r="HI345" i="127" s="1"/>
  <c r="HI346" i="127" s="1"/>
  <c r="HI347" i="127" s="1"/>
  <c r="HI348" i="127" s="1"/>
  <c r="HG309" i="127"/>
  <c r="HP308" i="127"/>
  <c r="HO308" i="127"/>
  <c r="HN308" i="127"/>
  <c r="HG308" i="127"/>
  <c r="HP307" i="127"/>
  <c r="HO307" i="127"/>
  <c r="HN307" i="127"/>
  <c r="P9" i="127" s="1"/>
  <c r="HI307" i="127"/>
  <c r="HG307" i="127"/>
  <c r="HP306" i="127"/>
  <c r="HO306" i="127"/>
  <c r="HN306" i="127"/>
  <c r="HL306" i="127"/>
  <c r="HI306" i="127"/>
  <c r="HG306" i="127"/>
  <c r="HP305" i="127"/>
  <c r="HO305" i="127"/>
  <c r="HN305" i="127"/>
  <c r="HL305" i="127"/>
  <c r="HK305" i="127"/>
  <c r="HI305" i="127"/>
  <c r="HG305" i="127"/>
  <c r="HP304" i="127"/>
  <c r="HO304" i="127"/>
  <c r="HN304" i="127"/>
  <c r="HK304" i="127"/>
  <c r="HJ304" i="127"/>
  <c r="HL304" i="127" s="1"/>
  <c r="HI304" i="127"/>
  <c r="HG304" i="127"/>
  <c r="HP303" i="127"/>
  <c r="HO303" i="127"/>
  <c r="HN303" i="127"/>
  <c r="HK303" i="127"/>
  <c r="HJ303" i="127"/>
  <c r="HL303" i="127" s="1"/>
  <c r="HI303" i="127"/>
  <c r="HG303" i="127"/>
  <c r="HP302" i="127"/>
  <c r="HO302" i="127"/>
  <c r="HN302" i="127"/>
  <c r="HK302" i="127"/>
  <c r="HJ302" i="127"/>
  <c r="HL302" i="127" s="1"/>
  <c r="HI302" i="127"/>
  <c r="HG302" i="127"/>
  <c r="IK301" i="127"/>
  <c r="II301" i="127"/>
  <c r="IG301" i="127"/>
  <c r="IE301" i="127"/>
  <c r="IC301" i="127"/>
  <c r="IA301" i="127"/>
  <c r="HY301" i="127"/>
  <c r="HW301" i="127"/>
  <c r="HO301" i="127"/>
  <c r="HN301" i="127"/>
  <c r="HJ301" i="127"/>
  <c r="HL301" i="127" s="1"/>
  <c r="HI301" i="127"/>
  <c r="HH301" i="127"/>
  <c r="HH302" i="127" s="1"/>
  <c r="HH303" i="127" s="1"/>
  <c r="HH304" i="127" s="1"/>
  <c r="HH305" i="127" s="1"/>
  <c r="HH306" i="127" s="1"/>
  <c r="HH307" i="127" s="1"/>
  <c r="HH308" i="127" s="1"/>
  <c r="HH309" i="127" s="1"/>
  <c r="HH310" i="127" s="1"/>
  <c r="HH311" i="127" s="1"/>
  <c r="HH312" i="127" s="1"/>
  <c r="HH313" i="127" s="1"/>
  <c r="HH314" i="127" s="1"/>
  <c r="HH315" i="127" s="1"/>
  <c r="HH316" i="127" s="1"/>
  <c r="HH317" i="127" s="1"/>
  <c r="HH318" i="127" s="1"/>
  <c r="HH319" i="127" s="1"/>
  <c r="HH320" i="127" s="1"/>
  <c r="HH321" i="127" s="1"/>
  <c r="HH322" i="127" s="1"/>
  <c r="HH323" i="127" s="1"/>
  <c r="HH324" i="127" s="1"/>
  <c r="HH325" i="127" s="1"/>
  <c r="HH326" i="127" s="1"/>
  <c r="HH327" i="127" s="1"/>
  <c r="HH328" i="127" s="1"/>
  <c r="HH329" i="127" s="1"/>
  <c r="HH330" i="127" s="1"/>
  <c r="HH331" i="127" s="1"/>
  <c r="HH332" i="127" s="1"/>
  <c r="HH333" i="127" s="1"/>
  <c r="HH334" i="127" s="1"/>
  <c r="HH335" i="127" s="1"/>
  <c r="HH336" i="127" s="1"/>
  <c r="HH337" i="127" s="1"/>
  <c r="HH338" i="127" s="1"/>
  <c r="HH339" i="127" s="1"/>
  <c r="HH340" i="127" s="1"/>
  <c r="HH341" i="127" s="1"/>
  <c r="HH342" i="127" s="1"/>
  <c r="HH343" i="127" s="1"/>
  <c r="HH344" i="127" s="1"/>
  <c r="HH345" i="127" s="1"/>
  <c r="HH346" i="127" s="1"/>
  <c r="HH347" i="127" s="1"/>
  <c r="HH348" i="127" s="1"/>
  <c r="HH349" i="127" s="1"/>
  <c r="HH350" i="127" s="1"/>
  <c r="HH351" i="127" s="1"/>
  <c r="HH352" i="127" s="1"/>
  <c r="HH353" i="127" s="1"/>
  <c r="HH354" i="127" s="1"/>
  <c r="HH355" i="127" s="1"/>
  <c r="HH356" i="127" s="1"/>
  <c r="HH357" i="127" s="1"/>
  <c r="HH358" i="127" s="1"/>
  <c r="HH359" i="127" s="1"/>
  <c r="HH360" i="127" s="1"/>
  <c r="HH361" i="127" s="1"/>
  <c r="HH362" i="127" s="1"/>
  <c r="HH363" i="127" s="1"/>
  <c r="HH364" i="127" s="1"/>
  <c r="HH365" i="127" s="1"/>
  <c r="HH366" i="127" s="1"/>
  <c r="HH367" i="127" s="1"/>
  <c r="HH368" i="127" s="1"/>
  <c r="HH369" i="127" s="1"/>
  <c r="HH370" i="127" s="1"/>
  <c r="HH371" i="127" s="1"/>
  <c r="HH372" i="127" s="1"/>
  <c r="HH373" i="127" s="1"/>
  <c r="HH374" i="127" s="1"/>
  <c r="HH375" i="127" s="1"/>
  <c r="HH376" i="127" s="1"/>
  <c r="HH377" i="127" s="1"/>
  <c r="HH378" i="127" s="1"/>
  <c r="HH379" i="127" s="1"/>
  <c r="HH380" i="127" s="1"/>
  <c r="HH381" i="127" s="1"/>
  <c r="HH382" i="127" s="1"/>
  <c r="HH383" i="127" s="1"/>
  <c r="HH384" i="127" s="1"/>
  <c r="HH385" i="127" s="1"/>
  <c r="HH386" i="127" s="1"/>
  <c r="HH387" i="127" s="1"/>
  <c r="HH388" i="127" s="1"/>
  <c r="HH389" i="127" s="1"/>
  <c r="HH390" i="127" s="1"/>
  <c r="HH391" i="127" s="1"/>
  <c r="HH392" i="127" s="1"/>
  <c r="HH393" i="127" s="1"/>
  <c r="HH394" i="127" s="1"/>
  <c r="HH395" i="127" s="1"/>
  <c r="HH396" i="127" s="1"/>
  <c r="HH397" i="127" s="1"/>
  <c r="HH398" i="127" s="1"/>
  <c r="HH399" i="127" s="1"/>
  <c r="HH400" i="127" s="1"/>
  <c r="HH401" i="127" s="1"/>
  <c r="HH402" i="127" s="1"/>
  <c r="HH403" i="127" s="1"/>
  <c r="HH404" i="127" s="1"/>
  <c r="HH405" i="127" s="1"/>
  <c r="HH406" i="127" s="1"/>
  <c r="HH407" i="127" s="1"/>
  <c r="HH408" i="127" s="1"/>
  <c r="HH409" i="127" s="1"/>
  <c r="HH410" i="127" s="1"/>
  <c r="HH411" i="127" s="1"/>
  <c r="HH412" i="127" s="1"/>
  <c r="HH413" i="127" s="1"/>
  <c r="HH414" i="127" s="1"/>
  <c r="HH415" i="127" s="1"/>
  <c r="HH416" i="127" s="1"/>
  <c r="HH417" i="127" s="1"/>
  <c r="HH418" i="127" s="1"/>
  <c r="HH419" i="127" s="1"/>
  <c r="HH420" i="127" s="1"/>
  <c r="HH421" i="127" s="1"/>
  <c r="HH422" i="127" s="1"/>
  <c r="HH423" i="127" s="1"/>
  <c r="HH424" i="127" s="1"/>
  <c r="HH425" i="127" s="1"/>
  <c r="HH426" i="127" s="1"/>
  <c r="HG301" i="127"/>
  <c r="HU298" i="127"/>
  <c r="G71" i="127"/>
  <c r="F71" i="127"/>
  <c r="G70" i="127"/>
  <c r="F70" i="127"/>
  <c r="G69" i="127"/>
  <c r="F69" i="127"/>
  <c r="G68" i="127"/>
  <c r="F68" i="127"/>
  <c r="G67" i="127"/>
  <c r="F67" i="127"/>
  <c r="G66" i="127"/>
  <c r="F66" i="127"/>
  <c r="G65" i="127"/>
  <c r="F65" i="127"/>
  <c r="G64" i="127"/>
  <c r="F64" i="127"/>
  <c r="G63" i="127"/>
  <c r="F63" i="127"/>
  <c r="G62" i="127"/>
  <c r="F62" i="127"/>
  <c r="G61" i="127"/>
  <c r="F61" i="127"/>
  <c r="G60" i="127"/>
  <c r="F60" i="127"/>
  <c r="G59" i="127"/>
  <c r="F59" i="127"/>
  <c r="G58" i="127"/>
  <c r="F58" i="127"/>
  <c r="G57" i="127"/>
  <c r="F57" i="127"/>
  <c r="G56" i="127"/>
  <c r="F56" i="127"/>
  <c r="G55" i="127"/>
  <c r="F55" i="127"/>
  <c r="G54" i="127"/>
  <c r="F54" i="127"/>
  <c r="G53" i="127"/>
  <c r="F53" i="127"/>
  <c r="G52" i="127"/>
  <c r="F52" i="127"/>
  <c r="G51" i="127"/>
  <c r="F51" i="127"/>
  <c r="G50" i="127"/>
  <c r="F50" i="127"/>
  <c r="G49" i="127"/>
  <c r="F49" i="127"/>
  <c r="G48" i="127"/>
  <c r="F48" i="127"/>
  <c r="G47" i="127"/>
  <c r="F47" i="127"/>
  <c r="G46" i="127"/>
  <c r="F46" i="127"/>
  <c r="G45" i="127"/>
  <c r="F45" i="127"/>
  <c r="G44" i="127"/>
  <c r="F44" i="127"/>
  <c r="G43" i="127"/>
  <c r="F43" i="127"/>
  <c r="G42" i="127"/>
  <c r="F42" i="127"/>
  <c r="G41" i="127"/>
  <c r="F41" i="127"/>
  <c r="G40" i="127"/>
  <c r="F40" i="127"/>
  <c r="G39" i="127"/>
  <c r="F39" i="127"/>
  <c r="G38" i="127"/>
  <c r="F38" i="127"/>
  <c r="G37" i="127"/>
  <c r="F37" i="127"/>
  <c r="G36" i="127"/>
  <c r="F36" i="127"/>
  <c r="G35" i="127"/>
  <c r="F35" i="127"/>
  <c r="G34" i="127"/>
  <c r="F34" i="127"/>
  <c r="G33" i="127"/>
  <c r="F33" i="127"/>
  <c r="G32" i="127"/>
  <c r="F32" i="127"/>
  <c r="G31" i="127"/>
  <c r="F31" i="127"/>
  <c r="G30" i="127"/>
  <c r="F30" i="127"/>
  <c r="G29" i="127"/>
  <c r="F29" i="127"/>
  <c r="G28" i="127"/>
  <c r="F28" i="127"/>
  <c r="G27" i="127"/>
  <c r="F27" i="127"/>
  <c r="G26" i="127"/>
  <c r="F26" i="127"/>
  <c r="G25" i="127"/>
  <c r="F25" i="127"/>
  <c r="G24" i="127"/>
  <c r="F24" i="127"/>
  <c r="G23" i="127"/>
  <c r="F23" i="127"/>
  <c r="G22" i="127"/>
  <c r="F22" i="127"/>
  <c r="G21" i="127"/>
  <c r="F21" i="127"/>
  <c r="G20" i="127"/>
  <c r="F20" i="127"/>
  <c r="G19" i="127"/>
  <c r="F19" i="127"/>
  <c r="G18" i="127"/>
  <c r="F18" i="127"/>
  <c r="G17" i="127"/>
  <c r="F17" i="127"/>
  <c r="G16" i="127"/>
  <c r="F16" i="127"/>
  <c r="G15" i="127"/>
  <c r="F15" i="127"/>
  <c r="G14" i="127"/>
  <c r="F14" i="127"/>
  <c r="G13" i="127"/>
  <c r="F13" i="127"/>
  <c r="G12" i="127"/>
  <c r="F12" i="127"/>
  <c r="G10" i="127"/>
  <c r="F10" i="127"/>
  <c r="BG9" i="127"/>
  <c r="BF9" i="127"/>
  <c r="BE9" i="127"/>
  <c r="BD9" i="127"/>
  <c r="BC9" i="127"/>
  <c r="BB9" i="127"/>
  <c r="BA9" i="127"/>
  <c r="AZ9" i="127"/>
  <c r="AY9" i="127"/>
  <c r="AX9" i="127"/>
  <c r="AW9" i="127"/>
  <c r="AV9" i="127"/>
  <c r="AU9" i="127"/>
  <c r="AT9" i="127"/>
  <c r="AS9" i="127"/>
  <c r="AR9" i="127"/>
  <c r="AQ9" i="127"/>
  <c r="AP9" i="127"/>
  <c r="AO9" i="127"/>
  <c r="AN9" i="127"/>
  <c r="AM9" i="127"/>
  <c r="AL9" i="127"/>
  <c r="AK9" i="127"/>
  <c r="AJ9" i="127"/>
  <c r="AI9" i="127"/>
  <c r="AH9" i="127"/>
  <c r="AG9" i="127"/>
  <c r="AF9" i="127"/>
  <c r="AE9" i="127"/>
  <c r="AD9" i="127"/>
  <c r="AC9" i="127"/>
  <c r="AB9" i="127"/>
  <c r="AA9" i="127"/>
  <c r="Z9" i="127"/>
  <c r="Y9" i="127"/>
  <c r="X9" i="127"/>
  <c r="W9" i="127"/>
  <c r="V9" i="127"/>
  <c r="U9" i="127"/>
  <c r="T9" i="127"/>
  <c r="S9" i="127"/>
  <c r="R9" i="127"/>
  <c r="Q9" i="127"/>
  <c r="O9" i="127"/>
  <c r="N9" i="127"/>
  <c r="M9" i="127"/>
  <c r="L9" i="127"/>
  <c r="K9" i="127"/>
  <c r="J9" i="127"/>
  <c r="BG8" i="127"/>
  <c r="BF8" i="127"/>
  <c r="BE8" i="127"/>
  <c r="BD8" i="127"/>
  <c r="BC8" i="127"/>
  <c r="BB8" i="127"/>
  <c r="BA8" i="127"/>
  <c r="AZ8" i="127"/>
  <c r="AY8" i="127"/>
  <c r="AX8" i="127"/>
  <c r="AW8" i="127"/>
  <c r="AV8" i="127"/>
  <c r="AU8" i="127"/>
  <c r="AT8" i="127"/>
  <c r="AS8" i="127"/>
  <c r="AR8" i="127"/>
  <c r="AQ8" i="127"/>
  <c r="AP8" i="127"/>
  <c r="AO8" i="127"/>
  <c r="AN8" i="127"/>
  <c r="AM8" i="127"/>
  <c r="AL8" i="127"/>
  <c r="AK8" i="127"/>
  <c r="AJ8" i="127"/>
  <c r="AI8" i="127"/>
  <c r="AH8" i="127"/>
  <c r="AG8" i="127"/>
  <c r="AF8" i="127"/>
  <c r="AE8" i="127"/>
  <c r="AD8" i="127"/>
  <c r="AC8" i="127"/>
  <c r="AB8" i="127"/>
  <c r="AA8" i="127"/>
  <c r="Z8" i="127"/>
  <c r="Y8" i="127"/>
  <c r="X8" i="127"/>
  <c r="W8" i="127"/>
  <c r="V8" i="127"/>
  <c r="U8" i="127"/>
  <c r="T8" i="127"/>
  <c r="S8" i="127"/>
  <c r="R8" i="127"/>
  <c r="Q8" i="127"/>
  <c r="P8" i="127"/>
  <c r="O8" i="127"/>
  <c r="N8" i="127"/>
  <c r="M8" i="127"/>
  <c r="L8" i="127"/>
  <c r="K8" i="127"/>
  <c r="J8" i="127"/>
  <c r="BG6" i="127"/>
  <c r="BF6" i="127"/>
  <c r="BE6" i="127"/>
  <c r="BD6" i="127"/>
  <c r="BC6" i="127"/>
  <c r="BB6" i="127"/>
  <c r="BA6" i="127"/>
  <c r="AZ6" i="127"/>
  <c r="AY6" i="127"/>
  <c r="AX6" i="127"/>
  <c r="AW6" i="127"/>
  <c r="AV6" i="127"/>
  <c r="AU6" i="127"/>
  <c r="AT6" i="127"/>
  <c r="AS6" i="127"/>
  <c r="AR6" i="127"/>
  <c r="AQ6" i="127"/>
  <c r="AP6" i="127"/>
  <c r="AO6" i="127"/>
  <c r="AN6" i="127"/>
  <c r="AM6" i="127"/>
  <c r="AL6" i="127"/>
  <c r="AK6" i="127"/>
  <c r="AJ6" i="127"/>
  <c r="AI6" i="127"/>
  <c r="AH6" i="127"/>
  <c r="AG6" i="127"/>
  <c r="AF6" i="127"/>
  <c r="AE6" i="127"/>
  <c r="AD6" i="127"/>
  <c r="AC6" i="127"/>
  <c r="AB6" i="127"/>
  <c r="AA6" i="127"/>
  <c r="Z6" i="127"/>
  <c r="Y6" i="127"/>
  <c r="X6" i="127"/>
  <c r="W6" i="127"/>
  <c r="V6" i="127"/>
  <c r="U6" i="127"/>
  <c r="T6" i="127"/>
  <c r="S6" i="127"/>
  <c r="R6" i="127"/>
  <c r="Q6" i="127"/>
  <c r="P6" i="127"/>
  <c r="O6" i="127"/>
  <c r="N6" i="127"/>
  <c r="M6" i="127"/>
  <c r="L6" i="127"/>
  <c r="K6" i="127"/>
  <c r="J6" i="127"/>
  <c r="BG5" i="127"/>
  <c r="BF5" i="127"/>
  <c r="BE5" i="127"/>
  <c r="BD5" i="127"/>
  <c r="BC5" i="127"/>
  <c r="BB5" i="127"/>
  <c r="BA5" i="127"/>
  <c r="AZ5" i="127"/>
  <c r="AY5" i="127"/>
  <c r="AX5" i="127"/>
  <c r="AW5" i="127"/>
  <c r="AV5" i="127"/>
  <c r="AU5" i="127"/>
  <c r="AT5" i="127"/>
  <c r="AS5" i="127"/>
  <c r="AR5" i="127"/>
  <c r="AQ5" i="127"/>
  <c r="AP5" i="127"/>
  <c r="AO5" i="127"/>
  <c r="AN5" i="127"/>
  <c r="AM5" i="127"/>
  <c r="AL5" i="127"/>
  <c r="AK5" i="127"/>
  <c r="AJ5" i="127"/>
  <c r="AI5" i="127"/>
  <c r="AH5" i="127"/>
  <c r="AG5" i="127"/>
  <c r="AF5" i="127"/>
  <c r="AE5" i="127"/>
  <c r="AD5" i="127"/>
  <c r="AC5" i="127"/>
  <c r="AB5" i="127"/>
  <c r="AA5" i="127"/>
  <c r="Z5" i="127"/>
  <c r="Y5" i="127"/>
  <c r="X5" i="127"/>
  <c r="W5" i="127"/>
  <c r="V5" i="127"/>
  <c r="U5" i="127"/>
  <c r="T5" i="127"/>
  <c r="S5" i="127"/>
  <c r="R5" i="127"/>
  <c r="Q5" i="127"/>
  <c r="P5" i="127"/>
  <c r="O5" i="127"/>
  <c r="N5" i="127"/>
  <c r="M5" i="127"/>
  <c r="L5" i="127"/>
  <c r="K5" i="127"/>
  <c r="J5" i="127"/>
  <c r="A7" i="127" s="1"/>
  <c r="J3" i="127"/>
  <c r="AN1" i="127"/>
  <c r="Y1" i="127"/>
  <c r="J1" i="127"/>
  <c r="HO350" i="126"/>
  <c r="HN350" i="126"/>
  <c r="HO349" i="126"/>
  <c r="HN349" i="126"/>
  <c r="HO348" i="126"/>
  <c r="HN348" i="126"/>
  <c r="HO347" i="126"/>
  <c r="HN347" i="126"/>
  <c r="HO346" i="126"/>
  <c r="HN346" i="126"/>
  <c r="HO345" i="126"/>
  <c r="HN345" i="126"/>
  <c r="HO344" i="126"/>
  <c r="HN344" i="126"/>
  <c r="HO343" i="126"/>
  <c r="HN343" i="126"/>
  <c r="HO342" i="126"/>
  <c r="HN342" i="126"/>
  <c r="HO341" i="126"/>
  <c r="HN341" i="126"/>
  <c r="HO340" i="126"/>
  <c r="HN340" i="126"/>
  <c r="HO339" i="126"/>
  <c r="HN339" i="126"/>
  <c r="HO338" i="126"/>
  <c r="HN338" i="126"/>
  <c r="HO337" i="126"/>
  <c r="HN337" i="126"/>
  <c r="HO336" i="126"/>
  <c r="HN336" i="126"/>
  <c r="HG336" i="126"/>
  <c r="HO335" i="126"/>
  <c r="HN335" i="126"/>
  <c r="HG335" i="126"/>
  <c r="HO334" i="126"/>
  <c r="HN334" i="126"/>
  <c r="HG334" i="126"/>
  <c r="HO333" i="126"/>
  <c r="HN333" i="126"/>
  <c r="HG333" i="126"/>
  <c r="HO332" i="126"/>
  <c r="HN332" i="126"/>
  <c r="HG332" i="126"/>
  <c r="HO331" i="126"/>
  <c r="HN331" i="126"/>
  <c r="HG331" i="126"/>
  <c r="HO330" i="126"/>
  <c r="HN330" i="126"/>
  <c r="HG330" i="126"/>
  <c r="HO329" i="126"/>
  <c r="HN329" i="126"/>
  <c r="HG329" i="126"/>
  <c r="HO328" i="126"/>
  <c r="HN328" i="126"/>
  <c r="HG328" i="126"/>
  <c r="HO327" i="126"/>
  <c r="HN327" i="126"/>
  <c r="HG327" i="126"/>
  <c r="HP326" i="126"/>
  <c r="HO326" i="126"/>
  <c r="HN326" i="126"/>
  <c r="HG326" i="126"/>
  <c r="HP325" i="126"/>
  <c r="HO325" i="126"/>
  <c r="HN325" i="126"/>
  <c r="HG325" i="126"/>
  <c r="HP324" i="126"/>
  <c r="HO324" i="126"/>
  <c r="HN324" i="126"/>
  <c r="HG324" i="126"/>
  <c r="HP323" i="126"/>
  <c r="HO323" i="126"/>
  <c r="HN323" i="126"/>
  <c r="HG323" i="126"/>
  <c r="HP322" i="126"/>
  <c r="HO322" i="126"/>
  <c r="HN322" i="126"/>
  <c r="HG322" i="126"/>
  <c r="HP321" i="126"/>
  <c r="HO321" i="126"/>
  <c r="HN321" i="126"/>
  <c r="HG321" i="126"/>
  <c r="HP320" i="126"/>
  <c r="HO320" i="126"/>
  <c r="HN320" i="126"/>
  <c r="HG320" i="126"/>
  <c r="HP319" i="126"/>
  <c r="HO319" i="126"/>
  <c r="HN319" i="126"/>
  <c r="HG319" i="126"/>
  <c r="HP318" i="126"/>
  <c r="HO318" i="126"/>
  <c r="HN318" i="126"/>
  <c r="HG318" i="126"/>
  <c r="HP317" i="126"/>
  <c r="HO317" i="126"/>
  <c r="HN317" i="126"/>
  <c r="HG317" i="126"/>
  <c r="HP316" i="126"/>
  <c r="HO316" i="126"/>
  <c r="HN316" i="126"/>
  <c r="HG316" i="126"/>
  <c r="HP315" i="126"/>
  <c r="HO315" i="126"/>
  <c r="HN315" i="126"/>
  <c r="HG315" i="126"/>
  <c r="HP314" i="126"/>
  <c r="HO314" i="126"/>
  <c r="HN314" i="126"/>
  <c r="HG314" i="126"/>
  <c r="HP313" i="126"/>
  <c r="HO313" i="126"/>
  <c r="HN313" i="126"/>
  <c r="HG313" i="126"/>
  <c r="HP312" i="126"/>
  <c r="HO312" i="126"/>
  <c r="HN312" i="126"/>
  <c r="HG312" i="126"/>
  <c r="HP311" i="126"/>
  <c r="HO311" i="126"/>
  <c r="HN311" i="126"/>
  <c r="HG311" i="126"/>
  <c r="HP310" i="126"/>
  <c r="HO310" i="126"/>
  <c r="HN310" i="126"/>
  <c r="HG310" i="126"/>
  <c r="HP309" i="126"/>
  <c r="HO309" i="126"/>
  <c r="HN309" i="126"/>
  <c r="HI309" i="126"/>
  <c r="HI310" i="126" s="1"/>
  <c r="HI311" i="126" s="1"/>
  <c r="HI312" i="126" s="1"/>
  <c r="HI313" i="126" s="1"/>
  <c r="HI314" i="126" s="1"/>
  <c r="HI315" i="126" s="1"/>
  <c r="HI316" i="126" s="1"/>
  <c r="HI317" i="126" s="1"/>
  <c r="HI318" i="126" s="1"/>
  <c r="HI319" i="126" s="1"/>
  <c r="HI320" i="126" s="1"/>
  <c r="HI321" i="126" s="1"/>
  <c r="HI322" i="126" s="1"/>
  <c r="HI323" i="126" s="1"/>
  <c r="HI324" i="126" s="1"/>
  <c r="HI325" i="126" s="1"/>
  <c r="HI326" i="126" s="1"/>
  <c r="HI327" i="126" s="1"/>
  <c r="HI328" i="126" s="1"/>
  <c r="HI329" i="126" s="1"/>
  <c r="HI330" i="126" s="1"/>
  <c r="HI331" i="126" s="1"/>
  <c r="HI332" i="126" s="1"/>
  <c r="HI333" i="126" s="1"/>
  <c r="HI334" i="126" s="1"/>
  <c r="HI335" i="126" s="1"/>
  <c r="HI336" i="126" s="1"/>
  <c r="HI337" i="126" s="1"/>
  <c r="HI338" i="126" s="1"/>
  <c r="HI339" i="126" s="1"/>
  <c r="HI340" i="126" s="1"/>
  <c r="HI341" i="126" s="1"/>
  <c r="HI342" i="126" s="1"/>
  <c r="HI343" i="126" s="1"/>
  <c r="HI344" i="126" s="1"/>
  <c r="HI345" i="126" s="1"/>
  <c r="HI346" i="126" s="1"/>
  <c r="HI347" i="126" s="1"/>
  <c r="HI348" i="126" s="1"/>
  <c r="HG309" i="126"/>
  <c r="HP308" i="126"/>
  <c r="HO308" i="126"/>
  <c r="HN308" i="126"/>
  <c r="HG308" i="126"/>
  <c r="HP307" i="126"/>
  <c r="HO307" i="126"/>
  <c r="HN307" i="126"/>
  <c r="HI307" i="126"/>
  <c r="HG307" i="126"/>
  <c r="HP306" i="126"/>
  <c r="HO306" i="126"/>
  <c r="HN306" i="126"/>
  <c r="HL306" i="126"/>
  <c r="HI306" i="126"/>
  <c r="HG306" i="126"/>
  <c r="HP305" i="126"/>
  <c r="HO305" i="126"/>
  <c r="HN305" i="126"/>
  <c r="HL305" i="126"/>
  <c r="HK305" i="126"/>
  <c r="HI305" i="126"/>
  <c r="HG305" i="126"/>
  <c r="HP304" i="126"/>
  <c r="HO304" i="126"/>
  <c r="HN304" i="126"/>
  <c r="HK304" i="126"/>
  <c r="HJ304" i="126"/>
  <c r="HL304" i="126" s="1"/>
  <c r="HI304" i="126"/>
  <c r="HG304" i="126"/>
  <c r="HP303" i="126"/>
  <c r="HO303" i="126"/>
  <c r="HN303" i="126"/>
  <c r="HK303" i="126"/>
  <c r="HJ303" i="126"/>
  <c r="HL303" i="126" s="1"/>
  <c r="HI303" i="126"/>
  <c r="HG303" i="126"/>
  <c r="HP302" i="126"/>
  <c r="HO302" i="126"/>
  <c r="HN302" i="126"/>
  <c r="HK302" i="126"/>
  <c r="HJ302" i="126"/>
  <c r="HL302" i="126" s="1"/>
  <c r="HI302" i="126"/>
  <c r="HG302" i="126"/>
  <c r="IP301" i="126"/>
  <c r="IL301" i="126"/>
  <c r="IH301" i="126"/>
  <c r="ID301" i="126"/>
  <c r="HZ301" i="126"/>
  <c r="HW301" i="126"/>
  <c r="HO301" i="126"/>
  <c r="HN301" i="126"/>
  <c r="HJ301" i="126"/>
  <c r="HL301" i="126" s="1"/>
  <c r="HI301" i="126"/>
  <c r="HH301" i="126"/>
  <c r="HH302" i="126" s="1"/>
  <c r="HH303" i="126" s="1"/>
  <c r="HH304" i="126" s="1"/>
  <c r="HH305" i="126" s="1"/>
  <c r="HH306" i="126" s="1"/>
  <c r="HH307" i="126" s="1"/>
  <c r="HH308" i="126" s="1"/>
  <c r="HH309" i="126" s="1"/>
  <c r="HH310" i="126" s="1"/>
  <c r="HH311" i="126" s="1"/>
  <c r="HH312" i="126" s="1"/>
  <c r="HH313" i="126" s="1"/>
  <c r="HH314" i="126" s="1"/>
  <c r="HH315" i="126" s="1"/>
  <c r="HH316" i="126" s="1"/>
  <c r="HH317" i="126" s="1"/>
  <c r="HH318" i="126" s="1"/>
  <c r="HH319" i="126" s="1"/>
  <c r="HH320" i="126" s="1"/>
  <c r="HH321" i="126" s="1"/>
  <c r="HH322" i="126" s="1"/>
  <c r="HH323" i="126" s="1"/>
  <c r="HH324" i="126" s="1"/>
  <c r="HH325" i="126" s="1"/>
  <c r="HH326" i="126" s="1"/>
  <c r="HH327" i="126" s="1"/>
  <c r="HH328" i="126" s="1"/>
  <c r="HH329" i="126" s="1"/>
  <c r="HH330" i="126" s="1"/>
  <c r="HH331" i="126" s="1"/>
  <c r="HH332" i="126" s="1"/>
  <c r="HH333" i="126" s="1"/>
  <c r="HH334" i="126" s="1"/>
  <c r="HH335" i="126" s="1"/>
  <c r="HH336" i="126" s="1"/>
  <c r="HH337" i="126" s="1"/>
  <c r="HH338" i="126" s="1"/>
  <c r="HH339" i="126" s="1"/>
  <c r="HH340" i="126" s="1"/>
  <c r="HH341" i="126" s="1"/>
  <c r="HH342" i="126" s="1"/>
  <c r="HH343" i="126" s="1"/>
  <c r="HH344" i="126" s="1"/>
  <c r="HH345" i="126" s="1"/>
  <c r="HH346" i="126" s="1"/>
  <c r="HH347" i="126" s="1"/>
  <c r="HH348" i="126" s="1"/>
  <c r="HH349" i="126" s="1"/>
  <c r="HH350" i="126" s="1"/>
  <c r="HH351" i="126" s="1"/>
  <c r="HH352" i="126" s="1"/>
  <c r="HH353" i="126" s="1"/>
  <c r="HH354" i="126" s="1"/>
  <c r="HH355" i="126" s="1"/>
  <c r="HH356" i="126" s="1"/>
  <c r="HH357" i="126" s="1"/>
  <c r="HH358" i="126" s="1"/>
  <c r="HH359" i="126" s="1"/>
  <c r="HH360" i="126" s="1"/>
  <c r="HH361" i="126" s="1"/>
  <c r="HH362" i="126" s="1"/>
  <c r="HH363" i="126" s="1"/>
  <c r="HH364" i="126" s="1"/>
  <c r="HH365" i="126" s="1"/>
  <c r="HH366" i="126" s="1"/>
  <c r="HH367" i="126" s="1"/>
  <c r="HH368" i="126" s="1"/>
  <c r="HH369" i="126" s="1"/>
  <c r="HH370" i="126" s="1"/>
  <c r="HH371" i="126" s="1"/>
  <c r="HH372" i="126" s="1"/>
  <c r="HH373" i="126" s="1"/>
  <c r="HH374" i="126" s="1"/>
  <c r="HH375" i="126" s="1"/>
  <c r="HH376" i="126" s="1"/>
  <c r="HH377" i="126" s="1"/>
  <c r="HH378" i="126" s="1"/>
  <c r="HH379" i="126" s="1"/>
  <c r="HH380" i="126" s="1"/>
  <c r="HH381" i="126" s="1"/>
  <c r="HH382" i="126" s="1"/>
  <c r="HH383" i="126" s="1"/>
  <c r="HH384" i="126" s="1"/>
  <c r="HH385" i="126" s="1"/>
  <c r="HH386" i="126" s="1"/>
  <c r="HH387" i="126" s="1"/>
  <c r="HH388" i="126" s="1"/>
  <c r="HH389" i="126" s="1"/>
  <c r="HH390" i="126" s="1"/>
  <c r="HH391" i="126" s="1"/>
  <c r="HH392" i="126" s="1"/>
  <c r="HH393" i="126" s="1"/>
  <c r="HH394" i="126" s="1"/>
  <c r="HH395" i="126" s="1"/>
  <c r="HH396" i="126" s="1"/>
  <c r="HH397" i="126" s="1"/>
  <c r="HH398" i="126" s="1"/>
  <c r="HH399" i="126" s="1"/>
  <c r="HH400" i="126" s="1"/>
  <c r="HH401" i="126" s="1"/>
  <c r="HH402" i="126" s="1"/>
  <c r="HH403" i="126" s="1"/>
  <c r="HH404" i="126" s="1"/>
  <c r="HH405" i="126" s="1"/>
  <c r="HH406" i="126" s="1"/>
  <c r="HH407" i="126" s="1"/>
  <c r="HH408" i="126" s="1"/>
  <c r="HH409" i="126" s="1"/>
  <c r="HH410" i="126" s="1"/>
  <c r="HH411" i="126" s="1"/>
  <c r="HH412" i="126" s="1"/>
  <c r="HH413" i="126" s="1"/>
  <c r="HH414" i="126" s="1"/>
  <c r="HH415" i="126" s="1"/>
  <c r="HH416" i="126" s="1"/>
  <c r="HH417" i="126" s="1"/>
  <c r="HH418" i="126" s="1"/>
  <c r="HH419" i="126" s="1"/>
  <c r="HH420" i="126" s="1"/>
  <c r="HH421" i="126" s="1"/>
  <c r="HH422" i="126" s="1"/>
  <c r="HH423" i="126" s="1"/>
  <c r="HH424" i="126" s="1"/>
  <c r="HH425" i="126" s="1"/>
  <c r="HH426" i="126" s="1"/>
  <c r="HG301" i="126"/>
  <c r="HU298" i="126"/>
  <c r="G71" i="126"/>
  <c r="F71" i="126"/>
  <c r="G70" i="126"/>
  <c r="F70" i="126"/>
  <c r="G69" i="126"/>
  <c r="F69" i="126"/>
  <c r="G68" i="126"/>
  <c r="F68" i="126"/>
  <c r="G67" i="126"/>
  <c r="F67" i="126"/>
  <c r="G66" i="126"/>
  <c r="F66" i="126"/>
  <c r="G65" i="126"/>
  <c r="F65" i="126"/>
  <c r="G64" i="126"/>
  <c r="F64" i="126"/>
  <c r="G63" i="126"/>
  <c r="F63" i="126"/>
  <c r="G62" i="126"/>
  <c r="F62" i="126"/>
  <c r="G61" i="126"/>
  <c r="F61" i="126"/>
  <c r="G60" i="126"/>
  <c r="F60" i="126"/>
  <c r="G59" i="126"/>
  <c r="F59" i="126"/>
  <c r="G58" i="126"/>
  <c r="F58" i="126"/>
  <c r="G57" i="126"/>
  <c r="F57" i="126"/>
  <c r="G56" i="126"/>
  <c r="F56" i="126"/>
  <c r="G55" i="126"/>
  <c r="F55" i="126"/>
  <c r="G54" i="126"/>
  <c r="F54" i="126"/>
  <c r="G53" i="126"/>
  <c r="F53" i="126"/>
  <c r="G52" i="126"/>
  <c r="F52" i="126"/>
  <c r="G51" i="126"/>
  <c r="F51" i="126"/>
  <c r="G50" i="126"/>
  <c r="F50" i="126"/>
  <c r="G49" i="126"/>
  <c r="F49" i="126"/>
  <c r="G48" i="126"/>
  <c r="F48" i="126"/>
  <c r="G47" i="126"/>
  <c r="F47" i="126"/>
  <c r="G46" i="126"/>
  <c r="F46" i="126"/>
  <c r="G45" i="126"/>
  <c r="F45" i="126"/>
  <c r="G44" i="126"/>
  <c r="F44" i="126"/>
  <c r="G43" i="126"/>
  <c r="F43" i="126"/>
  <c r="G42" i="126"/>
  <c r="F42" i="126"/>
  <c r="G41" i="126"/>
  <c r="F41" i="126"/>
  <c r="G40" i="126"/>
  <c r="F40" i="126"/>
  <c r="G39" i="126"/>
  <c r="F39" i="126"/>
  <c r="G38" i="126"/>
  <c r="F38" i="126"/>
  <c r="G37" i="126"/>
  <c r="F37" i="126"/>
  <c r="G36" i="126"/>
  <c r="F36" i="126"/>
  <c r="G35" i="126"/>
  <c r="F35" i="126"/>
  <c r="G34" i="126"/>
  <c r="F34" i="126"/>
  <c r="G33" i="126"/>
  <c r="F33" i="126"/>
  <c r="G32" i="126"/>
  <c r="F32" i="126"/>
  <c r="G31" i="126"/>
  <c r="F31" i="126"/>
  <c r="G30" i="126"/>
  <c r="F30" i="126"/>
  <c r="G29" i="126"/>
  <c r="F29" i="126"/>
  <c r="G28" i="126"/>
  <c r="F28" i="126"/>
  <c r="G27" i="126"/>
  <c r="F27" i="126"/>
  <c r="G26" i="126"/>
  <c r="F26" i="126"/>
  <c r="G25" i="126"/>
  <c r="F25" i="126"/>
  <c r="G24" i="126"/>
  <c r="F24" i="126"/>
  <c r="G23" i="126"/>
  <c r="F23" i="126"/>
  <c r="G22" i="126"/>
  <c r="F22" i="126"/>
  <c r="G21" i="126"/>
  <c r="F21" i="126"/>
  <c r="G20" i="126"/>
  <c r="F20" i="126"/>
  <c r="G19" i="126"/>
  <c r="F19" i="126"/>
  <c r="G18" i="126"/>
  <c r="F18" i="126"/>
  <c r="G17" i="126"/>
  <c r="F17" i="126"/>
  <c r="G16" i="126"/>
  <c r="F16" i="126"/>
  <c r="G15" i="126"/>
  <c r="F15" i="126"/>
  <c r="G14" i="126"/>
  <c r="F14" i="126"/>
  <c r="G13" i="126"/>
  <c r="F13" i="126"/>
  <c r="G12" i="126"/>
  <c r="F12" i="126"/>
  <c r="G10" i="126"/>
  <c r="F10" i="126"/>
  <c r="BG9" i="126"/>
  <c r="BF9" i="126"/>
  <c r="BE9" i="126"/>
  <c r="BD9" i="126"/>
  <c r="BC9" i="126"/>
  <c r="BB9" i="126"/>
  <c r="BA9" i="126"/>
  <c r="AZ9" i="126"/>
  <c r="AY9" i="126"/>
  <c r="AX9" i="126"/>
  <c r="AW9" i="126"/>
  <c r="AV9" i="126"/>
  <c r="AU9" i="126"/>
  <c r="AT9" i="126"/>
  <c r="AS9" i="126"/>
  <c r="AR9" i="126"/>
  <c r="AQ9" i="126"/>
  <c r="AP9" i="126"/>
  <c r="AO9" i="126"/>
  <c r="AN9" i="126"/>
  <c r="AM9" i="126"/>
  <c r="AL9" i="126"/>
  <c r="AK9" i="126"/>
  <c r="AJ9" i="126"/>
  <c r="AI9" i="126"/>
  <c r="AH9" i="126"/>
  <c r="AG9" i="126"/>
  <c r="AF9" i="126"/>
  <c r="AE9" i="126"/>
  <c r="AD9" i="126"/>
  <c r="AC9" i="126"/>
  <c r="AB9" i="126"/>
  <c r="AA9" i="126"/>
  <c r="Z9" i="126"/>
  <c r="Y9" i="126"/>
  <c r="X9" i="126"/>
  <c r="W9" i="126"/>
  <c r="V9" i="126"/>
  <c r="U9" i="126"/>
  <c r="T9" i="126"/>
  <c r="S9" i="126"/>
  <c r="R9" i="126"/>
  <c r="Q9" i="126"/>
  <c r="P9" i="126"/>
  <c r="O9" i="126"/>
  <c r="N9" i="126"/>
  <c r="M9" i="126"/>
  <c r="L9" i="126"/>
  <c r="K9" i="126"/>
  <c r="J9" i="126"/>
  <c r="BG8" i="126"/>
  <c r="BF8" i="126"/>
  <c r="BE8" i="126"/>
  <c r="BD8" i="126"/>
  <c r="BC8" i="126"/>
  <c r="BB8" i="126"/>
  <c r="BA8" i="126"/>
  <c r="AZ8" i="126"/>
  <c r="AY8" i="126"/>
  <c r="AX8" i="126"/>
  <c r="AW8" i="126"/>
  <c r="AV8" i="126"/>
  <c r="AU8" i="126"/>
  <c r="AT8" i="126"/>
  <c r="AS8" i="126"/>
  <c r="AR8" i="126"/>
  <c r="AQ8" i="126"/>
  <c r="AP8" i="126"/>
  <c r="AO8" i="126"/>
  <c r="AN8" i="126"/>
  <c r="AM8" i="126"/>
  <c r="AL8" i="126"/>
  <c r="AK8" i="126"/>
  <c r="AJ8" i="126"/>
  <c r="AI8" i="126"/>
  <c r="AH8" i="126"/>
  <c r="AG8" i="126"/>
  <c r="AF8" i="126"/>
  <c r="AE8" i="126"/>
  <c r="AD8" i="126"/>
  <c r="AC8" i="126"/>
  <c r="AB8" i="126"/>
  <c r="AA8" i="126"/>
  <c r="Z8" i="126"/>
  <c r="Y8" i="126"/>
  <c r="X8" i="126"/>
  <c r="W8" i="126"/>
  <c r="V8" i="126"/>
  <c r="U8" i="126"/>
  <c r="T8" i="126"/>
  <c r="S8" i="126"/>
  <c r="R8" i="126"/>
  <c r="Q8" i="126"/>
  <c r="P8" i="126"/>
  <c r="O8" i="126"/>
  <c r="N8" i="126"/>
  <c r="M8" i="126"/>
  <c r="L8" i="126"/>
  <c r="K8" i="126"/>
  <c r="J8" i="126"/>
  <c r="BG6" i="126"/>
  <c r="BF6" i="126"/>
  <c r="BE6" i="126"/>
  <c r="BD6" i="126"/>
  <c r="BC6" i="126"/>
  <c r="BB6" i="126"/>
  <c r="BA6" i="126"/>
  <c r="AZ6" i="126"/>
  <c r="AY6" i="126"/>
  <c r="AX6" i="126"/>
  <c r="AW6" i="126"/>
  <c r="AV6" i="126"/>
  <c r="AU6" i="126"/>
  <c r="AT6" i="126"/>
  <c r="AS6" i="126"/>
  <c r="AR6" i="126"/>
  <c r="AQ6" i="126"/>
  <c r="AP6" i="126"/>
  <c r="AO6" i="126"/>
  <c r="AN6" i="126"/>
  <c r="AM6" i="126"/>
  <c r="AL6" i="126"/>
  <c r="AK6" i="126"/>
  <c r="AJ6" i="126"/>
  <c r="AI6" i="126"/>
  <c r="AH6" i="126"/>
  <c r="AG6" i="126"/>
  <c r="AF6" i="126"/>
  <c r="AE6" i="126"/>
  <c r="AD6" i="126"/>
  <c r="AC6" i="126"/>
  <c r="AB6" i="126"/>
  <c r="AA6" i="126"/>
  <c r="Z6" i="126"/>
  <c r="Y6" i="126"/>
  <c r="X6" i="126"/>
  <c r="W6" i="126"/>
  <c r="V6" i="126"/>
  <c r="U6" i="126"/>
  <c r="T6" i="126"/>
  <c r="S6" i="126"/>
  <c r="R6" i="126"/>
  <c r="Q6" i="126"/>
  <c r="P6" i="126"/>
  <c r="O6" i="126"/>
  <c r="N6" i="126"/>
  <c r="M6" i="126"/>
  <c r="L6" i="126"/>
  <c r="K6" i="126"/>
  <c r="J6" i="126"/>
  <c r="BG5" i="126"/>
  <c r="BF5" i="126"/>
  <c r="BE5" i="126"/>
  <c r="BD5" i="126"/>
  <c r="BC5" i="126"/>
  <c r="BB5" i="126"/>
  <c r="BA5" i="126"/>
  <c r="AZ5" i="126"/>
  <c r="AY5" i="126"/>
  <c r="AX5" i="126"/>
  <c r="AW5" i="126"/>
  <c r="AV5" i="126"/>
  <c r="AU5" i="126"/>
  <c r="AT5" i="126"/>
  <c r="AS5" i="126"/>
  <c r="AR5" i="126"/>
  <c r="AQ5" i="126"/>
  <c r="AP5" i="126"/>
  <c r="AO5" i="126"/>
  <c r="AN5" i="126"/>
  <c r="AM5" i="126"/>
  <c r="AL5" i="126"/>
  <c r="AK5" i="126"/>
  <c r="AJ5" i="126"/>
  <c r="AI5" i="126"/>
  <c r="AH5" i="126"/>
  <c r="AG5" i="126"/>
  <c r="AF5" i="126"/>
  <c r="AE5" i="126"/>
  <c r="AD5" i="126"/>
  <c r="AC5" i="126"/>
  <c r="AB5" i="126"/>
  <c r="AA5" i="126"/>
  <c r="Z5" i="126"/>
  <c r="Y5" i="126"/>
  <c r="X5" i="126"/>
  <c r="W5" i="126"/>
  <c r="V5" i="126"/>
  <c r="U5" i="126"/>
  <c r="T5" i="126"/>
  <c r="S5" i="126"/>
  <c r="R5" i="126"/>
  <c r="Q5" i="126"/>
  <c r="P5" i="126"/>
  <c r="O5" i="126"/>
  <c r="N5" i="126"/>
  <c r="M5" i="126"/>
  <c r="L5" i="126"/>
  <c r="K5" i="126"/>
  <c r="J5" i="126"/>
  <c r="A7" i="126" s="1"/>
  <c r="J3" i="126"/>
  <c r="AN1" i="126"/>
  <c r="Y1" i="126"/>
  <c r="J1" i="126"/>
  <c r="HO350" i="125"/>
  <c r="HN350" i="125"/>
  <c r="HO349" i="125"/>
  <c r="HN349" i="125"/>
  <c r="HO348" i="125"/>
  <c r="HN348" i="125"/>
  <c r="HO347" i="125"/>
  <c r="HN347" i="125"/>
  <c r="HO346" i="125"/>
  <c r="HN346" i="125"/>
  <c r="HO345" i="125"/>
  <c r="HN345" i="125"/>
  <c r="HO344" i="125"/>
  <c r="HN344" i="125"/>
  <c r="HO343" i="125"/>
  <c r="HN343" i="125"/>
  <c r="HO342" i="125"/>
  <c r="HN342" i="125"/>
  <c r="HO341" i="125"/>
  <c r="HN341" i="125"/>
  <c r="HO340" i="125"/>
  <c r="HN340" i="125"/>
  <c r="HO339" i="125"/>
  <c r="HN339" i="125"/>
  <c r="HO338" i="125"/>
  <c r="HN338" i="125"/>
  <c r="HO337" i="125"/>
  <c r="HN337" i="125"/>
  <c r="HO336" i="125"/>
  <c r="HN336" i="125"/>
  <c r="HG336" i="125"/>
  <c r="HO335" i="125"/>
  <c r="HN335" i="125"/>
  <c r="HG335" i="125"/>
  <c r="HO334" i="125"/>
  <c r="HN334" i="125"/>
  <c r="HG334" i="125"/>
  <c r="HO333" i="125"/>
  <c r="HN333" i="125"/>
  <c r="HG333" i="125"/>
  <c r="HO332" i="125"/>
  <c r="HN332" i="125"/>
  <c r="HG332" i="125"/>
  <c r="HO331" i="125"/>
  <c r="HN331" i="125"/>
  <c r="HG331" i="125"/>
  <c r="HO330" i="125"/>
  <c r="HN330" i="125"/>
  <c r="HG330" i="125"/>
  <c r="HO329" i="125"/>
  <c r="HN329" i="125"/>
  <c r="HG329" i="125"/>
  <c r="HO328" i="125"/>
  <c r="HN328" i="125"/>
  <c r="HG328" i="125"/>
  <c r="HO327" i="125"/>
  <c r="HN327" i="125"/>
  <c r="HG327" i="125"/>
  <c r="HP326" i="125"/>
  <c r="HO326" i="125"/>
  <c r="HN326" i="125"/>
  <c r="HG326" i="125"/>
  <c r="HP325" i="125"/>
  <c r="HO325" i="125"/>
  <c r="HN325" i="125"/>
  <c r="HG325" i="125"/>
  <c r="HP324" i="125"/>
  <c r="HO324" i="125"/>
  <c r="HN324" i="125"/>
  <c r="HG324" i="125"/>
  <c r="HP323" i="125"/>
  <c r="HO323" i="125"/>
  <c r="HN323" i="125"/>
  <c r="HG323" i="125"/>
  <c r="HP322" i="125"/>
  <c r="HO322" i="125"/>
  <c r="HN322" i="125"/>
  <c r="HG322" i="125"/>
  <c r="HP321" i="125"/>
  <c r="HO321" i="125"/>
  <c r="HN321" i="125"/>
  <c r="HG321" i="125"/>
  <c r="HP320" i="125"/>
  <c r="HO320" i="125"/>
  <c r="HN320" i="125"/>
  <c r="HG320" i="125"/>
  <c r="HP319" i="125"/>
  <c r="HO319" i="125"/>
  <c r="HN319" i="125"/>
  <c r="HG319" i="125"/>
  <c r="HP318" i="125"/>
  <c r="HO318" i="125"/>
  <c r="HN318" i="125"/>
  <c r="HG318" i="125"/>
  <c r="HP317" i="125"/>
  <c r="HO317" i="125"/>
  <c r="HN317" i="125"/>
  <c r="HG317" i="125"/>
  <c r="HP316" i="125"/>
  <c r="HO316" i="125"/>
  <c r="HN316" i="125"/>
  <c r="HG316" i="125"/>
  <c r="HP315" i="125"/>
  <c r="HO315" i="125"/>
  <c r="HN315" i="125"/>
  <c r="HG315" i="125"/>
  <c r="HP314" i="125"/>
  <c r="HO314" i="125"/>
  <c r="HN314" i="125"/>
  <c r="HG314" i="125"/>
  <c r="HP313" i="125"/>
  <c r="HO313" i="125"/>
  <c r="HN313" i="125"/>
  <c r="HG313" i="125"/>
  <c r="HP312" i="125"/>
  <c r="HO312" i="125"/>
  <c r="HN312" i="125"/>
  <c r="HG312" i="125"/>
  <c r="HP311" i="125"/>
  <c r="HO311" i="125"/>
  <c r="HN311" i="125"/>
  <c r="HG311" i="125"/>
  <c r="HP310" i="125"/>
  <c r="HO310" i="125"/>
  <c r="HN310" i="125"/>
  <c r="HG310" i="125"/>
  <c r="HP309" i="125"/>
  <c r="HO309" i="125"/>
  <c r="HN309" i="125"/>
  <c r="HI309" i="125"/>
  <c r="HI310" i="125" s="1"/>
  <c r="HI311" i="125" s="1"/>
  <c r="HI312" i="125" s="1"/>
  <c r="HI313" i="125" s="1"/>
  <c r="HI314" i="125" s="1"/>
  <c r="HI315" i="125" s="1"/>
  <c r="HI316" i="125" s="1"/>
  <c r="HI317" i="125" s="1"/>
  <c r="HI318" i="125" s="1"/>
  <c r="HI319" i="125" s="1"/>
  <c r="HI320" i="125" s="1"/>
  <c r="HI321" i="125" s="1"/>
  <c r="HI322" i="125" s="1"/>
  <c r="HI323" i="125" s="1"/>
  <c r="HI324" i="125" s="1"/>
  <c r="HI325" i="125" s="1"/>
  <c r="HI326" i="125" s="1"/>
  <c r="HI327" i="125" s="1"/>
  <c r="HI328" i="125" s="1"/>
  <c r="HI329" i="125" s="1"/>
  <c r="HI330" i="125" s="1"/>
  <c r="HI331" i="125" s="1"/>
  <c r="HI332" i="125" s="1"/>
  <c r="HI333" i="125" s="1"/>
  <c r="HI334" i="125" s="1"/>
  <c r="HI335" i="125" s="1"/>
  <c r="HI336" i="125" s="1"/>
  <c r="HI337" i="125" s="1"/>
  <c r="HI338" i="125" s="1"/>
  <c r="HI339" i="125" s="1"/>
  <c r="HI340" i="125" s="1"/>
  <c r="HI341" i="125" s="1"/>
  <c r="HI342" i="125" s="1"/>
  <c r="HI343" i="125" s="1"/>
  <c r="HI344" i="125" s="1"/>
  <c r="HI345" i="125" s="1"/>
  <c r="HI346" i="125" s="1"/>
  <c r="HI347" i="125" s="1"/>
  <c r="HI348" i="125" s="1"/>
  <c r="HG309" i="125"/>
  <c r="HP308" i="125"/>
  <c r="HO308" i="125"/>
  <c r="HN308" i="125"/>
  <c r="HG308" i="125"/>
  <c r="HP307" i="125"/>
  <c r="HO307" i="125"/>
  <c r="HN307" i="125"/>
  <c r="P9" i="125" s="1"/>
  <c r="HI307" i="125"/>
  <c r="HG307" i="125"/>
  <c r="HP306" i="125"/>
  <c r="HO306" i="125"/>
  <c r="HN306" i="125"/>
  <c r="HL306" i="125"/>
  <c r="HI306" i="125"/>
  <c r="HG306" i="125"/>
  <c r="HP305" i="125"/>
  <c r="HO305" i="125"/>
  <c r="HN305" i="125"/>
  <c r="HK305" i="125"/>
  <c r="HL305" i="125" s="1"/>
  <c r="HI305" i="125"/>
  <c r="HG305" i="125"/>
  <c r="HP304" i="125"/>
  <c r="HO304" i="125"/>
  <c r="HN304" i="125"/>
  <c r="HJ304" i="125"/>
  <c r="HI304" i="125"/>
  <c r="HG304" i="125"/>
  <c r="HP303" i="125"/>
  <c r="HO303" i="125"/>
  <c r="HN303" i="125"/>
  <c r="HJ303" i="125"/>
  <c r="HI303" i="125"/>
  <c r="HG303" i="125"/>
  <c r="HP302" i="125"/>
  <c r="HO302" i="125"/>
  <c r="HN302" i="125"/>
  <c r="HJ302" i="125"/>
  <c r="HI302" i="125"/>
  <c r="HH302" i="125"/>
  <c r="HH303" i="125" s="1"/>
  <c r="HH304" i="125" s="1"/>
  <c r="HH305" i="125" s="1"/>
  <c r="HH306" i="125" s="1"/>
  <c r="HH307" i="125" s="1"/>
  <c r="HH308" i="125" s="1"/>
  <c r="HH309" i="125" s="1"/>
  <c r="HH310" i="125" s="1"/>
  <c r="HH311" i="125" s="1"/>
  <c r="HH312" i="125" s="1"/>
  <c r="HH313" i="125" s="1"/>
  <c r="HH314" i="125" s="1"/>
  <c r="HH315" i="125" s="1"/>
  <c r="HH316" i="125" s="1"/>
  <c r="HH317" i="125" s="1"/>
  <c r="HH318" i="125" s="1"/>
  <c r="HH319" i="125" s="1"/>
  <c r="HH320" i="125" s="1"/>
  <c r="HH321" i="125" s="1"/>
  <c r="HH322" i="125" s="1"/>
  <c r="HH323" i="125" s="1"/>
  <c r="HH324" i="125" s="1"/>
  <c r="HH325" i="125" s="1"/>
  <c r="HH326" i="125" s="1"/>
  <c r="HH327" i="125" s="1"/>
  <c r="HH328" i="125" s="1"/>
  <c r="HH329" i="125" s="1"/>
  <c r="HH330" i="125" s="1"/>
  <c r="HH331" i="125" s="1"/>
  <c r="HH332" i="125" s="1"/>
  <c r="HH333" i="125" s="1"/>
  <c r="HH334" i="125" s="1"/>
  <c r="HH335" i="125" s="1"/>
  <c r="HH336" i="125" s="1"/>
  <c r="HH337" i="125" s="1"/>
  <c r="HH338" i="125" s="1"/>
  <c r="HH339" i="125" s="1"/>
  <c r="HH340" i="125" s="1"/>
  <c r="HH341" i="125" s="1"/>
  <c r="HH342" i="125" s="1"/>
  <c r="HH343" i="125" s="1"/>
  <c r="HH344" i="125" s="1"/>
  <c r="HH345" i="125" s="1"/>
  <c r="HH346" i="125" s="1"/>
  <c r="HH347" i="125" s="1"/>
  <c r="HH348" i="125" s="1"/>
  <c r="HH349" i="125" s="1"/>
  <c r="HH350" i="125" s="1"/>
  <c r="HH351" i="125" s="1"/>
  <c r="HH352" i="125" s="1"/>
  <c r="HH353" i="125" s="1"/>
  <c r="HH354" i="125" s="1"/>
  <c r="HH355" i="125" s="1"/>
  <c r="HH356" i="125" s="1"/>
  <c r="HH357" i="125" s="1"/>
  <c r="HH358" i="125" s="1"/>
  <c r="HH359" i="125" s="1"/>
  <c r="HH360" i="125" s="1"/>
  <c r="HH361" i="125" s="1"/>
  <c r="HH362" i="125" s="1"/>
  <c r="HH363" i="125" s="1"/>
  <c r="HH364" i="125" s="1"/>
  <c r="HH365" i="125" s="1"/>
  <c r="HH366" i="125" s="1"/>
  <c r="HH367" i="125" s="1"/>
  <c r="HH368" i="125" s="1"/>
  <c r="HH369" i="125" s="1"/>
  <c r="HH370" i="125" s="1"/>
  <c r="HH371" i="125" s="1"/>
  <c r="HH372" i="125" s="1"/>
  <c r="HH373" i="125" s="1"/>
  <c r="HH374" i="125" s="1"/>
  <c r="HH375" i="125" s="1"/>
  <c r="HH376" i="125" s="1"/>
  <c r="HH377" i="125" s="1"/>
  <c r="HH378" i="125" s="1"/>
  <c r="HH379" i="125" s="1"/>
  <c r="HH380" i="125" s="1"/>
  <c r="HH381" i="125" s="1"/>
  <c r="HH382" i="125" s="1"/>
  <c r="HH383" i="125" s="1"/>
  <c r="HH384" i="125" s="1"/>
  <c r="HH385" i="125" s="1"/>
  <c r="HH386" i="125" s="1"/>
  <c r="HH387" i="125" s="1"/>
  <c r="HH388" i="125" s="1"/>
  <c r="HH389" i="125" s="1"/>
  <c r="HH390" i="125" s="1"/>
  <c r="HH391" i="125" s="1"/>
  <c r="HH392" i="125" s="1"/>
  <c r="HH393" i="125" s="1"/>
  <c r="HH394" i="125" s="1"/>
  <c r="HH395" i="125" s="1"/>
  <c r="HH396" i="125" s="1"/>
  <c r="HH397" i="125" s="1"/>
  <c r="HH398" i="125" s="1"/>
  <c r="HH399" i="125" s="1"/>
  <c r="HH400" i="125" s="1"/>
  <c r="HH401" i="125" s="1"/>
  <c r="HH402" i="125" s="1"/>
  <c r="HH403" i="125" s="1"/>
  <c r="HH404" i="125" s="1"/>
  <c r="HH405" i="125" s="1"/>
  <c r="HH406" i="125" s="1"/>
  <c r="HH407" i="125" s="1"/>
  <c r="HH408" i="125" s="1"/>
  <c r="HH409" i="125" s="1"/>
  <c r="HH410" i="125" s="1"/>
  <c r="HH411" i="125" s="1"/>
  <c r="HH412" i="125" s="1"/>
  <c r="HH413" i="125" s="1"/>
  <c r="HH414" i="125" s="1"/>
  <c r="HH415" i="125" s="1"/>
  <c r="HH416" i="125" s="1"/>
  <c r="HH417" i="125" s="1"/>
  <c r="HH418" i="125" s="1"/>
  <c r="HH419" i="125" s="1"/>
  <c r="HH420" i="125" s="1"/>
  <c r="HH421" i="125" s="1"/>
  <c r="HH422" i="125" s="1"/>
  <c r="HH423" i="125" s="1"/>
  <c r="HH424" i="125" s="1"/>
  <c r="HH425" i="125" s="1"/>
  <c r="HH426" i="125" s="1"/>
  <c r="HG302" i="125"/>
  <c r="HO301" i="125"/>
  <c r="HN301" i="125"/>
  <c r="HI301" i="125"/>
  <c r="HH301" i="125"/>
  <c r="HG301" i="125"/>
  <c r="HU298" i="125"/>
  <c r="G71" i="125"/>
  <c r="F71" i="125"/>
  <c r="G70" i="125"/>
  <c r="F70" i="125"/>
  <c r="G69" i="125"/>
  <c r="F69" i="125"/>
  <c r="G68" i="125"/>
  <c r="F68" i="125"/>
  <c r="G67" i="125"/>
  <c r="F67" i="125"/>
  <c r="G66" i="125"/>
  <c r="F66" i="125"/>
  <c r="G65" i="125"/>
  <c r="F65" i="125"/>
  <c r="G64" i="125"/>
  <c r="F64" i="125"/>
  <c r="G63" i="125"/>
  <c r="F63" i="125"/>
  <c r="G62" i="125"/>
  <c r="F62" i="125"/>
  <c r="G61" i="125"/>
  <c r="F61" i="125"/>
  <c r="G60" i="125"/>
  <c r="F60" i="125"/>
  <c r="G59" i="125"/>
  <c r="F59" i="125"/>
  <c r="G58" i="125"/>
  <c r="F58" i="125"/>
  <c r="G57" i="125"/>
  <c r="F57" i="125"/>
  <c r="G56" i="125"/>
  <c r="F56" i="125"/>
  <c r="G55" i="125"/>
  <c r="F55" i="125"/>
  <c r="G54" i="125"/>
  <c r="F54" i="125"/>
  <c r="G53" i="125"/>
  <c r="F53" i="125"/>
  <c r="G52" i="125"/>
  <c r="F52" i="125"/>
  <c r="G51" i="125"/>
  <c r="F51" i="125"/>
  <c r="G50" i="125"/>
  <c r="F50" i="125"/>
  <c r="G49" i="125"/>
  <c r="F49" i="125"/>
  <c r="G48" i="125"/>
  <c r="F48" i="125"/>
  <c r="G47" i="125"/>
  <c r="F47" i="125"/>
  <c r="G46" i="125"/>
  <c r="F46" i="125"/>
  <c r="G45" i="125"/>
  <c r="F45" i="125"/>
  <c r="G44" i="125"/>
  <c r="F44" i="125"/>
  <c r="G43" i="125"/>
  <c r="F43" i="125"/>
  <c r="G42" i="125"/>
  <c r="F42" i="125"/>
  <c r="G41" i="125"/>
  <c r="F41" i="125"/>
  <c r="G40" i="125"/>
  <c r="F40" i="125"/>
  <c r="G39" i="125"/>
  <c r="F39" i="125"/>
  <c r="G38" i="125"/>
  <c r="F38" i="125"/>
  <c r="G37" i="125"/>
  <c r="F37" i="125"/>
  <c r="G36" i="125"/>
  <c r="F36" i="125"/>
  <c r="G35" i="125"/>
  <c r="F35" i="125"/>
  <c r="G34" i="125"/>
  <c r="F34" i="125"/>
  <c r="G33" i="125"/>
  <c r="F33" i="125"/>
  <c r="G32" i="125"/>
  <c r="F32" i="125"/>
  <c r="G31" i="125"/>
  <c r="F31" i="125"/>
  <c r="G30" i="125"/>
  <c r="F30" i="125"/>
  <c r="G29" i="125"/>
  <c r="F29" i="125"/>
  <c r="G28" i="125"/>
  <c r="F28" i="125"/>
  <c r="G27" i="125"/>
  <c r="F27" i="125"/>
  <c r="G26" i="125"/>
  <c r="F26" i="125"/>
  <c r="G25" i="125"/>
  <c r="F25" i="125"/>
  <c r="G24" i="125"/>
  <c r="F24" i="125"/>
  <c r="G23" i="125"/>
  <c r="F23" i="125"/>
  <c r="G22" i="125"/>
  <c r="F22" i="125"/>
  <c r="G21" i="125"/>
  <c r="F21" i="125"/>
  <c r="G20" i="125"/>
  <c r="F20" i="125"/>
  <c r="G19" i="125"/>
  <c r="F19" i="125"/>
  <c r="G18" i="125"/>
  <c r="F18" i="125"/>
  <c r="G17" i="125"/>
  <c r="F17" i="125"/>
  <c r="G16" i="125"/>
  <c r="F16" i="125"/>
  <c r="G15" i="125"/>
  <c r="F15" i="125"/>
  <c r="G14" i="125"/>
  <c r="F14" i="125"/>
  <c r="G13" i="125"/>
  <c r="F13" i="125"/>
  <c r="G12" i="125"/>
  <c r="F12" i="125"/>
  <c r="G10" i="125"/>
  <c r="F10" i="125"/>
  <c r="BG9" i="125"/>
  <c r="BF9" i="125"/>
  <c r="BE9" i="125"/>
  <c r="BD9" i="125"/>
  <c r="BC9" i="125"/>
  <c r="BB9" i="125"/>
  <c r="BA9" i="125"/>
  <c r="AZ9" i="125"/>
  <c r="AY9" i="125"/>
  <c r="AX9" i="125"/>
  <c r="AW9" i="125"/>
  <c r="AV9" i="125"/>
  <c r="AU9" i="125"/>
  <c r="AT9" i="125"/>
  <c r="AS9" i="125"/>
  <c r="AR9" i="125"/>
  <c r="AQ9" i="125"/>
  <c r="AP9" i="125"/>
  <c r="AO9" i="125"/>
  <c r="AN9" i="125"/>
  <c r="AM9" i="125"/>
  <c r="AL9" i="125"/>
  <c r="AK9" i="125"/>
  <c r="AJ9" i="125"/>
  <c r="AI9" i="125"/>
  <c r="AH9" i="125"/>
  <c r="AG9" i="125"/>
  <c r="AF9" i="125"/>
  <c r="AE9" i="125"/>
  <c r="AD9" i="125"/>
  <c r="AC9" i="125"/>
  <c r="AB9" i="125"/>
  <c r="AA9" i="125"/>
  <c r="Z9" i="125"/>
  <c r="Y9" i="125"/>
  <c r="X9" i="125"/>
  <c r="W9" i="125"/>
  <c r="V9" i="125"/>
  <c r="U9" i="125"/>
  <c r="T9" i="125"/>
  <c r="S9" i="125"/>
  <c r="R9" i="125"/>
  <c r="Q9" i="125"/>
  <c r="O9" i="125"/>
  <c r="N9" i="125"/>
  <c r="M9" i="125"/>
  <c r="L9" i="125"/>
  <c r="K9" i="125"/>
  <c r="J9" i="125"/>
  <c r="BG8" i="125"/>
  <c r="BF8" i="125"/>
  <c r="BE8" i="125"/>
  <c r="BD8" i="125"/>
  <c r="BC8" i="125"/>
  <c r="BB8" i="125"/>
  <c r="BA8" i="125"/>
  <c r="AZ8" i="125"/>
  <c r="AY8" i="125"/>
  <c r="AX8" i="125"/>
  <c r="AW8" i="125"/>
  <c r="AV8" i="125"/>
  <c r="AU8" i="125"/>
  <c r="AT8" i="125"/>
  <c r="AS8" i="125"/>
  <c r="AR8" i="125"/>
  <c r="AQ8" i="125"/>
  <c r="AP8" i="125"/>
  <c r="AO8" i="125"/>
  <c r="AN8" i="125"/>
  <c r="AM8" i="125"/>
  <c r="AL8" i="125"/>
  <c r="AK8" i="125"/>
  <c r="AJ8" i="125"/>
  <c r="AI8" i="125"/>
  <c r="AH8" i="125"/>
  <c r="AG8" i="125"/>
  <c r="AF8" i="125"/>
  <c r="AE8" i="125"/>
  <c r="AD8" i="125"/>
  <c r="AC8" i="125"/>
  <c r="AB8" i="125"/>
  <c r="AA8" i="125"/>
  <c r="Z8" i="125"/>
  <c r="Y8" i="125"/>
  <c r="X8" i="125"/>
  <c r="W8" i="125"/>
  <c r="V8" i="125"/>
  <c r="U8" i="125"/>
  <c r="T8" i="125"/>
  <c r="S8" i="125"/>
  <c r="R8" i="125"/>
  <c r="Q8" i="125"/>
  <c r="P8" i="125"/>
  <c r="O8" i="125"/>
  <c r="N8" i="125"/>
  <c r="M8" i="125"/>
  <c r="L8" i="125"/>
  <c r="K8" i="125"/>
  <c r="J8" i="125"/>
  <c r="BG6" i="125"/>
  <c r="BF6" i="125"/>
  <c r="BE6" i="125"/>
  <c r="BD6" i="125"/>
  <c r="BC6" i="125"/>
  <c r="BB6" i="125"/>
  <c r="BA6" i="125"/>
  <c r="AZ6" i="125"/>
  <c r="AY6" i="125"/>
  <c r="AX6" i="125"/>
  <c r="AW6" i="125"/>
  <c r="AV6" i="125"/>
  <c r="AU6" i="125"/>
  <c r="AT6" i="125"/>
  <c r="AS6" i="125"/>
  <c r="AR6" i="125"/>
  <c r="AQ6" i="125"/>
  <c r="AP6" i="125"/>
  <c r="AO6" i="125"/>
  <c r="AN6" i="125"/>
  <c r="AM6" i="125"/>
  <c r="AL6" i="125"/>
  <c r="AK6" i="125"/>
  <c r="AJ6" i="125"/>
  <c r="AI6" i="125"/>
  <c r="AH6" i="125"/>
  <c r="AG6" i="125"/>
  <c r="AF6" i="125"/>
  <c r="AE6" i="125"/>
  <c r="AD6" i="125"/>
  <c r="AC6" i="125"/>
  <c r="AB6" i="125"/>
  <c r="AA6" i="125"/>
  <c r="Z6" i="125"/>
  <c r="Y6" i="125"/>
  <c r="X6" i="125"/>
  <c r="W6" i="125"/>
  <c r="V6" i="125"/>
  <c r="U6" i="125"/>
  <c r="T6" i="125"/>
  <c r="S6" i="125"/>
  <c r="R6" i="125"/>
  <c r="Q6" i="125"/>
  <c r="P6" i="125"/>
  <c r="O6" i="125"/>
  <c r="N6" i="125"/>
  <c r="M6" i="125"/>
  <c r="L6" i="125"/>
  <c r="K6" i="125"/>
  <c r="J6" i="125"/>
  <c r="BG5" i="125"/>
  <c r="BF5" i="125"/>
  <c r="BE5" i="125"/>
  <c r="BD5" i="125"/>
  <c r="BC5" i="125"/>
  <c r="BB5" i="125"/>
  <c r="BA5" i="125"/>
  <c r="AZ5" i="125"/>
  <c r="AY5" i="125"/>
  <c r="AX5" i="125"/>
  <c r="AW5" i="125"/>
  <c r="AV5" i="125"/>
  <c r="AU5" i="125"/>
  <c r="AT5" i="125"/>
  <c r="AS5" i="125"/>
  <c r="AR5" i="125"/>
  <c r="AQ5" i="125"/>
  <c r="AP5" i="125"/>
  <c r="AO5" i="125"/>
  <c r="AN5" i="125"/>
  <c r="AM5" i="125"/>
  <c r="AL5" i="125"/>
  <c r="AK5" i="125"/>
  <c r="AJ5" i="125"/>
  <c r="AI5" i="125"/>
  <c r="AH5" i="125"/>
  <c r="AG5" i="125"/>
  <c r="AF5" i="125"/>
  <c r="AE5" i="125"/>
  <c r="AD5" i="125"/>
  <c r="AC5" i="125"/>
  <c r="AB5" i="125"/>
  <c r="AA5" i="125"/>
  <c r="Z5" i="125"/>
  <c r="Y5" i="125"/>
  <c r="X5" i="125"/>
  <c r="W5" i="125"/>
  <c r="V5" i="125"/>
  <c r="U5" i="125"/>
  <c r="T5" i="125"/>
  <c r="S5" i="125"/>
  <c r="R5" i="125"/>
  <c r="Q5" i="125"/>
  <c r="P5" i="125"/>
  <c r="O5" i="125"/>
  <c r="N5" i="125"/>
  <c r="M5" i="125"/>
  <c r="L5" i="125"/>
  <c r="K5" i="125"/>
  <c r="J5" i="125"/>
  <c r="A7" i="125" s="1"/>
  <c r="J3" i="125"/>
  <c r="AN1" i="125"/>
  <c r="Y1" i="125"/>
  <c r="J1" i="125"/>
  <c r="HO350" i="124"/>
  <c r="HN350" i="124"/>
  <c r="HO349" i="124"/>
  <c r="HN349" i="124"/>
  <c r="HO348" i="124"/>
  <c r="HN348" i="124"/>
  <c r="HO347" i="124"/>
  <c r="HN347" i="124"/>
  <c r="HO346" i="124"/>
  <c r="HN346" i="124"/>
  <c r="HO345" i="124"/>
  <c r="HN345" i="124"/>
  <c r="HO344" i="124"/>
  <c r="HN344" i="124"/>
  <c r="HO343" i="124"/>
  <c r="HN343" i="124"/>
  <c r="HO342" i="124"/>
  <c r="HN342" i="124"/>
  <c r="HO341" i="124"/>
  <c r="HN341" i="124"/>
  <c r="HO340" i="124"/>
  <c r="HN340" i="124"/>
  <c r="HO339" i="124"/>
  <c r="HN339" i="124"/>
  <c r="HO338" i="124"/>
  <c r="HN338" i="124"/>
  <c r="HO337" i="124"/>
  <c r="HN337" i="124"/>
  <c r="HO336" i="124"/>
  <c r="HN336" i="124"/>
  <c r="HG336" i="124"/>
  <c r="HO335" i="124"/>
  <c r="HN335" i="124"/>
  <c r="HG335" i="124"/>
  <c r="HO334" i="124"/>
  <c r="HN334" i="124"/>
  <c r="HG334" i="124"/>
  <c r="HO333" i="124"/>
  <c r="HN333" i="124"/>
  <c r="HG333" i="124"/>
  <c r="HO332" i="124"/>
  <c r="HN332" i="124"/>
  <c r="HG332" i="124"/>
  <c r="HO331" i="124"/>
  <c r="HN331" i="124"/>
  <c r="HG331" i="124"/>
  <c r="HO330" i="124"/>
  <c r="HN330" i="124"/>
  <c r="HG330" i="124"/>
  <c r="HO329" i="124"/>
  <c r="HN329" i="124"/>
  <c r="HG329" i="124"/>
  <c r="HO328" i="124"/>
  <c r="HN328" i="124"/>
  <c r="HG328" i="124"/>
  <c r="HO327" i="124"/>
  <c r="HN327" i="124"/>
  <c r="HG327" i="124"/>
  <c r="HP326" i="124"/>
  <c r="HO326" i="124"/>
  <c r="HN326" i="124"/>
  <c r="HG326" i="124"/>
  <c r="HP325" i="124"/>
  <c r="HO325" i="124"/>
  <c r="HN325" i="124"/>
  <c r="HG325" i="124"/>
  <c r="HP324" i="124"/>
  <c r="HO324" i="124"/>
  <c r="HN324" i="124"/>
  <c r="HG324" i="124"/>
  <c r="HP323" i="124"/>
  <c r="HO323" i="124"/>
  <c r="HN323" i="124"/>
  <c r="HG323" i="124"/>
  <c r="HP322" i="124"/>
  <c r="HO322" i="124"/>
  <c r="HN322" i="124"/>
  <c r="HG322" i="124"/>
  <c r="HP321" i="124"/>
  <c r="HO321" i="124"/>
  <c r="HN321" i="124"/>
  <c r="HG321" i="124"/>
  <c r="HP320" i="124"/>
  <c r="HO320" i="124"/>
  <c r="HN320" i="124"/>
  <c r="HG320" i="124"/>
  <c r="HP319" i="124"/>
  <c r="HO319" i="124"/>
  <c r="HN319" i="124"/>
  <c r="HG319" i="124"/>
  <c r="HP318" i="124"/>
  <c r="HO318" i="124"/>
  <c r="HN318" i="124"/>
  <c r="HG318" i="124"/>
  <c r="HP317" i="124"/>
  <c r="HO317" i="124"/>
  <c r="HN317" i="124"/>
  <c r="HG317" i="124"/>
  <c r="HP316" i="124"/>
  <c r="HO316" i="124"/>
  <c r="HN316" i="124"/>
  <c r="HG316" i="124"/>
  <c r="HP315" i="124"/>
  <c r="HO315" i="124"/>
  <c r="HN315" i="124"/>
  <c r="HG315" i="124"/>
  <c r="HP314" i="124"/>
  <c r="HO314" i="124"/>
  <c r="HN314" i="124"/>
  <c r="HG314" i="124"/>
  <c r="HP313" i="124"/>
  <c r="HO313" i="124"/>
  <c r="HN313" i="124"/>
  <c r="HG313" i="124"/>
  <c r="HP312" i="124"/>
  <c r="HO312" i="124"/>
  <c r="HN312" i="124"/>
  <c r="HG312" i="124"/>
  <c r="HP311" i="124"/>
  <c r="HO311" i="124"/>
  <c r="HN311" i="124"/>
  <c r="HG311" i="124"/>
  <c r="HP310" i="124"/>
  <c r="HO310" i="124"/>
  <c r="HN310" i="124"/>
  <c r="HG310" i="124"/>
  <c r="HP309" i="124"/>
  <c r="HO309" i="124"/>
  <c r="HN309" i="124"/>
  <c r="HI309" i="124"/>
  <c r="HI310" i="124" s="1"/>
  <c r="HI311" i="124" s="1"/>
  <c r="HI312" i="124" s="1"/>
  <c r="HI313" i="124" s="1"/>
  <c r="HI314" i="124" s="1"/>
  <c r="HI315" i="124" s="1"/>
  <c r="HI316" i="124" s="1"/>
  <c r="HI317" i="124" s="1"/>
  <c r="HI318" i="124" s="1"/>
  <c r="HI319" i="124" s="1"/>
  <c r="HI320" i="124" s="1"/>
  <c r="HI321" i="124" s="1"/>
  <c r="HI322" i="124" s="1"/>
  <c r="HI323" i="124" s="1"/>
  <c r="HI324" i="124" s="1"/>
  <c r="HI325" i="124" s="1"/>
  <c r="HI326" i="124" s="1"/>
  <c r="HI327" i="124" s="1"/>
  <c r="HI328" i="124" s="1"/>
  <c r="HI329" i="124" s="1"/>
  <c r="HI330" i="124" s="1"/>
  <c r="HI331" i="124" s="1"/>
  <c r="HI332" i="124" s="1"/>
  <c r="HI333" i="124" s="1"/>
  <c r="HI334" i="124" s="1"/>
  <c r="HI335" i="124" s="1"/>
  <c r="HI336" i="124" s="1"/>
  <c r="HI337" i="124" s="1"/>
  <c r="HI338" i="124" s="1"/>
  <c r="HI339" i="124" s="1"/>
  <c r="HI340" i="124" s="1"/>
  <c r="HI341" i="124" s="1"/>
  <c r="HI342" i="124" s="1"/>
  <c r="HI343" i="124" s="1"/>
  <c r="HI344" i="124" s="1"/>
  <c r="HI345" i="124" s="1"/>
  <c r="HI346" i="124" s="1"/>
  <c r="HI347" i="124" s="1"/>
  <c r="HI348" i="124" s="1"/>
  <c r="HG309" i="124"/>
  <c r="HP308" i="124"/>
  <c r="HO308" i="124"/>
  <c r="HN308" i="124"/>
  <c r="HG308" i="124"/>
  <c r="HP307" i="124"/>
  <c r="HO307" i="124"/>
  <c r="HN307" i="124"/>
  <c r="HI307" i="124"/>
  <c r="HG307" i="124"/>
  <c r="HP306" i="124"/>
  <c r="HO306" i="124"/>
  <c r="HN306" i="124"/>
  <c r="HL306" i="124"/>
  <c r="HI306" i="124"/>
  <c r="HG306" i="124"/>
  <c r="HP305" i="124"/>
  <c r="HO305" i="124"/>
  <c r="HN305" i="124"/>
  <c r="HL305" i="124"/>
  <c r="HK305" i="124"/>
  <c r="HI305" i="124"/>
  <c r="HG305" i="124"/>
  <c r="HP304" i="124"/>
  <c r="HO304" i="124"/>
  <c r="HN304" i="124"/>
  <c r="HK304" i="124"/>
  <c r="HJ304" i="124"/>
  <c r="HL304" i="124" s="1"/>
  <c r="HI304" i="124"/>
  <c r="HG304" i="124"/>
  <c r="HP303" i="124"/>
  <c r="HO303" i="124"/>
  <c r="HN303" i="124"/>
  <c r="HK303" i="124"/>
  <c r="HJ303" i="124"/>
  <c r="HL303" i="124" s="1"/>
  <c r="HI303" i="124"/>
  <c r="HG303" i="124"/>
  <c r="HP302" i="124"/>
  <c r="HO302" i="124"/>
  <c r="HN302" i="124"/>
  <c r="HK302" i="124"/>
  <c r="HJ302" i="124"/>
  <c r="HL302" i="124" s="1"/>
  <c r="HI302" i="124"/>
  <c r="HG302" i="124"/>
  <c r="HO301" i="124"/>
  <c r="HN301" i="124"/>
  <c r="HL301" i="124"/>
  <c r="HJ301" i="124"/>
  <c r="HI301" i="124"/>
  <c r="IX301" i="124" s="1"/>
  <c r="HH301" i="124"/>
  <c r="HH302" i="124" s="1"/>
  <c r="HH303" i="124" s="1"/>
  <c r="HH304" i="124" s="1"/>
  <c r="HH305" i="124" s="1"/>
  <c r="HH306" i="124" s="1"/>
  <c r="HH307" i="124" s="1"/>
  <c r="HH308" i="124" s="1"/>
  <c r="HH309" i="124" s="1"/>
  <c r="HH310" i="124" s="1"/>
  <c r="HH311" i="124" s="1"/>
  <c r="HH312" i="124" s="1"/>
  <c r="HH313" i="124" s="1"/>
  <c r="HH314" i="124" s="1"/>
  <c r="HH315" i="124" s="1"/>
  <c r="HH316" i="124" s="1"/>
  <c r="HH317" i="124" s="1"/>
  <c r="HH318" i="124" s="1"/>
  <c r="HH319" i="124" s="1"/>
  <c r="HH320" i="124" s="1"/>
  <c r="HH321" i="124" s="1"/>
  <c r="HH322" i="124" s="1"/>
  <c r="HH323" i="124" s="1"/>
  <c r="HH324" i="124" s="1"/>
  <c r="HH325" i="124" s="1"/>
  <c r="HH326" i="124" s="1"/>
  <c r="HH327" i="124" s="1"/>
  <c r="HH328" i="124" s="1"/>
  <c r="HH329" i="124" s="1"/>
  <c r="HH330" i="124" s="1"/>
  <c r="HH331" i="124" s="1"/>
  <c r="HH332" i="124" s="1"/>
  <c r="HH333" i="124" s="1"/>
  <c r="HH334" i="124" s="1"/>
  <c r="HH335" i="124" s="1"/>
  <c r="HH336" i="124" s="1"/>
  <c r="HH337" i="124" s="1"/>
  <c r="HH338" i="124" s="1"/>
  <c r="HH339" i="124" s="1"/>
  <c r="HH340" i="124" s="1"/>
  <c r="HH341" i="124" s="1"/>
  <c r="HH342" i="124" s="1"/>
  <c r="HH343" i="124" s="1"/>
  <c r="HH344" i="124" s="1"/>
  <c r="HH345" i="124" s="1"/>
  <c r="HH346" i="124" s="1"/>
  <c r="HH347" i="124" s="1"/>
  <c r="HH348" i="124" s="1"/>
  <c r="HH349" i="124" s="1"/>
  <c r="HH350" i="124" s="1"/>
  <c r="HH351" i="124" s="1"/>
  <c r="HH352" i="124" s="1"/>
  <c r="HH353" i="124" s="1"/>
  <c r="HH354" i="124" s="1"/>
  <c r="HH355" i="124" s="1"/>
  <c r="HH356" i="124" s="1"/>
  <c r="HH357" i="124" s="1"/>
  <c r="HH358" i="124" s="1"/>
  <c r="HH359" i="124" s="1"/>
  <c r="HH360" i="124" s="1"/>
  <c r="HH361" i="124" s="1"/>
  <c r="HH362" i="124" s="1"/>
  <c r="HH363" i="124" s="1"/>
  <c r="HH364" i="124" s="1"/>
  <c r="HH365" i="124" s="1"/>
  <c r="HH366" i="124" s="1"/>
  <c r="HH367" i="124" s="1"/>
  <c r="HH368" i="124" s="1"/>
  <c r="HH369" i="124" s="1"/>
  <c r="HH370" i="124" s="1"/>
  <c r="HH371" i="124" s="1"/>
  <c r="HH372" i="124" s="1"/>
  <c r="HH373" i="124" s="1"/>
  <c r="HH374" i="124" s="1"/>
  <c r="HH375" i="124" s="1"/>
  <c r="HH376" i="124" s="1"/>
  <c r="HH377" i="124" s="1"/>
  <c r="HH378" i="124" s="1"/>
  <c r="HH379" i="124" s="1"/>
  <c r="HH380" i="124" s="1"/>
  <c r="HH381" i="124" s="1"/>
  <c r="HH382" i="124" s="1"/>
  <c r="HH383" i="124" s="1"/>
  <c r="HH384" i="124" s="1"/>
  <c r="HH385" i="124" s="1"/>
  <c r="HH386" i="124" s="1"/>
  <c r="HH387" i="124" s="1"/>
  <c r="HH388" i="124" s="1"/>
  <c r="HH389" i="124" s="1"/>
  <c r="HH390" i="124" s="1"/>
  <c r="HH391" i="124" s="1"/>
  <c r="HH392" i="124" s="1"/>
  <c r="HH393" i="124" s="1"/>
  <c r="HH394" i="124" s="1"/>
  <c r="HH395" i="124" s="1"/>
  <c r="HH396" i="124" s="1"/>
  <c r="HH397" i="124" s="1"/>
  <c r="HH398" i="124" s="1"/>
  <c r="HH399" i="124" s="1"/>
  <c r="HH400" i="124" s="1"/>
  <c r="HH401" i="124" s="1"/>
  <c r="HH402" i="124" s="1"/>
  <c r="HH403" i="124" s="1"/>
  <c r="HH404" i="124" s="1"/>
  <c r="HH405" i="124" s="1"/>
  <c r="HH406" i="124" s="1"/>
  <c r="HH407" i="124" s="1"/>
  <c r="HH408" i="124" s="1"/>
  <c r="HH409" i="124" s="1"/>
  <c r="HH410" i="124" s="1"/>
  <c r="HH411" i="124" s="1"/>
  <c r="HH412" i="124" s="1"/>
  <c r="HH413" i="124" s="1"/>
  <c r="HH414" i="124" s="1"/>
  <c r="HH415" i="124" s="1"/>
  <c r="HH416" i="124" s="1"/>
  <c r="HH417" i="124" s="1"/>
  <c r="HH418" i="124" s="1"/>
  <c r="HH419" i="124" s="1"/>
  <c r="HH420" i="124" s="1"/>
  <c r="HH421" i="124" s="1"/>
  <c r="HH422" i="124" s="1"/>
  <c r="HH423" i="124" s="1"/>
  <c r="HH424" i="124" s="1"/>
  <c r="HH425" i="124" s="1"/>
  <c r="HH426" i="124" s="1"/>
  <c r="HG301" i="124"/>
  <c r="HU298" i="124"/>
  <c r="G71" i="124"/>
  <c r="F71" i="124"/>
  <c r="G70" i="124"/>
  <c r="F70" i="124"/>
  <c r="G69" i="124"/>
  <c r="F69" i="124"/>
  <c r="G68" i="124"/>
  <c r="F68" i="124"/>
  <c r="G67" i="124"/>
  <c r="F67" i="124"/>
  <c r="G66" i="124"/>
  <c r="F66" i="124"/>
  <c r="G65" i="124"/>
  <c r="F65" i="124"/>
  <c r="G64" i="124"/>
  <c r="F64" i="124"/>
  <c r="G63" i="124"/>
  <c r="F63" i="124"/>
  <c r="G62" i="124"/>
  <c r="F62" i="124"/>
  <c r="G61" i="124"/>
  <c r="F61" i="124"/>
  <c r="G60" i="124"/>
  <c r="F60" i="124"/>
  <c r="G59" i="124"/>
  <c r="F59" i="124"/>
  <c r="G58" i="124"/>
  <c r="F58" i="124"/>
  <c r="G57" i="124"/>
  <c r="F57" i="124"/>
  <c r="G56" i="124"/>
  <c r="F56" i="124"/>
  <c r="G55" i="124"/>
  <c r="F55" i="124"/>
  <c r="G54" i="124"/>
  <c r="F54" i="124"/>
  <c r="G53" i="124"/>
  <c r="F53" i="124"/>
  <c r="G52" i="124"/>
  <c r="F52" i="124"/>
  <c r="G51" i="124"/>
  <c r="F51" i="124"/>
  <c r="G50" i="124"/>
  <c r="F50" i="124"/>
  <c r="G49" i="124"/>
  <c r="F49" i="124"/>
  <c r="G48" i="124"/>
  <c r="F48" i="124"/>
  <c r="G47" i="124"/>
  <c r="F47" i="124"/>
  <c r="G46" i="124"/>
  <c r="F46" i="124"/>
  <c r="G45" i="124"/>
  <c r="F45" i="124"/>
  <c r="G44" i="124"/>
  <c r="F44" i="124"/>
  <c r="G43" i="124"/>
  <c r="F43" i="124"/>
  <c r="G42" i="124"/>
  <c r="F42" i="124"/>
  <c r="G41" i="124"/>
  <c r="F41" i="124"/>
  <c r="G40" i="124"/>
  <c r="F40" i="124"/>
  <c r="G39" i="124"/>
  <c r="F39" i="124"/>
  <c r="G38" i="124"/>
  <c r="F38" i="124"/>
  <c r="G37" i="124"/>
  <c r="F37" i="124"/>
  <c r="G36" i="124"/>
  <c r="F36" i="124"/>
  <c r="G35" i="124"/>
  <c r="F35" i="124"/>
  <c r="G34" i="124"/>
  <c r="F34" i="124"/>
  <c r="G33" i="124"/>
  <c r="F33" i="124"/>
  <c r="G32" i="124"/>
  <c r="F32" i="124"/>
  <c r="G31" i="124"/>
  <c r="F31" i="124"/>
  <c r="G30" i="124"/>
  <c r="F30" i="124"/>
  <c r="G29" i="124"/>
  <c r="F29" i="124"/>
  <c r="G28" i="124"/>
  <c r="F28" i="124"/>
  <c r="G27" i="124"/>
  <c r="F27" i="124"/>
  <c r="G26" i="124"/>
  <c r="F26" i="124"/>
  <c r="G25" i="124"/>
  <c r="F25" i="124"/>
  <c r="G24" i="124"/>
  <c r="F24" i="124"/>
  <c r="G23" i="124"/>
  <c r="F23" i="124"/>
  <c r="G22" i="124"/>
  <c r="F22" i="124"/>
  <c r="G21" i="124"/>
  <c r="F21" i="124"/>
  <c r="G20" i="124"/>
  <c r="F20" i="124"/>
  <c r="G19" i="124"/>
  <c r="F19" i="124"/>
  <c r="G18" i="124"/>
  <c r="F18" i="124"/>
  <c r="G17" i="124"/>
  <c r="F17" i="124"/>
  <c r="G16" i="124"/>
  <c r="F16" i="124"/>
  <c r="G15" i="124"/>
  <c r="F15" i="124"/>
  <c r="G14" i="124"/>
  <c r="F14" i="124"/>
  <c r="G13" i="124"/>
  <c r="F13" i="124"/>
  <c r="G12" i="124"/>
  <c r="F12" i="124"/>
  <c r="G10" i="124"/>
  <c r="F10" i="124"/>
  <c r="BG9" i="124"/>
  <c r="BF9" i="124"/>
  <c r="BE9" i="124"/>
  <c r="BD9" i="124"/>
  <c r="BC9" i="124"/>
  <c r="BB9" i="124"/>
  <c r="BA9" i="124"/>
  <c r="AZ9" i="124"/>
  <c r="AY9" i="124"/>
  <c r="AX9" i="124"/>
  <c r="AW9" i="124"/>
  <c r="AV9" i="124"/>
  <c r="AU9" i="124"/>
  <c r="AT9" i="124"/>
  <c r="AS9" i="124"/>
  <c r="AR9" i="124"/>
  <c r="AQ9" i="124"/>
  <c r="AP9" i="124"/>
  <c r="AO9" i="124"/>
  <c r="AN9" i="124"/>
  <c r="AM9" i="124"/>
  <c r="AL9" i="124"/>
  <c r="AK9" i="124"/>
  <c r="AJ9" i="124"/>
  <c r="AI9" i="124"/>
  <c r="AH9" i="124"/>
  <c r="AG9" i="124"/>
  <c r="AF9" i="124"/>
  <c r="AE9" i="124"/>
  <c r="AD9" i="124"/>
  <c r="AC9" i="124"/>
  <c r="AB9" i="124"/>
  <c r="AA9" i="124"/>
  <c r="Z9" i="124"/>
  <c r="Y9" i="124"/>
  <c r="X9" i="124"/>
  <c r="W9" i="124"/>
  <c r="V9" i="124"/>
  <c r="U9" i="124"/>
  <c r="T9" i="124"/>
  <c r="S9" i="124"/>
  <c r="R9" i="124"/>
  <c r="Q9" i="124"/>
  <c r="P9" i="124"/>
  <c r="O9" i="124"/>
  <c r="N9" i="124"/>
  <c r="M9" i="124"/>
  <c r="L9" i="124"/>
  <c r="K9" i="124"/>
  <c r="J9" i="124"/>
  <c r="BG8" i="124"/>
  <c r="BF8" i="124"/>
  <c r="BE8" i="124"/>
  <c r="BD8" i="124"/>
  <c r="BC8" i="124"/>
  <c r="BB8" i="124"/>
  <c r="BA8" i="124"/>
  <c r="AZ8" i="124"/>
  <c r="AY8" i="124"/>
  <c r="AX8" i="124"/>
  <c r="AW8" i="124"/>
  <c r="AV8" i="124"/>
  <c r="AU8" i="124"/>
  <c r="AT8" i="124"/>
  <c r="AS8" i="124"/>
  <c r="AR8" i="124"/>
  <c r="AQ8" i="124"/>
  <c r="AP8" i="124"/>
  <c r="AO8" i="124"/>
  <c r="AN8" i="124"/>
  <c r="AM8" i="124"/>
  <c r="AL8" i="124"/>
  <c r="AK8" i="124"/>
  <c r="AJ8" i="124"/>
  <c r="AI8" i="124"/>
  <c r="AH8" i="124"/>
  <c r="AG8" i="124"/>
  <c r="AF8" i="124"/>
  <c r="AE8" i="124"/>
  <c r="AD8" i="124"/>
  <c r="AC8" i="124"/>
  <c r="AB8" i="124"/>
  <c r="AA8" i="124"/>
  <c r="Z8" i="124"/>
  <c r="Y8" i="124"/>
  <c r="X8" i="124"/>
  <c r="W8" i="124"/>
  <c r="V8" i="124"/>
  <c r="U8" i="124"/>
  <c r="T8" i="124"/>
  <c r="S8" i="124"/>
  <c r="R8" i="124"/>
  <c r="Q8" i="124"/>
  <c r="P8" i="124"/>
  <c r="O8" i="124"/>
  <c r="N8" i="124"/>
  <c r="M8" i="124"/>
  <c r="L8" i="124"/>
  <c r="K8" i="124"/>
  <c r="J8" i="124"/>
  <c r="BG6" i="124"/>
  <c r="BF6" i="124"/>
  <c r="BE6" i="124"/>
  <c r="BD6" i="124"/>
  <c r="BC6" i="124"/>
  <c r="BB6" i="124"/>
  <c r="BA6" i="124"/>
  <c r="AZ6" i="124"/>
  <c r="AY6" i="124"/>
  <c r="AX6" i="124"/>
  <c r="AW6" i="124"/>
  <c r="AV6" i="124"/>
  <c r="AU6" i="124"/>
  <c r="AT6" i="124"/>
  <c r="AS6" i="124"/>
  <c r="AR6" i="124"/>
  <c r="AQ6" i="124"/>
  <c r="AP6" i="124"/>
  <c r="AO6" i="124"/>
  <c r="AN6" i="124"/>
  <c r="AM6" i="124"/>
  <c r="AL6" i="124"/>
  <c r="AK6" i="124"/>
  <c r="AJ6" i="124"/>
  <c r="AI6" i="124"/>
  <c r="AH6" i="124"/>
  <c r="AG6" i="124"/>
  <c r="AF6" i="124"/>
  <c r="AE6" i="124"/>
  <c r="AD6" i="124"/>
  <c r="AC6" i="124"/>
  <c r="AB6" i="124"/>
  <c r="AA6" i="124"/>
  <c r="Z6" i="124"/>
  <c r="Y6" i="124"/>
  <c r="X6" i="124"/>
  <c r="W6" i="124"/>
  <c r="V6" i="124"/>
  <c r="U6" i="124"/>
  <c r="T6" i="124"/>
  <c r="S6" i="124"/>
  <c r="R6" i="124"/>
  <c r="Q6" i="124"/>
  <c r="P6" i="124"/>
  <c r="O6" i="124"/>
  <c r="N6" i="124"/>
  <c r="M6" i="124"/>
  <c r="L6" i="124"/>
  <c r="K6" i="124"/>
  <c r="J6" i="124"/>
  <c r="BG5" i="124"/>
  <c r="BF5" i="124"/>
  <c r="BE5" i="124"/>
  <c r="BD5" i="124"/>
  <c r="BC5" i="124"/>
  <c r="BB5" i="124"/>
  <c r="BA5" i="124"/>
  <c r="AZ5" i="124"/>
  <c r="AY5" i="124"/>
  <c r="AX5" i="124"/>
  <c r="AW5" i="124"/>
  <c r="AV5" i="124"/>
  <c r="AU5" i="124"/>
  <c r="AT5" i="124"/>
  <c r="AS5" i="124"/>
  <c r="AR5" i="124"/>
  <c r="AQ5" i="124"/>
  <c r="AP5" i="124"/>
  <c r="AO5" i="124"/>
  <c r="AN5" i="124"/>
  <c r="AM5" i="124"/>
  <c r="AL5" i="124"/>
  <c r="AK5" i="124"/>
  <c r="AJ5" i="124"/>
  <c r="AI5" i="124"/>
  <c r="AH5" i="124"/>
  <c r="AG5" i="124"/>
  <c r="AF5" i="124"/>
  <c r="AE5" i="124"/>
  <c r="AD5" i="124"/>
  <c r="AC5" i="124"/>
  <c r="AB5" i="124"/>
  <c r="AA5" i="124"/>
  <c r="Z5" i="124"/>
  <c r="Y5" i="124"/>
  <c r="X5" i="124"/>
  <c r="W5" i="124"/>
  <c r="V5" i="124"/>
  <c r="U5" i="124"/>
  <c r="T5" i="124"/>
  <c r="S5" i="124"/>
  <c r="R5" i="124"/>
  <c r="Q5" i="124"/>
  <c r="P5" i="124"/>
  <c r="O5" i="124"/>
  <c r="N5" i="124"/>
  <c r="M5" i="124"/>
  <c r="L5" i="124"/>
  <c r="K5" i="124"/>
  <c r="J5" i="124"/>
  <c r="A7" i="124" s="1"/>
  <c r="J3" i="124"/>
  <c r="AN1" i="124"/>
  <c r="Y1" i="124"/>
  <c r="J1" i="124"/>
  <c r="HO350" i="123"/>
  <c r="HN350" i="123"/>
  <c r="HO349" i="123"/>
  <c r="HN349" i="123"/>
  <c r="HO348" i="123"/>
  <c r="HN348" i="123"/>
  <c r="HO347" i="123"/>
  <c r="HN347" i="123"/>
  <c r="HO346" i="123"/>
  <c r="HN346" i="123"/>
  <c r="HO345" i="123"/>
  <c r="HN345" i="123"/>
  <c r="HO344" i="123"/>
  <c r="HN344" i="123"/>
  <c r="HO343" i="123"/>
  <c r="HN343" i="123"/>
  <c r="HO342" i="123"/>
  <c r="HN342" i="123"/>
  <c r="HO341" i="123"/>
  <c r="HN341" i="123"/>
  <c r="HO340" i="123"/>
  <c r="HN340" i="123"/>
  <c r="HO339" i="123"/>
  <c r="HN339" i="123"/>
  <c r="HO338" i="123"/>
  <c r="HN338" i="123"/>
  <c r="HO337" i="123"/>
  <c r="HN337" i="123"/>
  <c r="HO336" i="123"/>
  <c r="HN336" i="123"/>
  <c r="HG336" i="123"/>
  <c r="HO335" i="123"/>
  <c r="HN335" i="123"/>
  <c r="HG335" i="123"/>
  <c r="HO334" i="123"/>
  <c r="HN334" i="123"/>
  <c r="HG334" i="123"/>
  <c r="HO333" i="123"/>
  <c r="HN333" i="123"/>
  <c r="HG333" i="123"/>
  <c r="HO332" i="123"/>
  <c r="HN332" i="123"/>
  <c r="HG332" i="123"/>
  <c r="HO331" i="123"/>
  <c r="HN331" i="123"/>
  <c r="HG331" i="123"/>
  <c r="HO330" i="123"/>
  <c r="HN330" i="123"/>
  <c r="HG330" i="123"/>
  <c r="HO329" i="123"/>
  <c r="HN329" i="123"/>
  <c r="HG329" i="123"/>
  <c r="HO328" i="123"/>
  <c r="HN328" i="123"/>
  <c r="HG328" i="123"/>
  <c r="HO327" i="123"/>
  <c r="HN327" i="123"/>
  <c r="HG327" i="123"/>
  <c r="HP326" i="123"/>
  <c r="HO326" i="123"/>
  <c r="HN326" i="123"/>
  <c r="HG326" i="123"/>
  <c r="HP325" i="123"/>
  <c r="HO325" i="123"/>
  <c r="HN325" i="123"/>
  <c r="HG325" i="123"/>
  <c r="HP324" i="123"/>
  <c r="HO324" i="123"/>
  <c r="HN324" i="123"/>
  <c r="HG324" i="123"/>
  <c r="HP323" i="123"/>
  <c r="HO323" i="123"/>
  <c r="HN323" i="123"/>
  <c r="HG323" i="123"/>
  <c r="HP322" i="123"/>
  <c r="HO322" i="123"/>
  <c r="HN322" i="123"/>
  <c r="HG322" i="123"/>
  <c r="HP321" i="123"/>
  <c r="HO321" i="123"/>
  <c r="HN321" i="123"/>
  <c r="HG321" i="123"/>
  <c r="HP320" i="123"/>
  <c r="HO320" i="123"/>
  <c r="HN320" i="123"/>
  <c r="HG320" i="123"/>
  <c r="HP319" i="123"/>
  <c r="HO319" i="123"/>
  <c r="HN319" i="123"/>
  <c r="HG319" i="123"/>
  <c r="HP318" i="123"/>
  <c r="HO318" i="123"/>
  <c r="HN318" i="123"/>
  <c r="HG318" i="123"/>
  <c r="HP317" i="123"/>
  <c r="HO317" i="123"/>
  <c r="HN317" i="123"/>
  <c r="HG317" i="123"/>
  <c r="HP316" i="123"/>
  <c r="HO316" i="123"/>
  <c r="HN316" i="123"/>
  <c r="HG316" i="123"/>
  <c r="HP315" i="123"/>
  <c r="HO315" i="123"/>
  <c r="HN315" i="123"/>
  <c r="HG315" i="123"/>
  <c r="HP314" i="123"/>
  <c r="HO314" i="123"/>
  <c r="HN314" i="123"/>
  <c r="HG314" i="123"/>
  <c r="HP313" i="123"/>
  <c r="HO313" i="123"/>
  <c r="HN313" i="123"/>
  <c r="HG313" i="123"/>
  <c r="HP312" i="123"/>
  <c r="HO312" i="123"/>
  <c r="HN312" i="123"/>
  <c r="HG312" i="123"/>
  <c r="HP311" i="123"/>
  <c r="HO311" i="123"/>
  <c r="HN311" i="123"/>
  <c r="HG311" i="123"/>
  <c r="HP310" i="123"/>
  <c r="HO310" i="123"/>
  <c r="HN310" i="123"/>
  <c r="HG310" i="123"/>
  <c r="HP309" i="123"/>
  <c r="HO309" i="123"/>
  <c r="HN309" i="123"/>
  <c r="HI309" i="123"/>
  <c r="HI310" i="123" s="1"/>
  <c r="HI311" i="123" s="1"/>
  <c r="HI312" i="123" s="1"/>
  <c r="HI313" i="123" s="1"/>
  <c r="HI314" i="123" s="1"/>
  <c r="HI315" i="123" s="1"/>
  <c r="HI316" i="123" s="1"/>
  <c r="HI317" i="123" s="1"/>
  <c r="HI318" i="123" s="1"/>
  <c r="HI319" i="123" s="1"/>
  <c r="HI320" i="123" s="1"/>
  <c r="HI321" i="123" s="1"/>
  <c r="HI322" i="123" s="1"/>
  <c r="HI323" i="123" s="1"/>
  <c r="HI324" i="123" s="1"/>
  <c r="HI325" i="123" s="1"/>
  <c r="HI326" i="123" s="1"/>
  <c r="HI327" i="123" s="1"/>
  <c r="HI328" i="123" s="1"/>
  <c r="HI329" i="123" s="1"/>
  <c r="HI330" i="123" s="1"/>
  <c r="HI331" i="123" s="1"/>
  <c r="HI332" i="123" s="1"/>
  <c r="HI333" i="123" s="1"/>
  <c r="HI334" i="123" s="1"/>
  <c r="HI335" i="123" s="1"/>
  <c r="HI336" i="123" s="1"/>
  <c r="HI337" i="123" s="1"/>
  <c r="HI338" i="123" s="1"/>
  <c r="HI339" i="123" s="1"/>
  <c r="HI340" i="123" s="1"/>
  <c r="HI341" i="123" s="1"/>
  <c r="HI342" i="123" s="1"/>
  <c r="HI343" i="123" s="1"/>
  <c r="HI344" i="123" s="1"/>
  <c r="HI345" i="123" s="1"/>
  <c r="HI346" i="123" s="1"/>
  <c r="HI347" i="123" s="1"/>
  <c r="HI348" i="123" s="1"/>
  <c r="HG309" i="123"/>
  <c r="HP308" i="123"/>
  <c r="HO308" i="123"/>
  <c r="HN308" i="123"/>
  <c r="HG308" i="123"/>
  <c r="HP307" i="123"/>
  <c r="HO307" i="123"/>
  <c r="HN307" i="123"/>
  <c r="HI307" i="123"/>
  <c r="HG307" i="123"/>
  <c r="HP306" i="123"/>
  <c r="HO306" i="123"/>
  <c r="HN306" i="123"/>
  <c r="HL306" i="123"/>
  <c r="HI306" i="123"/>
  <c r="HG306" i="123"/>
  <c r="HP305" i="123"/>
  <c r="HO305" i="123"/>
  <c r="HN305" i="123"/>
  <c r="HK305" i="123"/>
  <c r="HL305" i="123" s="1"/>
  <c r="HI305" i="123"/>
  <c r="HG305" i="123"/>
  <c r="HP304" i="123"/>
  <c r="HO304" i="123"/>
  <c r="HN304" i="123"/>
  <c r="HK304" i="123"/>
  <c r="HJ304" i="123"/>
  <c r="HL304" i="123" s="1"/>
  <c r="HI304" i="123"/>
  <c r="HG304" i="123"/>
  <c r="HP303" i="123"/>
  <c r="HO303" i="123"/>
  <c r="HN303" i="123"/>
  <c r="HK303" i="123"/>
  <c r="HK302" i="123" s="1"/>
  <c r="HJ303" i="123"/>
  <c r="HL303" i="123" s="1"/>
  <c r="HI303" i="123"/>
  <c r="HG303" i="123"/>
  <c r="HP302" i="123"/>
  <c r="HO302" i="123"/>
  <c r="HN302" i="123"/>
  <c r="HJ302" i="123"/>
  <c r="HJ301" i="123" s="1"/>
  <c r="HI302" i="123"/>
  <c r="HH302" i="123"/>
  <c r="HH303" i="123" s="1"/>
  <c r="HH304" i="123" s="1"/>
  <c r="HH305" i="123" s="1"/>
  <c r="HH306" i="123" s="1"/>
  <c r="HH307" i="123" s="1"/>
  <c r="HH308" i="123" s="1"/>
  <c r="HH309" i="123" s="1"/>
  <c r="HH310" i="123" s="1"/>
  <c r="HH311" i="123" s="1"/>
  <c r="HH312" i="123" s="1"/>
  <c r="HH313" i="123" s="1"/>
  <c r="HH314" i="123" s="1"/>
  <c r="HH315" i="123" s="1"/>
  <c r="HH316" i="123" s="1"/>
  <c r="HH317" i="123" s="1"/>
  <c r="HH318" i="123" s="1"/>
  <c r="HH319" i="123" s="1"/>
  <c r="HH320" i="123" s="1"/>
  <c r="HH321" i="123" s="1"/>
  <c r="HH322" i="123" s="1"/>
  <c r="HH323" i="123" s="1"/>
  <c r="HH324" i="123" s="1"/>
  <c r="HH325" i="123" s="1"/>
  <c r="HH326" i="123" s="1"/>
  <c r="HH327" i="123" s="1"/>
  <c r="HH328" i="123" s="1"/>
  <c r="HH329" i="123" s="1"/>
  <c r="HH330" i="123" s="1"/>
  <c r="HH331" i="123" s="1"/>
  <c r="HH332" i="123" s="1"/>
  <c r="HH333" i="123" s="1"/>
  <c r="HH334" i="123" s="1"/>
  <c r="HH335" i="123" s="1"/>
  <c r="HH336" i="123" s="1"/>
  <c r="HH337" i="123" s="1"/>
  <c r="HH338" i="123" s="1"/>
  <c r="HH339" i="123" s="1"/>
  <c r="HH340" i="123" s="1"/>
  <c r="HH341" i="123" s="1"/>
  <c r="HH342" i="123" s="1"/>
  <c r="HH343" i="123" s="1"/>
  <c r="HH344" i="123" s="1"/>
  <c r="HH345" i="123" s="1"/>
  <c r="HH346" i="123" s="1"/>
  <c r="HH347" i="123" s="1"/>
  <c r="HH348" i="123" s="1"/>
  <c r="HH349" i="123" s="1"/>
  <c r="HH350" i="123" s="1"/>
  <c r="HH351" i="123" s="1"/>
  <c r="HH352" i="123" s="1"/>
  <c r="HH353" i="123" s="1"/>
  <c r="HH354" i="123" s="1"/>
  <c r="HH355" i="123" s="1"/>
  <c r="HH356" i="123" s="1"/>
  <c r="HH357" i="123" s="1"/>
  <c r="HH358" i="123" s="1"/>
  <c r="HH359" i="123" s="1"/>
  <c r="HH360" i="123" s="1"/>
  <c r="HH361" i="123" s="1"/>
  <c r="HH362" i="123" s="1"/>
  <c r="HH363" i="123" s="1"/>
  <c r="HH364" i="123" s="1"/>
  <c r="HH365" i="123" s="1"/>
  <c r="HH366" i="123" s="1"/>
  <c r="HH367" i="123" s="1"/>
  <c r="HH368" i="123" s="1"/>
  <c r="HH369" i="123" s="1"/>
  <c r="HH370" i="123" s="1"/>
  <c r="HH371" i="123" s="1"/>
  <c r="HH372" i="123" s="1"/>
  <c r="HH373" i="123" s="1"/>
  <c r="HH374" i="123" s="1"/>
  <c r="HH375" i="123" s="1"/>
  <c r="HH376" i="123" s="1"/>
  <c r="HH377" i="123" s="1"/>
  <c r="HH378" i="123" s="1"/>
  <c r="HH379" i="123" s="1"/>
  <c r="HH380" i="123" s="1"/>
  <c r="HH381" i="123" s="1"/>
  <c r="HH382" i="123" s="1"/>
  <c r="HH383" i="123" s="1"/>
  <c r="HH384" i="123" s="1"/>
  <c r="HH385" i="123" s="1"/>
  <c r="HH386" i="123" s="1"/>
  <c r="HH387" i="123" s="1"/>
  <c r="HH388" i="123" s="1"/>
  <c r="HH389" i="123" s="1"/>
  <c r="HH390" i="123" s="1"/>
  <c r="HH391" i="123" s="1"/>
  <c r="HH392" i="123" s="1"/>
  <c r="HH393" i="123" s="1"/>
  <c r="HH394" i="123" s="1"/>
  <c r="HH395" i="123" s="1"/>
  <c r="HH396" i="123" s="1"/>
  <c r="HH397" i="123" s="1"/>
  <c r="HH398" i="123" s="1"/>
  <c r="HH399" i="123" s="1"/>
  <c r="HH400" i="123" s="1"/>
  <c r="HH401" i="123" s="1"/>
  <c r="HH402" i="123" s="1"/>
  <c r="HH403" i="123" s="1"/>
  <c r="HH404" i="123" s="1"/>
  <c r="HH405" i="123" s="1"/>
  <c r="HH406" i="123" s="1"/>
  <c r="HH407" i="123" s="1"/>
  <c r="HH408" i="123" s="1"/>
  <c r="HH409" i="123" s="1"/>
  <c r="HH410" i="123" s="1"/>
  <c r="HH411" i="123" s="1"/>
  <c r="HH412" i="123" s="1"/>
  <c r="HH413" i="123" s="1"/>
  <c r="HH414" i="123" s="1"/>
  <c r="HH415" i="123" s="1"/>
  <c r="HH416" i="123" s="1"/>
  <c r="HH417" i="123" s="1"/>
  <c r="HH418" i="123" s="1"/>
  <c r="HH419" i="123" s="1"/>
  <c r="HH420" i="123" s="1"/>
  <c r="HH421" i="123" s="1"/>
  <c r="HH422" i="123" s="1"/>
  <c r="HH423" i="123" s="1"/>
  <c r="HH424" i="123" s="1"/>
  <c r="HH425" i="123" s="1"/>
  <c r="HH426" i="123" s="1"/>
  <c r="HG302" i="123"/>
  <c r="JP301" i="123"/>
  <c r="JL301" i="123"/>
  <c r="JH301" i="123"/>
  <c r="JD301" i="123"/>
  <c r="IZ301" i="123"/>
  <c r="IV301" i="123"/>
  <c r="IR301" i="123"/>
  <c r="IN301" i="123"/>
  <c r="IJ301" i="123"/>
  <c r="IF301" i="123"/>
  <c r="IB301" i="123"/>
  <c r="HX301" i="123"/>
  <c r="HO301" i="123"/>
  <c r="HN301" i="123"/>
  <c r="HL301" i="123"/>
  <c r="HI301" i="123"/>
  <c r="HH301" i="123"/>
  <c r="HG301" i="123"/>
  <c r="HU298" i="123"/>
  <c r="G71" i="123"/>
  <c r="F71" i="123"/>
  <c r="G70" i="123"/>
  <c r="F70" i="123"/>
  <c r="G69" i="123"/>
  <c r="F69" i="123"/>
  <c r="G68" i="123"/>
  <c r="F68" i="123"/>
  <c r="G67" i="123"/>
  <c r="F67" i="123"/>
  <c r="G66" i="123"/>
  <c r="F66" i="123"/>
  <c r="G65" i="123"/>
  <c r="F65" i="123"/>
  <c r="G64" i="123"/>
  <c r="F64" i="123"/>
  <c r="G63" i="123"/>
  <c r="F63" i="123"/>
  <c r="G62" i="123"/>
  <c r="F62" i="123"/>
  <c r="G61" i="123"/>
  <c r="F61" i="123"/>
  <c r="G60" i="123"/>
  <c r="F60" i="123"/>
  <c r="G59" i="123"/>
  <c r="F59" i="123"/>
  <c r="G58" i="123"/>
  <c r="F58" i="123"/>
  <c r="G57" i="123"/>
  <c r="F57" i="123"/>
  <c r="G56" i="123"/>
  <c r="F56" i="123"/>
  <c r="G55" i="123"/>
  <c r="F55" i="123"/>
  <c r="G54" i="123"/>
  <c r="F54" i="123"/>
  <c r="G53" i="123"/>
  <c r="F53" i="123"/>
  <c r="G52" i="123"/>
  <c r="F52" i="123"/>
  <c r="G51" i="123"/>
  <c r="F51" i="123"/>
  <c r="G50" i="123"/>
  <c r="F50" i="123"/>
  <c r="G49" i="123"/>
  <c r="F49" i="123"/>
  <c r="G48" i="123"/>
  <c r="F48" i="123"/>
  <c r="G47" i="123"/>
  <c r="F47" i="123"/>
  <c r="G46" i="123"/>
  <c r="F46" i="123"/>
  <c r="G45" i="123"/>
  <c r="F45" i="123"/>
  <c r="G44" i="123"/>
  <c r="F44" i="123"/>
  <c r="G43" i="123"/>
  <c r="F43" i="123"/>
  <c r="G42" i="123"/>
  <c r="F42" i="123"/>
  <c r="G41" i="123"/>
  <c r="F41" i="123"/>
  <c r="G40" i="123"/>
  <c r="F40" i="123"/>
  <c r="G39" i="123"/>
  <c r="F39" i="123"/>
  <c r="G38" i="123"/>
  <c r="F38" i="123"/>
  <c r="G37" i="123"/>
  <c r="F37" i="123"/>
  <c r="G36" i="123"/>
  <c r="F36" i="123"/>
  <c r="G35" i="123"/>
  <c r="F35" i="123"/>
  <c r="G34" i="123"/>
  <c r="F34" i="123"/>
  <c r="G33" i="123"/>
  <c r="F33" i="123"/>
  <c r="G32" i="123"/>
  <c r="F32" i="123"/>
  <c r="G31" i="123"/>
  <c r="F31" i="123"/>
  <c r="G30" i="123"/>
  <c r="F30" i="123"/>
  <c r="G29" i="123"/>
  <c r="F29" i="123"/>
  <c r="G28" i="123"/>
  <c r="F28" i="123"/>
  <c r="G27" i="123"/>
  <c r="F27" i="123"/>
  <c r="G26" i="123"/>
  <c r="F26" i="123"/>
  <c r="G25" i="123"/>
  <c r="F25" i="123"/>
  <c r="G24" i="123"/>
  <c r="F24" i="123"/>
  <c r="G23" i="123"/>
  <c r="F23" i="123"/>
  <c r="G22" i="123"/>
  <c r="F22" i="123"/>
  <c r="G21" i="123"/>
  <c r="F21" i="123"/>
  <c r="G20" i="123"/>
  <c r="F20" i="123"/>
  <c r="G19" i="123"/>
  <c r="F19" i="123"/>
  <c r="G18" i="123"/>
  <c r="F18" i="123"/>
  <c r="G17" i="123"/>
  <c r="F17" i="123"/>
  <c r="G16" i="123"/>
  <c r="F16" i="123"/>
  <c r="G15" i="123"/>
  <c r="F15" i="123"/>
  <c r="G14" i="123"/>
  <c r="F14" i="123"/>
  <c r="G13" i="123"/>
  <c r="F13" i="123"/>
  <c r="G12" i="123"/>
  <c r="F12" i="123"/>
  <c r="G10" i="123"/>
  <c r="F10" i="123"/>
  <c r="BG9" i="123"/>
  <c r="BF9" i="123"/>
  <c r="BE9" i="123"/>
  <c r="BD9" i="123"/>
  <c r="BC9" i="123"/>
  <c r="BB9" i="123"/>
  <c r="BA9" i="123"/>
  <c r="AZ9" i="123"/>
  <c r="AY9" i="123"/>
  <c r="AX9" i="123"/>
  <c r="AW9" i="123"/>
  <c r="AV9" i="123"/>
  <c r="AU9" i="123"/>
  <c r="AT9" i="123"/>
  <c r="AS9" i="123"/>
  <c r="AR9" i="123"/>
  <c r="AQ9" i="123"/>
  <c r="AP9" i="123"/>
  <c r="AO9" i="123"/>
  <c r="AN9" i="123"/>
  <c r="AM9" i="123"/>
  <c r="AL9" i="123"/>
  <c r="AK9" i="123"/>
  <c r="AJ9" i="123"/>
  <c r="AI9" i="123"/>
  <c r="AH9" i="123"/>
  <c r="AG9" i="123"/>
  <c r="AF9" i="123"/>
  <c r="AE9" i="123"/>
  <c r="AD9" i="123"/>
  <c r="AC9" i="123"/>
  <c r="AB9" i="123"/>
  <c r="AA9" i="123"/>
  <c r="Z9" i="123"/>
  <c r="Y9" i="123"/>
  <c r="X9" i="123"/>
  <c r="W9" i="123"/>
  <c r="V9" i="123"/>
  <c r="U9" i="123"/>
  <c r="T9" i="123"/>
  <c r="S9" i="123"/>
  <c r="R9" i="123"/>
  <c r="Q9" i="123"/>
  <c r="P9" i="123"/>
  <c r="O9" i="123"/>
  <c r="N9" i="123"/>
  <c r="M9" i="123"/>
  <c r="L9" i="123"/>
  <c r="K9" i="123"/>
  <c r="J9" i="123"/>
  <c r="BG8" i="123"/>
  <c r="BF8" i="123"/>
  <c r="BE8" i="123"/>
  <c r="BD8" i="123"/>
  <c r="BC8" i="123"/>
  <c r="BB8" i="123"/>
  <c r="BA8" i="123"/>
  <c r="AZ8" i="123"/>
  <c r="AY8" i="123"/>
  <c r="AX8" i="123"/>
  <c r="AW8" i="123"/>
  <c r="AV8" i="123"/>
  <c r="AU8" i="123"/>
  <c r="AT8" i="123"/>
  <c r="AS8" i="123"/>
  <c r="AR8" i="123"/>
  <c r="AQ8" i="123"/>
  <c r="AP8" i="123"/>
  <c r="AO8" i="123"/>
  <c r="AN8" i="123"/>
  <c r="AM8" i="123"/>
  <c r="AL8" i="123"/>
  <c r="AK8" i="123"/>
  <c r="AJ8" i="123"/>
  <c r="AI8" i="123"/>
  <c r="AH8" i="123"/>
  <c r="AG8" i="123"/>
  <c r="AF8" i="123"/>
  <c r="AE8" i="123"/>
  <c r="AD8" i="123"/>
  <c r="AC8" i="123"/>
  <c r="AB8" i="123"/>
  <c r="AA8" i="123"/>
  <c r="Z8" i="123"/>
  <c r="Y8" i="123"/>
  <c r="X8" i="123"/>
  <c r="W8" i="123"/>
  <c r="V8" i="123"/>
  <c r="U8" i="123"/>
  <c r="T8" i="123"/>
  <c r="S8" i="123"/>
  <c r="R8" i="123"/>
  <c r="Q8" i="123"/>
  <c r="P8" i="123"/>
  <c r="O8" i="123"/>
  <c r="N8" i="123"/>
  <c r="M8" i="123"/>
  <c r="L8" i="123"/>
  <c r="K8" i="123"/>
  <c r="J8" i="123"/>
  <c r="BG6" i="123"/>
  <c r="BF6" i="123"/>
  <c r="BE6" i="123"/>
  <c r="BD6" i="123"/>
  <c r="BC6" i="123"/>
  <c r="JO303" i="123" s="1"/>
  <c r="BB6" i="123"/>
  <c r="BA6" i="123"/>
  <c r="JM303" i="123" s="1"/>
  <c r="AZ6" i="123"/>
  <c r="AY6" i="123"/>
  <c r="JK303" i="123" s="1"/>
  <c r="AX6" i="123"/>
  <c r="AW6" i="123"/>
  <c r="JI303" i="123" s="1"/>
  <c r="AV6" i="123"/>
  <c r="AU6" i="123"/>
  <c r="JG303" i="123" s="1"/>
  <c r="AT6" i="123"/>
  <c r="AS6" i="123"/>
  <c r="JE303" i="123" s="1"/>
  <c r="AR6" i="123"/>
  <c r="AQ6" i="123"/>
  <c r="JC303" i="123" s="1"/>
  <c r="AP6" i="123"/>
  <c r="AO6" i="123"/>
  <c r="JA303" i="123" s="1"/>
  <c r="AN6" i="123"/>
  <c r="AM6" i="123"/>
  <c r="IY303" i="123" s="1"/>
  <c r="AL6" i="123"/>
  <c r="AK6" i="123"/>
  <c r="IW303" i="123" s="1"/>
  <c r="AJ6" i="123"/>
  <c r="AI6" i="123"/>
  <c r="IU303" i="123" s="1"/>
  <c r="AH6" i="123"/>
  <c r="AG6" i="123"/>
  <c r="IS303" i="123" s="1"/>
  <c r="AF6" i="123"/>
  <c r="AE6" i="123"/>
  <c r="IQ303" i="123" s="1"/>
  <c r="AD6" i="123"/>
  <c r="AC6" i="123"/>
  <c r="IO303" i="123" s="1"/>
  <c r="AB6" i="123"/>
  <c r="AA6" i="123"/>
  <c r="IM303" i="123" s="1"/>
  <c r="Z6" i="123"/>
  <c r="Y6" i="123"/>
  <c r="IK303" i="123" s="1"/>
  <c r="X6" i="123"/>
  <c r="W6" i="123"/>
  <c r="II303" i="123" s="1"/>
  <c r="V6" i="123"/>
  <c r="U6" i="123"/>
  <c r="IG303" i="123" s="1"/>
  <c r="T6" i="123"/>
  <c r="S6" i="123"/>
  <c r="IE303" i="123" s="1"/>
  <c r="R6" i="123"/>
  <c r="Q6" i="123"/>
  <c r="IC303" i="123" s="1"/>
  <c r="P6" i="123"/>
  <c r="O6" i="123"/>
  <c r="IA303" i="123" s="1"/>
  <c r="N6" i="123"/>
  <c r="M6" i="123"/>
  <c r="HY303" i="123" s="1"/>
  <c r="L6" i="123"/>
  <c r="K6" i="123"/>
  <c r="HW303" i="123" s="1"/>
  <c r="J6" i="123"/>
  <c r="BG5" i="123"/>
  <c r="BF5" i="123"/>
  <c r="BE5" i="123"/>
  <c r="BD5" i="123"/>
  <c r="BC5" i="123"/>
  <c r="BB5" i="123"/>
  <c r="BA5" i="123"/>
  <c r="AZ5" i="123"/>
  <c r="AY5" i="123"/>
  <c r="AX5" i="123"/>
  <c r="AW5" i="123"/>
  <c r="AV5" i="123"/>
  <c r="AU5" i="123"/>
  <c r="AT5" i="123"/>
  <c r="AS5" i="123"/>
  <c r="AR5" i="123"/>
  <c r="AQ5" i="123"/>
  <c r="AP5" i="123"/>
  <c r="AO5" i="123"/>
  <c r="AN5" i="123"/>
  <c r="AM5" i="123"/>
  <c r="AL5" i="123"/>
  <c r="AK5" i="123"/>
  <c r="AJ5" i="123"/>
  <c r="AI5" i="123"/>
  <c r="AH5" i="123"/>
  <c r="AG5" i="123"/>
  <c r="AF5" i="123"/>
  <c r="AE5" i="123"/>
  <c r="AD5" i="123"/>
  <c r="AC5" i="123"/>
  <c r="AB5" i="123"/>
  <c r="AA5" i="123"/>
  <c r="Z5" i="123"/>
  <c r="Y5" i="123"/>
  <c r="X5" i="123"/>
  <c r="W5" i="123"/>
  <c r="V5" i="123"/>
  <c r="U5" i="123"/>
  <c r="T5" i="123"/>
  <c r="S5" i="123"/>
  <c r="R5" i="123"/>
  <c r="Q5" i="123"/>
  <c r="P5" i="123"/>
  <c r="O5" i="123"/>
  <c r="N5" i="123"/>
  <c r="M5" i="123"/>
  <c r="L5" i="123"/>
  <c r="K5" i="123"/>
  <c r="J5" i="123"/>
  <c r="A7" i="123" s="1"/>
  <c r="J3" i="123"/>
  <c r="AN1" i="123"/>
  <c r="Y1" i="123"/>
  <c r="J1" i="123"/>
  <c r="HO350" i="122"/>
  <c r="HN350" i="122"/>
  <c r="HO349" i="122"/>
  <c r="HN349" i="122"/>
  <c r="HO348" i="122"/>
  <c r="HN348" i="122"/>
  <c r="HO347" i="122"/>
  <c r="HN347" i="122"/>
  <c r="HO346" i="122"/>
  <c r="HN346" i="122"/>
  <c r="HO345" i="122"/>
  <c r="HN345" i="122"/>
  <c r="HO344" i="122"/>
  <c r="HN344" i="122"/>
  <c r="HO343" i="122"/>
  <c r="HN343" i="122"/>
  <c r="HO342" i="122"/>
  <c r="HN342" i="122"/>
  <c r="HO341" i="122"/>
  <c r="HN341" i="122"/>
  <c r="HO340" i="122"/>
  <c r="HN340" i="122"/>
  <c r="HO339" i="122"/>
  <c r="HN339" i="122"/>
  <c r="HO338" i="122"/>
  <c r="HN338" i="122"/>
  <c r="HO337" i="122"/>
  <c r="HN337" i="122"/>
  <c r="HO336" i="122"/>
  <c r="HN336" i="122"/>
  <c r="HG336" i="122"/>
  <c r="HO335" i="122"/>
  <c r="HN335" i="122"/>
  <c r="HG335" i="122"/>
  <c r="HO334" i="122"/>
  <c r="HN334" i="122"/>
  <c r="HG334" i="122"/>
  <c r="HO333" i="122"/>
  <c r="HN333" i="122"/>
  <c r="HG333" i="122"/>
  <c r="HO332" i="122"/>
  <c r="HN332" i="122"/>
  <c r="HG332" i="122"/>
  <c r="HO331" i="122"/>
  <c r="HN331" i="122"/>
  <c r="HG331" i="122"/>
  <c r="HO330" i="122"/>
  <c r="HN330" i="122"/>
  <c r="HG330" i="122"/>
  <c r="HO329" i="122"/>
  <c r="HN329" i="122"/>
  <c r="HG329" i="122"/>
  <c r="HO328" i="122"/>
  <c r="HN328" i="122"/>
  <c r="HG328" i="122"/>
  <c r="HO327" i="122"/>
  <c r="HN327" i="122"/>
  <c r="HG327" i="122"/>
  <c r="HP326" i="122"/>
  <c r="HO326" i="122"/>
  <c r="HN326" i="122"/>
  <c r="HG326" i="122"/>
  <c r="HP325" i="122"/>
  <c r="HO325" i="122"/>
  <c r="HN325" i="122"/>
  <c r="HG325" i="122"/>
  <c r="HP324" i="122"/>
  <c r="HO324" i="122"/>
  <c r="HN324" i="122"/>
  <c r="HG324" i="122"/>
  <c r="HP323" i="122"/>
  <c r="HO323" i="122"/>
  <c r="HN323" i="122"/>
  <c r="HG323" i="122"/>
  <c r="HP322" i="122"/>
  <c r="HO322" i="122"/>
  <c r="HN322" i="122"/>
  <c r="HG322" i="122"/>
  <c r="HP321" i="122"/>
  <c r="HO321" i="122"/>
  <c r="HN321" i="122"/>
  <c r="HG321" i="122"/>
  <c r="HP320" i="122"/>
  <c r="HO320" i="122"/>
  <c r="HN320" i="122"/>
  <c r="HG320" i="122"/>
  <c r="HP319" i="122"/>
  <c r="HO319" i="122"/>
  <c r="HN319" i="122"/>
  <c r="HG319" i="122"/>
  <c r="HP318" i="122"/>
  <c r="HO318" i="122"/>
  <c r="HN318" i="122"/>
  <c r="HG318" i="122"/>
  <c r="HP317" i="122"/>
  <c r="HO317" i="122"/>
  <c r="HN317" i="122"/>
  <c r="HG317" i="122"/>
  <c r="HP316" i="122"/>
  <c r="HO316" i="122"/>
  <c r="HN316" i="122"/>
  <c r="HG316" i="122"/>
  <c r="HP315" i="122"/>
  <c r="HO315" i="122"/>
  <c r="HN315" i="122"/>
  <c r="HG315" i="122"/>
  <c r="HP314" i="122"/>
  <c r="HO314" i="122"/>
  <c r="HN314" i="122"/>
  <c r="HG314" i="122"/>
  <c r="HP313" i="122"/>
  <c r="HO313" i="122"/>
  <c r="HN313" i="122"/>
  <c r="HG313" i="122"/>
  <c r="HP312" i="122"/>
  <c r="HO312" i="122"/>
  <c r="HN312" i="122"/>
  <c r="HG312" i="122"/>
  <c r="HP311" i="122"/>
  <c r="HO311" i="122"/>
  <c r="HN311" i="122"/>
  <c r="HG311" i="122"/>
  <c r="HP310" i="122"/>
  <c r="HO310" i="122"/>
  <c r="HN310" i="122"/>
  <c r="HG310" i="122"/>
  <c r="HP309" i="122"/>
  <c r="HO309" i="122"/>
  <c r="HN309" i="122"/>
  <c r="HI309" i="122"/>
  <c r="HI310" i="122" s="1"/>
  <c r="HI311" i="122" s="1"/>
  <c r="HI312" i="122" s="1"/>
  <c r="HI313" i="122" s="1"/>
  <c r="HI314" i="122" s="1"/>
  <c r="HI315" i="122" s="1"/>
  <c r="HI316" i="122" s="1"/>
  <c r="HI317" i="122" s="1"/>
  <c r="HI318" i="122" s="1"/>
  <c r="HI319" i="122" s="1"/>
  <c r="HI320" i="122" s="1"/>
  <c r="HI321" i="122" s="1"/>
  <c r="HI322" i="122" s="1"/>
  <c r="HI323" i="122" s="1"/>
  <c r="HI324" i="122" s="1"/>
  <c r="HI325" i="122" s="1"/>
  <c r="HI326" i="122" s="1"/>
  <c r="HI327" i="122" s="1"/>
  <c r="HI328" i="122" s="1"/>
  <c r="HI329" i="122" s="1"/>
  <c r="HI330" i="122" s="1"/>
  <c r="HI331" i="122" s="1"/>
  <c r="HI332" i="122" s="1"/>
  <c r="HI333" i="122" s="1"/>
  <c r="HI334" i="122" s="1"/>
  <c r="HI335" i="122" s="1"/>
  <c r="HI336" i="122" s="1"/>
  <c r="HI337" i="122" s="1"/>
  <c r="HI338" i="122" s="1"/>
  <c r="HI339" i="122" s="1"/>
  <c r="HI340" i="122" s="1"/>
  <c r="HI341" i="122" s="1"/>
  <c r="HI342" i="122" s="1"/>
  <c r="HI343" i="122" s="1"/>
  <c r="HI344" i="122" s="1"/>
  <c r="HI345" i="122" s="1"/>
  <c r="HI346" i="122" s="1"/>
  <c r="HI347" i="122" s="1"/>
  <c r="HI348" i="122" s="1"/>
  <c r="HG309" i="122"/>
  <c r="HP308" i="122"/>
  <c r="HO308" i="122"/>
  <c r="HN308" i="122"/>
  <c r="HG308" i="122"/>
  <c r="HP307" i="122"/>
  <c r="HO307" i="122"/>
  <c r="HN307" i="122"/>
  <c r="HI307" i="122"/>
  <c r="HG307" i="122"/>
  <c r="HP306" i="122"/>
  <c r="HO306" i="122"/>
  <c r="HN306" i="122"/>
  <c r="HL306" i="122"/>
  <c r="HI306" i="122"/>
  <c r="HG306" i="122"/>
  <c r="HP305" i="122"/>
  <c r="HO305" i="122"/>
  <c r="HN305" i="122"/>
  <c r="HL305" i="122"/>
  <c r="HK305" i="122"/>
  <c r="HI305" i="122"/>
  <c r="HG305" i="122"/>
  <c r="HP304" i="122"/>
  <c r="HO304" i="122"/>
  <c r="HN304" i="122"/>
  <c r="HK304" i="122"/>
  <c r="HJ304" i="122"/>
  <c r="HL304" i="122" s="1"/>
  <c r="HI304" i="122"/>
  <c r="HG304" i="122"/>
  <c r="HP303" i="122"/>
  <c r="HO303" i="122"/>
  <c r="HN303" i="122"/>
  <c r="HK303" i="122"/>
  <c r="HJ303" i="122"/>
  <c r="HL303" i="122" s="1"/>
  <c r="HI303" i="122"/>
  <c r="HG303" i="122"/>
  <c r="HP302" i="122"/>
  <c r="HO302" i="122"/>
  <c r="HN302" i="122"/>
  <c r="HK302" i="122"/>
  <c r="HJ302" i="122"/>
  <c r="HL302" i="122" s="1"/>
  <c r="HI302" i="122"/>
  <c r="HG302" i="122"/>
  <c r="HO301" i="122"/>
  <c r="HN301" i="122"/>
  <c r="HL301" i="122"/>
  <c r="HJ301" i="122"/>
  <c r="HI301" i="122"/>
  <c r="HH301" i="122"/>
  <c r="HH302" i="122" s="1"/>
  <c r="HH303" i="122" s="1"/>
  <c r="HH304" i="122" s="1"/>
  <c r="HH305" i="122" s="1"/>
  <c r="HH306" i="122" s="1"/>
  <c r="HH307" i="122" s="1"/>
  <c r="HH308" i="122" s="1"/>
  <c r="HH309" i="122" s="1"/>
  <c r="HH310" i="122" s="1"/>
  <c r="HH311" i="122" s="1"/>
  <c r="HH312" i="122" s="1"/>
  <c r="HH313" i="122" s="1"/>
  <c r="HH314" i="122" s="1"/>
  <c r="HH315" i="122" s="1"/>
  <c r="HH316" i="122" s="1"/>
  <c r="HH317" i="122" s="1"/>
  <c r="HH318" i="122" s="1"/>
  <c r="HH319" i="122" s="1"/>
  <c r="HH320" i="122" s="1"/>
  <c r="HH321" i="122" s="1"/>
  <c r="HH322" i="122" s="1"/>
  <c r="HH323" i="122" s="1"/>
  <c r="HH324" i="122" s="1"/>
  <c r="HH325" i="122" s="1"/>
  <c r="HH326" i="122" s="1"/>
  <c r="HH327" i="122" s="1"/>
  <c r="HH328" i="122" s="1"/>
  <c r="HH329" i="122" s="1"/>
  <c r="HH330" i="122" s="1"/>
  <c r="HH331" i="122" s="1"/>
  <c r="HH332" i="122" s="1"/>
  <c r="HH333" i="122" s="1"/>
  <c r="HH334" i="122" s="1"/>
  <c r="HH335" i="122" s="1"/>
  <c r="HH336" i="122" s="1"/>
  <c r="HH337" i="122" s="1"/>
  <c r="HH338" i="122" s="1"/>
  <c r="HH339" i="122" s="1"/>
  <c r="HH340" i="122" s="1"/>
  <c r="HH341" i="122" s="1"/>
  <c r="HH342" i="122" s="1"/>
  <c r="HH343" i="122" s="1"/>
  <c r="HH344" i="122" s="1"/>
  <c r="HH345" i="122" s="1"/>
  <c r="HH346" i="122" s="1"/>
  <c r="HH347" i="122" s="1"/>
  <c r="HH348" i="122" s="1"/>
  <c r="HH349" i="122" s="1"/>
  <c r="HH350" i="122" s="1"/>
  <c r="HH351" i="122" s="1"/>
  <c r="HH352" i="122" s="1"/>
  <c r="HH353" i="122" s="1"/>
  <c r="HH354" i="122" s="1"/>
  <c r="HH355" i="122" s="1"/>
  <c r="HH356" i="122" s="1"/>
  <c r="HH357" i="122" s="1"/>
  <c r="HH358" i="122" s="1"/>
  <c r="HH359" i="122" s="1"/>
  <c r="HH360" i="122" s="1"/>
  <c r="HH361" i="122" s="1"/>
  <c r="HH362" i="122" s="1"/>
  <c r="HH363" i="122" s="1"/>
  <c r="HH364" i="122" s="1"/>
  <c r="HH365" i="122" s="1"/>
  <c r="HH366" i="122" s="1"/>
  <c r="HH367" i="122" s="1"/>
  <c r="HH368" i="122" s="1"/>
  <c r="HH369" i="122" s="1"/>
  <c r="HH370" i="122" s="1"/>
  <c r="HH371" i="122" s="1"/>
  <c r="HH372" i="122" s="1"/>
  <c r="HH373" i="122" s="1"/>
  <c r="HH374" i="122" s="1"/>
  <c r="HH375" i="122" s="1"/>
  <c r="HH376" i="122" s="1"/>
  <c r="HH377" i="122" s="1"/>
  <c r="HH378" i="122" s="1"/>
  <c r="HH379" i="122" s="1"/>
  <c r="HH380" i="122" s="1"/>
  <c r="HH381" i="122" s="1"/>
  <c r="HH382" i="122" s="1"/>
  <c r="HH383" i="122" s="1"/>
  <c r="HH384" i="122" s="1"/>
  <c r="HH385" i="122" s="1"/>
  <c r="HH386" i="122" s="1"/>
  <c r="HH387" i="122" s="1"/>
  <c r="HH388" i="122" s="1"/>
  <c r="HH389" i="122" s="1"/>
  <c r="HH390" i="122" s="1"/>
  <c r="HH391" i="122" s="1"/>
  <c r="HH392" i="122" s="1"/>
  <c r="HH393" i="122" s="1"/>
  <c r="HH394" i="122" s="1"/>
  <c r="HH395" i="122" s="1"/>
  <c r="HH396" i="122" s="1"/>
  <c r="HH397" i="122" s="1"/>
  <c r="HH398" i="122" s="1"/>
  <c r="HH399" i="122" s="1"/>
  <c r="HH400" i="122" s="1"/>
  <c r="HH401" i="122" s="1"/>
  <c r="HH402" i="122" s="1"/>
  <c r="HH403" i="122" s="1"/>
  <c r="HH404" i="122" s="1"/>
  <c r="HH405" i="122" s="1"/>
  <c r="HH406" i="122" s="1"/>
  <c r="HH407" i="122" s="1"/>
  <c r="HH408" i="122" s="1"/>
  <c r="HH409" i="122" s="1"/>
  <c r="HH410" i="122" s="1"/>
  <c r="HH411" i="122" s="1"/>
  <c r="HH412" i="122" s="1"/>
  <c r="HH413" i="122" s="1"/>
  <c r="HH414" i="122" s="1"/>
  <c r="HH415" i="122" s="1"/>
  <c r="HH416" i="122" s="1"/>
  <c r="HH417" i="122" s="1"/>
  <c r="HH418" i="122" s="1"/>
  <c r="HH419" i="122" s="1"/>
  <c r="HH420" i="122" s="1"/>
  <c r="HH421" i="122" s="1"/>
  <c r="HH422" i="122" s="1"/>
  <c r="HH423" i="122" s="1"/>
  <c r="HH424" i="122" s="1"/>
  <c r="HH425" i="122" s="1"/>
  <c r="HH426" i="122" s="1"/>
  <c r="HG301" i="122"/>
  <c r="HU298" i="122"/>
  <c r="G71" i="122"/>
  <c r="F71" i="122"/>
  <c r="G70" i="122"/>
  <c r="F70" i="122"/>
  <c r="G69" i="122"/>
  <c r="F69" i="122"/>
  <c r="G68" i="122"/>
  <c r="F68" i="122"/>
  <c r="G67" i="122"/>
  <c r="F67" i="122"/>
  <c r="G66" i="122"/>
  <c r="F66" i="122"/>
  <c r="G65" i="122"/>
  <c r="F65" i="122"/>
  <c r="G64" i="122"/>
  <c r="F64" i="122"/>
  <c r="G63" i="122"/>
  <c r="F63" i="122"/>
  <c r="G62" i="122"/>
  <c r="F62" i="122"/>
  <c r="G61" i="122"/>
  <c r="F61" i="122"/>
  <c r="G60" i="122"/>
  <c r="F60" i="122"/>
  <c r="G59" i="122"/>
  <c r="F59" i="122"/>
  <c r="G58" i="122"/>
  <c r="F58" i="122"/>
  <c r="G57" i="122"/>
  <c r="F57" i="122"/>
  <c r="G56" i="122"/>
  <c r="F56" i="122"/>
  <c r="G55" i="122"/>
  <c r="F55" i="122"/>
  <c r="G54" i="122"/>
  <c r="F54" i="122"/>
  <c r="G53" i="122"/>
  <c r="F53" i="122"/>
  <c r="G52" i="122"/>
  <c r="F52" i="122"/>
  <c r="G51" i="122"/>
  <c r="F51" i="122"/>
  <c r="G50" i="122"/>
  <c r="F50" i="122"/>
  <c r="G49" i="122"/>
  <c r="F49" i="122"/>
  <c r="G48" i="122"/>
  <c r="F48" i="122"/>
  <c r="G47" i="122"/>
  <c r="F47" i="122"/>
  <c r="G46" i="122"/>
  <c r="F46" i="122"/>
  <c r="G45" i="122"/>
  <c r="F45" i="122"/>
  <c r="G44" i="122"/>
  <c r="F44" i="122"/>
  <c r="G43" i="122"/>
  <c r="F43" i="122"/>
  <c r="G42" i="122"/>
  <c r="F42" i="122"/>
  <c r="G41" i="122"/>
  <c r="F41" i="122"/>
  <c r="G40" i="122"/>
  <c r="F40" i="122"/>
  <c r="G39" i="122"/>
  <c r="F39" i="122"/>
  <c r="G38" i="122"/>
  <c r="F38" i="122"/>
  <c r="G37" i="122"/>
  <c r="F37" i="122"/>
  <c r="G36" i="122"/>
  <c r="F36" i="122"/>
  <c r="G35" i="122"/>
  <c r="F35" i="122"/>
  <c r="G34" i="122"/>
  <c r="F34" i="122"/>
  <c r="G33" i="122"/>
  <c r="F33" i="122"/>
  <c r="G32" i="122"/>
  <c r="F32" i="122"/>
  <c r="G31" i="122"/>
  <c r="F31" i="122"/>
  <c r="G30" i="122"/>
  <c r="F30" i="122"/>
  <c r="G29" i="122"/>
  <c r="F29" i="122"/>
  <c r="G28" i="122"/>
  <c r="F28" i="122"/>
  <c r="G27" i="122"/>
  <c r="F27" i="122"/>
  <c r="G26" i="122"/>
  <c r="F26" i="122"/>
  <c r="G25" i="122"/>
  <c r="F25" i="122"/>
  <c r="G24" i="122"/>
  <c r="F24" i="122"/>
  <c r="G23" i="122"/>
  <c r="F23" i="122"/>
  <c r="G22" i="122"/>
  <c r="F22" i="122"/>
  <c r="G21" i="122"/>
  <c r="F21" i="122"/>
  <c r="G20" i="122"/>
  <c r="F20" i="122"/>
  <c r="G19" i="122"/>
  <c r="F19" i="122"/>
  <c r="G18" i="122"/>
  <c r="F18" i="122"/>
  <c r="G17" i="122"/>
  <c r="F17" i="122"/>
  <c r="G16" i="122"/>
  <c r="F16" i="122"/>
  <c r="G15" i="122"/>
  <c r="F15" i="122"/>
  <c r="G14" i="122"/>
  <c r="F14" i="122"/>
  <c r="G13" i="122"/>
  <c r="F13" i="122"/>
  <c r="G12" i="122"/>
  <c r="F12" i="122"/>
  <c r="G10" i="122"/>
  <c r="F10" i="122"/>
  <c r="BG9" i="122"/>
  <c r="BF9" i="122"/>
  <c r="BE9" i="122"/>
  <c r="BD9" i="122"/>
  <c r="BC9" i="122"/>
  <c r="BB9" i="122"/>
  <c r="BA9" i="122"/>
  <c r="AZ9" i="122"/>
  <c r="AY9" i="122"/>
  <c r="AX9" i="122"/>
  <c r="AW9" i="122"/>
  <c r="AV9" i="122"/>
  <c r="AU9" i="122"/>
  <c r="AT9" i="122"/>
  <c r="AS9" i="122"/>
  <c r="AR9" i="122"/>
  <c r="AQ9" i="122"/>
  <c r="AP9" i="122"/>
  <c r="AO9" i="122"/>
  <c r="AN9" i="122"/>
  <c r="AM9" i="122"/>
  <c r="AL9" i="122"/>
  <c r="AK9" i="122"/>
  <c r="AJ9" i="122"/>
  <c r="AI9" i="122"/>
  <c r="AH9" i="122"/>
  <c r="AG9" i="122"/>
  <c r="AF9" i="122"/>
  <c r="AE9" i="122"/>
  <c r="AD9" i="122"/>
  <c r="AC9" i="122"/>
  <c r="AB9" i="122"/>
  <c r="AA9" i="122"/>
  <c r="Z9" i="122"/>
  <c r="Y9" i="122"/>
  <c r="X9" i="122"/>
  <c r="W9" i="122"/>
  <c r="V9" i="122"/>
  <c r="U9" i="122"/>
  <c r="T9" i="122"/>
  <c r="S9" i="122"/>
  <c r="R9" i="122"/>
  <c r="Q9" i="122"/>
  <c r="P9" i="122"/>
  <c r="O9" i="122"/>
  <c r="N9" i="122"/>
  <c r="M9" i="122"/>
  <c r="L9" i="122"/>
  <c r="K9" i="122"/>
  <c r="J9" i="122"/>
  <c r="BG8" i="122"/>
  <c r="BF8" i="122"/>
  <c r="BE8" i="122"/>
  <c r="BD8" i="122"/>
  <c r="BC8" i="122"/>
  <c r="BB8" i="122"/>
  <c r="BA8" i="122"/>
  <c r="AZ8" i="122"/>
  <c r="AY8" i="122"/>
  <c r="AX8" i="122"/>
  <c r="AW8" i="122"/>
  <c r="AV8" i="122"/>
  <c r="AU8" i="122"/>
  <c r="AT8" i="122"/>
  <c r="AS8" i="122"/>
  <c r="AR8" i="122"/>
  <c r="AQ8" i="122"/>
  <c r="AP8" i="122"/>
  <c r="AO8" i="122"/>
  <c r="AN8" i="122"/>
  <c r="AM8" i="122"/>
  <c r="AL8" i="122"/>
  <c r="AK8" i="122"/>
  <c r="AJ8" i="122"/>
  <c r="AI8" i="122"/>
  <c r="AH8" i="122"/>
  <c r="AG8" i="122"/>
  <c r="AF8" i="122"/>
  <c r="AE8" i="122"/>
  <c r="AD8" i="122"/>
  <c r="AC8" i="122"/>
  <c r="AB8" i="122"/>
  <c r="AA8" i="122"/>
  <c r="Z8" i="122"/>
  <c r="Y8" i="122"/>
  <c r="X8" i="122"/>
  <c r="W8" i="122"/>
  <c r="V8" i="122"/>
  <c r="U8" i="122"/>
  <c r="T8" i="122"/>
  <c r="S8" i="122"/>
  <c r="R8" i="122"/>
  <c r="Q8" i="122"/>
  <c r="P8" i="122"/>
  <c r="O8" i="122"/>
  <c r="N8" i="122"/>
  <c r="M8" i="122"/>
  <c r="L8" i="122"/>
  <c r="K8" i="122"/>
  <c r="J8" i="122"/>
  <c r="BG6" i="122"/>
  <c r="BF6" i="122"/>
  <c r="BE6" i="122"/>
  <c r="BD6" i="122"/>
  <c r="BC6" i="122"/>
  <c r="BB6" i="122"/>
  <c r="BA6" i="122"/>
  <c r="AZ6" i="122"/>
  <c r="AY6" i="122"/>
  <c r="AX6" i="122"/>
  <c r="AW6" i="122"/>
  <c r="AV6" i="122"/>
  <c r="AU6" i="122"/>
  <c r="AT6" i="122"/>
  <c r="AS6" i="122"/>
  <c r="AR6" i="122"/>
  <c r="AQ6" i="122"/>
  <c r="AP6" i="122"/>
  <c r="AO6" i="122"/>
  <c r="AN6" i="122"/>
  <c r="AM6" i="122"/>
  <c r="AL6" i="122"/>
  <c r="AK6" i="122"/>
  <c r="AJ6" i="122"/>
  <c r="AI6" i="122"/>
  <c r="AH6" i="122"/>
  <c r="AG6" i="122"/>
  <c r="AF6" i="122"/>
  <c r="AE6" i="122"/>
  <c r="AD6" i="122"/>
  <c r="AC6" i="122"/>
  <c r="AB6" i="122"/>
  <c r="AA6" i="122"/>
  <c r="Z6" i="122"/>
  <c r="Y6" i="122"/>
  <c r="X6" i="122"/>
  <c r="W6" i="122"/>
  <c r="V6" i="122"/>
  <c r="U6" i="122"/>
  <c r="T6" i="122"/>
  <c r="S6" i="122"/>
  <c r="R6" i="122"/>
  <c r="Q6" i="122"/>
  <c r="P6" i="122"/>
  <c r="O6" i="122"/>
  <c r="N6" i="122"/>
  <c r="M6" i="122"/>
  <c r="L6" i="122"/>
  <c r="K6" i="122"/>
  <c r="J6" i="122"/>
  <c r="BG5" i="122"/>
  <c r="BF5" i="122"/>
  <c r="BE5" i="122"/>
  <c r="BD5" i="122"/>
  <c r="BC5" i="122"/>
  <c r="BB5" i="122"/>
  <c r="BA5" i="122"/>
  <c r="AZ5" i="122"/>
  <c r="AY5" i="122"/>
  <c r="AX5" i="122"/>
  <c r="AW5" i="122"/>
  <c r="AV5" i="122"/>
  <c r="AU5" i="122"/>
  <c r="AT5" i="122"/>
  <c r="AS5" i="122"/>
  <c r="AR5" i="122"/>
  <c r="AQ5" i="122"/>
  <c r="AP5" i="122"/>
  <c r="AO5" i="122"/>
  <c r="AN5" i="122"/>
  <c r="AM5" i="122"/>
  <c r="AL5" i="122"/>
  <c r="AK5" i="122"/>
  <c r="AJ5" i="122"/>
  <c r="AI5" i="122"/>
  <c r="AH5" i="122"/>
  <c r="AG5" i="122"/>
  <c r="AF5" i="122"/>
  <c r="AE5" i="122"/>
  <c r="AD5" i="122"/>
  <c r="AC5" i="122"/>
  <c r="AB5" i="122"/>
  <c r="AA5" i="122"/>
  <c r="Z5" i="122"/>
  <c r="Y5" i="122"/>
  <c r="X5" i="122"/>
  <c r="W5" i="122"/>
  <c r="V5" i="122"/>
  <c r="U5" i="122"/>
  <c r="T5" i="122"/>
  <c r="S5" i="122"/>
  <c r="R5" i="122"/>
  <c r="Q5" i="122"/>
  <c r="P5" i="122"/>
  <c r="O5" i="122"/>
  <c r="N5" i="122"/>
  <c r="M5" i="122"/>
  <c r="L5" i="122"/>
  <c r="K5" i="122"/>
  <c r="J5" i="122"/>
  <c r="A7" i="122" s="1"/>
  <c r="J3" i="122"/>
  <c r="AN1" i="122"/>
  <c r="Y1" i="122"/>
  <c r="J1" i="122"/>
  <c r="HO350" i="121"/>
  <c r="HN350" i="121"/>
  <c r="HO349" i="121"/>
  <c r="HN349" i="121"/>
  <c r="HO348" i="121"/>
  <c r="HN348" i="121"/>
  <c r="HO347" i="121"/>
  <c r="HN347" i="121"/>
  <c r="HO346" i="121"/>
  <c r="HN346" i="121"/>
  <c r="HO345" i="121"/>
  <c r="HN345" i="121"/>
  <c r="HO344" i="121"/>
  <c r="HN344" i="121"/>
  <c r="HO343" i="121"/>
  <c r="HN343" i="121"/>
  <c r="HO342" i="121"/>
  <c r="HN342" i="121"/>
  <c r="HO341" i="121"/>
  <c r="HN341" i="121"/>
  <c r="HO340" i="121"/>
  <c r="HN340" i="121"/>
  <c r="HO339" i="121"/>
  <c r="HN339" i="121"/>
  <c r="HO338" i="121"/>
  <c r="HN338" i="121"/>
  <c r="HO337" i="121"/>
  <c r="HN337" i="121"/>
  <c r="HO336" i="121"/>
  <c r="HN336" i="121"/>
  <c r="HG336" i="121"/>
  <c r="HO335" i="121"/>
  <c r="HN335" i="121"/>
  <c r="HG335" i="121"/>
  <c r="HO334" i="121"/>
  <c r="HN334" i="121"/>
  <c r="HG334" i="121"/>
  <c r="HO333" i="121"/>
  <c r="HN333" i="121"/>
  <c r="HG333" i="121"/>
  <c r="HO332" i="121"/>
  <c r="HN332" i="121"/>
  <c r="HG332" i="121"/>
  <c r="HO331" i="121"/>
  <c r="HN331" i="121"/>
  <c r="HG331" i="121"/>
  <c r="HO330" i="121"/>
  <c r="HN330" i="121"/>
  <c r="HG330" i="121"/>
  <c r="HO329" i="121"/>
  <c r="HN329" i="121"/>
  <c r="HG329" i="121"/>
  <c r="HO328" i="121"/>
  <c r="HN328" i="121"/>
  <c r="HG328" i="121"/>
  <c r="HO327" i="121"/>
  <c r="HN327" i="121"/>
  <c r="HG327" i="121"/>
  <c r="HP326" i="121"/>
  <c r="HO326" i="121"/>
  <c r="HN326" i="121"/>
  <c r="HG326" i="121"/>
  <c r="HP325" i="121"/>
  <c r="HO325" i="121"/>
  <c r="HN325" i="121"/>
  <c r="HG325" i="121"/>
  <c r="HP324" i="121"/>
  <c r="HO324" i="121"/>
  <c r="HN324" i="121"/>
  <c r="HG324" i="121"/>
  <c r="HP323" i="121"/>
  <c r="HO323" i="121"/>
  <c r="HN323" i="121"/>
  <c r="HG323" i="121"/>
  <c r="HP322" i="121"/>
  <c r="HO322" i="121"/>
  <c r="HN322" i="121"/>
  <c r="HG322" i="121"/>
  <c r="HP321" i="121"/>
  <c r="HO321" i="121"/>
  <c r="HN321" i="121"/>
  <c r="HG321" i="121"/>
  <c r="HP320" i="121"/>
  <c r="HO320" i="121"/>
  <c r="HN320" i="121"/>
  <c r="HG320" i="121"/>
  <c r="HP319" i="121"/>
  <c r="HO319" i="121"/>
  <c r="HN319" i="121"/>
  <c r="HG319" i="121"/>
  <c r="HP318" i="121"/>
  <c r="HO318" i="121"/>
  <c r="HN318" i="121"/>
  <c r="HG318" i="121"/>
  <c r="HP317" i="121"/>
  <c r="HO317" i="121"/>
  <c r="HN317" i="121"/>
  <c r="HG317" i="121"/>
  <c r="HP316" i="121"/>
  <c r="HO316" i="121"/>
  <c r="HN316" i="121"/>
  <c r="HG316" i="121"/>
  <c r="HP315" i="121"/>
  <c r="HO315" i="121"/>
  <c r="HN315" i="121"/>
  <c r="HG315" i="121"/>
  <c r="HP314" i="121"/>
  <c r="HO314" i="121"/>
  <c r="HN314" i="121"/>
  <c r="HG314" i="121"/>
  <c r="HP313" i="121"/>
  <c r="HO313" i="121"/>
  <c r="HN313" i="121"/>
  <c r="HG313" i="121"/>
  <c r="HP312" i="121"/>
  <c r="HO312" i="121"/>
  <c r="HN312" i="121"/>
  <c r="HG312" i="121"/>
  <c r="HP311" i="121"/>
  <c r="HO311" i="121"/>
  <c r="HN311" i="121"/>
  <c r="HG311" i="121"/>
  <c r="HP310" i="121"/>
  <c r="HO310" i="121"/>
  <c r="HN310" i="121"/>
  <c r="HG310" i="121"/>
  <c r="HP309" i="121"/>
  <c r="HO309" i="121"/>
  <c r="HN309" i="121"/>
  <c r="HI309" i="121"/>
  <c r="HI310" i="121" s="1"/>
  <c r="HI311" i="121" s="1"/>
  <c r="HI312" i="121" s="1"/>
  <c r="HI313" i="121" s="1"/>
  <c r="HI314" i="121" s="1"/>
  <c r="HI315" i="121" s="1"/>
  <c r="HI316" i="121" s="1"/>
  <c r="HI317" i="121" s="1"/>
  <c r="HI318" i="121" s="1"/>
  <c r="HI319" i="121" s="1"/>
  <c r="HI320" i="121" s="1"/>
  <c r="HI321" i="121" s="1"/>
  <c r="HI322" i="121" s="1"/>
  <c r="HI323" i="121" s="1"/>
  <c r="HI324" i="121" s="1"/>
  <c r="HI325" i="121" s="1"/>
  <c r="HI326" i="121" s="1"/>
  <c r="HI327" i="121" s="1"/>
  <c r="HI328" i="121" s="1"/>
  <c r="HI329" i="121" s="1"/>
  <c r="HI330" i="121" s="1"/>
  <c r="HI331" i="121" s="1"/>
  <c r="HI332" i="121" s="1"/>
  <c r="HI333" i="121" s="1"/>
  <c r="HI334" i="121" s="1"/>
  <c r="HI335" i="121" s="1"/>
  <c r="HI336" i="121" s="1"/>
  <c r="HI337" i="121" s="1"/>
  <c r="HI338" i="121" s="1"/>
  <c r="HI339" i="121" s="1"/>
  <c r="HI340" i="121" s="1"/>
  <c r="HI341" i="121" s="1"/>
  <c r="HI342" i="121" s="1"/>
  <c r="HI343" i="121" s="1"/>
  <c r="HI344" i="121" s="1"/>
  <c r="HI345" i="121" s="1"/>
  <c r="HI346" i="121" s="1"/>
  <c r="HI347" i="121" s="1"/>
  <c r="HI348" i="121" s="1"/>
  <c r="HG309" i="121"/>
  <c r="HP308" i="121"/>
  <c r="HO308" i="121"/>
  <c r="HN308" i="121"/>
  <c r="HG308" i="121"/>
  <c r="HP307" i="121"/>
  <c r="HO307" i="121"/>
  <c r="HN307" i="121"/>
  <c r="HI307" i="121"/>
  <c r="HG307" i="121"/>
  <c r="HP306" i="121"/>
  <c r="HO306" i="121"/>
  <c r="HN306" i="121"/>
  <c r="HL306" i="121"/>
  <c r="HI306" i="121"/>
  <c r="HG306" i="121"/>
  <c r="HP305" i="121"/>
  <c r="HO305" i="121"/>
  <c r="HN305" i="121"/>
  <c r="HL305" i="121"/>
  <c r="HK305" i="121"/>
  <c r="HI305" i="121"/>
  <c r="HG305" i="121"/>
  <c r="HP304" i="121"/>
  <c r="HO304" i="121"/>
  <c r="HN304" i="121"/>
  <c r="HK304" i="121"/>
  <c r="HJ304" i="121"/>
  <c r="HL304" i="121" s="1"/>
  <c r="HI304" i="121"/>
  <c r="HG304" i="121"/>
  <c r="HP303" i="121"/>
  <c r="HO303" i="121"/>
  <c r="HN303" i="121"/>
  <c r="HK303" i="121"/>
  <c r="HJ303" i="121"/>
  <c r="HL303" i="121" s="1"/>
  <c r="HI303" i="121"/>
  <c r="HG303" i="121"/>
  <c r="HP302" i="121"/>
  <c r="HO302" i="121"/>
  <c r="HN302" i="121"/>
  <c r="HK302" i="121"/>
  <c r="HJ302" i="121"/>
  <c r="HL302" i="121" s="1"/>
  <c r="HI302" i="121"/>
  <c r="HG302" i="121"/>
  <c r="HO301" i="121"/>
  <c r="HN301" i="121"/>
  <c r="HL301" i="121"/>
  <c r="HJ301" i="121"/>
  <c r="HI301" i="121"/>
  <c r="HH301" i="121"/>
  <c r="HH302" i="121" s="1"/>
  <c r="HH303" i="121" s="1"/>
  <c r="HH304" i="121" s="1"/>
  <c r="HH305" i="121" s="1"/>
  <c r="HH306" i="121" s="1"/>
  <c r="HH307" i="121" s="1"/>
  <c r="HH308" i="121" s="1"/>
  <c r="HH309" i="121" s="1"/>
  <c r="HH310" i="121" s="1"/>
  <c r="HH311" i="121" s="1"/>
  <c r="HH312" i="121" s="1"/>
  <c r="HH313" i="121" s="1"/>
  <c r="HH314" i="121" s="1"/>
  <c r="HH315" i="121" s="1"/>
  <c r="HH316" i="121" s="1"/>
  <c r="HH317" i="121" s="1"/>
  <c r="HH318" i="121" s="1"/>
  <c r="HH319" i="121" s="1"/>
  <c r="HH320" i="121" s="1"/>
  <c r="HH321" i="121" s="1"/>
  <c r="HH322" i="121" s="1"/>
  <c r="HH323" i="121" s="1"/>
  <c r="HH324" i="121" s="1"/>
  <c r="HH325" i="121" s="1"/>
  <c r="HH326" i="121" s="1"/>
  <c r="HH327" i="121" s="1"/>
  <c r="HH328" i="121" s="1"/>
  <c r="HH329" i="121" s="1"/>
  <c r="HH330" i="121" s="1"/>
  <c r="HH331" i="121" s="1"/>
  <c r="HH332" i="121" s="1"/>
  <c r="HH333" i="121" s="1"/>
  <c r="HH334" i="121" s="1"/>
  <c r="HH335" i="121" s="1"/>
  <c r="HH336" i="121" s="1"/>
  <c r="HH337" i="121" s="1"/>
  <c r="HH338" i="121" s="1"/>
  <c r="HH339" i="121" s="1"/>
  <c r="HH340" i="121" s="1"/>
  <c r="HH341" i="121" s="1"/>
  <c r="HH342" i="121" s="1"/>
  <c r="HH343" i="121" s="1"/>
  <c r="HH344" i="121" s="1"/>
  <c r="HH345" i="121" s="1"/>
  <c r="HH346" i="121" s="1"/>
  <c r="HH347" i="121" s="1"/>
  <c r="HH348" i="121" s="1"/>
  <c r="HH349" i="121" s="1"/>
  <c r="HH350" i="121" s="1"/>
  <c r="HH351" i="121" s="1"/>
  <c r="HH352" i="121" s="1"/>
  <c r="HH353" i="121" s="1"/>
  <c r="HH354" i="121" s="1"/>
  <c r="HH355" i="121" s="1"/>
  <c r="HH356" i="121" s="1"/>
  <c r="HH357" i="121" s="1"/>
  <c r="HH358" i="121" s="1"/>
  <c r="HH359" i="121" s="1"/>
  <c r="HH360" i="121" s="1"/>
  <c r="HH361" i="121" s="1"/>
  <c r="HH362" i="121" s="1"/>
  <c r="HH363" i="121" s="1"/>
  <c r="HH364" i="121" s="1"/>
  <c r="HH365" i="121" s="1"/>
  <c r="HH366" i="121" s="1"/>
  <c r="HH367" i="121" s="1"/>
  <c r="HH368" i="121" s="1"/>
  <c r="HH369" i="121" s="1"/>
  <c r="HH370" i="121" s="1"/>
  <c r="HH371" i="121" s="1"/>
  <c r="HH372" i="121" s="1"/>
  <c r="HH373" i="121" s="1"/>
  <c r="HH374" i="121" s="1"/>
  <c r="HH375" i="121" s="1"/>
  <c r="HH376" i="121" s="1"/>
  <c r="HH377" i="121" s="1"/>
  <c r="HH378" i="121" s="1"/>
  <c r="HH379" i="121" s="1"/>
  <c r="HH380" i="121" s="1"/>
  <c r="HH381" i="121" s="1"/>
  <c r="HH382" i="121" s="1"/>
  <c r="HH383" i="121" s="1"/>
  <c r="HH384" i="121" s="1"/>
  <c r="HH385" i="121" s="1"/>
  <c r="HH386" i="121" s="1"/>
  <c r="HH387" i="121" s="1"/>
  <c r="HH388" i="121" s="1"/>
  <c r="HH389" i="121" s="1"/>
  <c r="HH390" i="121" s="1"/>
  <c r="HH391" i="121" s="1"/>
  <c r="HH392" i="121" s="1"/>
  <c r="HH393" i="121" s="1"/>
  <c r="HH394" i="121" s="1"/>
  <c r="HH395" i="121" s="1"/>
  <c r="HH396" i="121" s="1"/>
  <c r="HH397" i="121" s="1"/>
  <c r="HH398" i="121" s="1"/>
  <c r="HH399" i="121" s="1"/>
  <c r="HH400" i="121" s="1"/>
  <c r="HH401" i="121" s="1"/>
  <c r="HH402" i="121" s="1"/>
  <c r="HH403" i="121" s="1"/>
  <c r="HH404" i="121" s="1"/>
  <c r="HH405" i="121" s="1"/>
  <c r="HH406" i="121" s="1"/>
  <c r="HH407" i="121" s="1"/>
  <c r="HH408" i="121" s="1"/>
  <c r="HH409" i="121" s="1"/>
  <c r="HH410" i="121" s="1"/>
  <c r="HH411" i="121" s="1"/>
  <c r="HH412" i="121" s="1"/>
  <c r="HH413" i="121" s="1"/>
  <c r="HH414" i="121" s="1"/>
  <c r="HH415" i="121" s="1"/>
  <c r="HH416" i="121" s="1"/>
  <c r="HH417" i="121" s="1"/>
  <c r="HH418" i="121" s="1"/>
  <c r="HH419" i="121" s="1"/>
  <c r="HH420" i="121" s="1"/>
  <c r="HH421" i="121" s="1"/>
  <c r="HH422" i="121" s="1"/>
  <c r="HH423" i="121" s="1"/>
  <c r="HH424" i="121" s="1"/>
  <c r="HH425" i="121" s="1"/>
  <c r="HH426" i="121" s="1"/>
  <c r="HG301" i="121"/>
  <c r="HU298" i="121"/>
  <c r="G71" i="121"/>
  <c r="F71" i="121"/>
  <c r="G70" i="121"/>
  <c r="F70" i="121"/>
  <c r="G69" i="121"/>
  <c r="F69" i="121"/>
  <c r="G68" i="121"/>
  <c r="F68" i="121"/>
  <c r="G67" i="121"/>
  <c r="F67" i="121"/>
  <c r="G66" i="121"/>
  <c r="F66" i="121"/>
  <c r="G65" i="121"/>
  <c r="F65" i="121"/>
  <c r="G64" i="121"/>
  <c r="F64" i="121"/>
  <c r="G63" i="121"/>
  <c r="F63" i="121"/>
  <c r="G62" i="121"/>
  <c r="F62" i="121"/>
  <c r="G61" i="121"/>
  <c r="F61" i="121"/>
  <c r="G60" i="121"/>
  <c r="F60" i="121"/>
  <c r="G59" i="121"/>
  <c r="F59" i="121"/>
  <c r="G58" i="121"/>
  <c r="F58" i="121"/>
  <c r="G57" i="121"/>
  <c r="F57" i="121"/>
  <c r="G56" i="121"/>
  <c r="F56" i="121"/>
  <c r="G55" i="121"/>
  <c r="F55" i="121"/>
  <c r="G54" i="121"/>
  <c r="F54" i="121"/>
  <c r="G53" i="121"/>
  <c r="F53" i="121"/>
  <c r="G52" i="121"/>
  <c r="F52" i="121"/>
  <c r="G51" i="121"/>
  <c r="F51" i="121"/>
  <c r="G50" i="121"/>
  <c r="F50" i="121"/>
  <c r="G49" i="121"/>
  <c r="F49" i="121"/>
  <c r="G48" i="121"/>
  <c r="F48" i="121"/>
  <c r="G47" i="121"/>
  <c r="F47" i="121"/>
  <c r="G46" i="121"/>
  <c r="F46" i="121"/>
  <c r="G45" i="121"/>
  <c r="F45" i="121"/>
  <c r="G44" i="121"/>
  <c r="F44" i="121"/>
  <c r="G43" i="121"/>
  <c r="F43" i="121"/>
  <c r="G42" i="121"/>
  <c r="F42" i="121"/>
  <c r="G41" i="121"/>
  <c r="F41" i="121"/>
  <c r="G40" i="121"/>
  <c r="F40" i="121"/>
  <c r="G39" i="121"/>
  <c r="F39" i="121"/>
  <c r="G38" i="121"/>
  <c r="F38" i="121"/>
  <c r="G37" i="121"/>
  <c r="F37" i="121"/>
  <c r="G36" i="121"/>
  <c r="F36" i="121"/>
  <c r="G35" i="121"/>
  <c r="F35" i="121"/>
  <c r="G34" i="121"/>
  <c r="F34" i="121"/>
  <c r="G33" i="121"/>
  <c r="F33" i="121"/>
  <c r="G32" i="121"/>
  <c r="F32" i="121"/>
  <c r="G31" i="121"/>
  <c r="F31" i="121"/>
  <c r="G30" i="121"/>
  <c r="F30" i="121"/>
  <c r="G29" i="121"/>
  <c r="F29" i="121"/>
  <c r="G28" i="121"/>
  <c r="F28" i="121"/>
  <c r="G27" i="121"/>
  <c r="F27" i="121"/>
  <c r="G26" i="121"/>
  <c r="F26" i="121"/>
  <c r="G25" i="121"/>
  <c r="F25" i="121"/>
  <c r="G24" i="121"/>
  <c r="F24" i="121"/>
  <c r="G23" i="121"/>
  <c r="F23" i="121"/>
  <c r="G22" i="121"/>
  <c r="F22" i="121"/>
  <c r="G21" i="121"/>
  <c r="F21" i="121"/>
  <c r="G20" i="121"/>
  <c r="F20" i="121"/>
  <c r="G19" i="121"/>
  <c r="F19" i="121"/>
  <c r="G18" i="121"/>
  <c r="F18" i="121"/>
  <c r="G17" i="121"/>
  <c r="F17" i="121"/>
  <c r="G16" i="121"/>
  <c r="F16" i="121"/>
  <c r="G15" i="121"/>
  <c r="F15" i="121"/>
  <c r="G14" i="121"/>
  <c r="F14" i="121"/>
  <c r="G13" i="121"/>
  <c r="F13" i="121"/>
  <c r="G12" i="121"/>
  <c r="F12" i="121"/>
  <c r="G10" i="121"/>
  <c r="F10" i="121"/>
  <c r="BG9" i="121"/>
  <c r="BF9" i="121"/>
  <c r="BE9" i="121"/>
  <c r="BD9" i="121"/>
  <c r="BC9" i="121"/>
  <c r="BB9" i="121"/>
  <c r="BA9" i="121"/>
  <c r="AZ9" i="121"/>
  <c r="AY9" i="121"/>
  <c r="AX9" i="121"/>
  <c r="AW9" i="121"/>
  <c r="AV9" i="121"/>
  <c r="AU9" i="121"/>
  <c r="AT9" i="121"/>
  <c r="AS9" i="121"/>
  <c r="AR9" i="121"/>
  <c r="AQ9" i="121"/>
  <c r="AP9" i="121"/>
  <c r="AO9" i="121"/>
  <c r="AN9" i="121"/>
  <c r="AM9" i="121"/>
  <c r="AL9" i="121"/>
  <c r="AK9" i="121"/>
  <c r="AJ9" i="121"/>
  <c r="AI9" i="121"/>
  <c r="AH9" i="121"/>
  <c r="AG9" i="121"/>
  <c r="AF9" i="121"/>
  <c r="AE9" i="121"/>
  <c r="AD9" i="121"/>
  <c r="AC9" i="121"/>
  <c r="AB9" i="121"/>
  <c r="AA9" i="121"/>
  <c r="Z9" i="121"/>
  <c r="Y9" i="121"/>
  <c r="X9" i="121"/>
  <c r="W9" i="121"/>
  <c r="V9" i="121"/>
  <c r="U9" i="121"/>
  <c r="T9" i="121"/>
  <c r="S9" i="121"/>
  <c r="R9" i="121"/>
  <c r="Q9" i="121"/>
  <c r="P9" i="121"/>
  <c r="O9" i="121"/>
  <c r="N9" i="121"/>
  <c r="M9" i="121"/>
  <c r="L9" i="121"/>
  <c r="K9" i="121"/>
  <c r="J9" i="121"/>
  <c r="BG8" i="121"/>
  <c r="BF8" i="121"/>
  <c r="BE8" i="121"/>
  <c r="BD8" i="121"/>
  <c r="BC8" i="121"/>
  <c r="BB8" i="121"/>
  <c r="BA8" i="121"/>
  <c r="AZ8" i="121"/>
  <c r="AY8" i="121"/>
  <c r="AX8" i="121"/>
  <c r="AW8" i="121"/>
  <c r="AV8" i="121"/>
  <c r="AU8" i="121"/>
  <c r="AT8" i="121"/>
  <c r="AS8" i="121"/>
  <c r="AR8" i="121"/>
  <c r="AQ8" i="121"/>
  <c r="AP8" i="121"/>
  <c r="AO8" i="121"/>
  <c r="AN8" i="121"/>
  <c r="AM8" i="121"/>
  <c r="AL8" i="121"/>
  <c r="AK8" i="121"/>
  <c r="AJ8" i="121"/>
  <c r="AI8" i="121"/>
  <c r="AH8" i="121"/>
  <c r="AG8" i="121"/>
  <c r="AF8" i="121"/>
  <c r="AE8" i="121"/>
  <c r="AD8" i="121"/>
  <c r="AC8" i="121"/>
  <c r="AB8" i="121"/>
  <c r="AA8" i="121"/>
  <c r="Z8" i="121"/>
  <c r="Y8" i="121"/>
  <c r="X8" i="121"/>
  <c r="W8" i="121"/>
  <c r="V8" i="121"/>
  <c r="U8" i="121"/>
  <c r="T8" i="121"/>
  <c r="S8" i="121"/>
  <c r="R8" i="121"/>
  <c r="Q8" i="121"/>
  <c r="P8" i="121"/>
  <c r="O8" i="121"/>
  <c r="N8" i="121"/>
  <c r="M8" i="121"/>
  <c r="L8" i="121"/>
  <c r="K8" i="121"/>
  <c r="J8" i="121"/>
  <c r="BG6" i="121"/>
  <c r="BF6" i="121"/>
  <c r="BE6" i="121"/>
  <c r="BD6" i="121"/>
  <c r="BC6" i="121"/>
  <c r="BB6" i="121"/>
  <c r="BA6" i="121"/>
  <c r="AZ6" i="121"/>
  <c r="AY6" i="121"/>
  <c r="AX6" i="121"/>
  <c r="AW6" i="121"/>
  <c r="AV6" i="121"/>
  <c r="AU6" i="121"/>
  <c r="AT6" i="121"/>
  <c r="AS6" i="121"/>
  <c r="AR6" i="121"/>
  <c r="AQ6" i="121"/>
  <c r="AP6" i="121"/>
  <c r="AO6" i="121"/>
  <c r="AN6" i="121"/>
  <c r="AM6" i="121"/>
  <c r="AL6" i="121"/>
  <c r="AK6" i="121"/>
  <c r="AJ6" i="121"/>
  <c r="AI6" i="121"/>
  <c r="AH6" i="121"/>
  <c r="AG6" i="121"/>
  <c r="AF6" i="121"/>
  <c r="AE6" i="121"/>
  <c r="AD6" i="121"/>
  <c r="AC6" i="121"/>
  <c r="AB6" i="121"/>
  <c r="AA6" i="121"/>
  <c r="Z6" i="121"/>
  <c r="Y6" i="121"/>
  <c r="X6" i="121"/>
  <c r="W6" i="121"/>
  <c r="V6" i="121"/>
  <c r="U6" i="121"/>
  <c r="T6" i="121"/>
  <c r="S6" i="121"/>
  <c r="R6" i="121"/>
  <c r="Q6" i="121"/>
  <c r="P6" i="121"/>
  <c r="O6" i="121"/>
  <c r="N6" i="121"/>
  <c r="M6" i="121"/>
  <c r="L6" i="121"/>
  <c r="K6" i="121"/>
  <c r="J6" i="121"/>
  <c r="BG5" i="121"/>
  <c r="BF5" i="121"/>
  <c r="BE5" i="121"/>
  <c r="BD5" i="121"/>
  <c r="BC5" i="121"/>
  <c r="BB5" i="121"/>
  <c r="BA5" i="121"/>
  <c r="AZ5" i="121"/>
  <c r="AY5" i="121"/>
  <c r="AX5" i="121"/>
  <c r="AW5" i="121"/>
  <c r="AV5" i="121"/>
  <c r="AU5" i="121"/>
  <c r="AT5" i="121"/>
  <c r="AS5" i="121"/>
  <c r="AR5" i="121"/>
  <c r="AQ5" i="121"/>
  <c r="AP5" i="121"/>
  <c r="AO5" i="121"/>
  <c r="AN5" i="121"/>
  <c r="AM5" i="121"/>
  <c r="AL5" i="121"/>
  <c r="AK5" i="121"/>
  <c r="AJ5" i="121"/>
  <c r="AI5" i="121"/>
  <c r="AH5" i="121"/>
  <c r="AG5" i="121"/>
  <c r="AF5" i="121"/>
  <c r="AE5" i="121"/>
  <c r="AD5" i="121"/>
  <c r="AC5" i="121"/>
  <c r="AB5" i="121"/>
  <c r="AA5" i="121"/>
  <c r="Z5" i="121"/>
  <c r="Y5" i="121"/>
  <c r="X5" i="121"/>
  <c r="W5" i="121"/>
  <c r="V5" i="121"/>
  <c r="U5" i="121"/>
  <c r="T5" i="121"/>
  <c r="S5" i="121"/>
  <c r="R5" i="121"/>
  <c r="Q5" i="121"/>
  <c r="P5" i="121"/>
  <c r="O5" i="121"/>
  <c r="N5" i="121"/>
  <c r="M5" i="121"/>
  <c r="L5" i="121"/>
  <c r="K5" i="121"/>
  <c r="J5" i="121"/>
  <c r="A7" i="121" s="1"/>
  <c r="J3" i="121"/>
  <c r="AN1" i="121"/>
  <c r="Y1" i="121"/>
  <c r="J1" i="121"/>
  <c r="HO350" i="120"/>
  <c r="HN350" i="120"/>
  <c r="HO349" i="120"/>
  <c r="HN349" i="120"/>
  <c r="HO348" i="120"/>
  <c r="HN348" i="120"/>
  <c r="HO347" i="120"/>
  <c r="HN347" i="120"/>
  <c r="HO346" i="120"/>
  <c r="HN346" i="120"/>
  <c r="HO345" i="120"/>
  <c r="HN345" i="120"/>
  <c r="HO344" i="120"/>
  <c r="HN344" i="120"/>
  <c r="HO343" i="120"/>
  <c r="HN343" i="120"/>
  <c r="HO342" i="120"/>
  <c r="HN342" i="120"/>
  <c r="HO341" i="120"/>
  <c r="HN341" i="120"/>
  <c r="HO340" i="120"/>
  <c r="HN340" i="120"/>
  <c r="HO339" i="120"/>
  <c r="HN339" i="120"/>
  <c r="HO338" i="120"/>
  <c r="HN338" i="120"/>
  <c r="HO337" i="120"/>
  <c r="HN337" i="120"/>
  <c r="HO336" i="120"/>
  <c r="HN336" i="120"/>
  <c r="HG336" i="120"/>
  <c r="HO335" i="120"/>
  <c r="HN335" i="120"/>
  <c r="HG335" i="120"/>
  <c r="HO334" i="120"/>
  <c r="HN334" i="120"/>
  <c r="HG334" i="120"/>
  <c r="HO333" i="120"/>
  <c r="HN333" i="120"/>
  <c r="HG333" i="120"/>
  <c r="HO332" i="120"/>
  <c r="HN332" i="120"/>
  <c r="HG332" i="120"/>
  <c r="HO331" i="120"/>
  <c r="HN331" i="120"/>
  <c r="HG331" i="120"/>
  <c r="HO330" i="120"/>
  <c r="HN330" i="120"/>
  <c r="HG330" i="120"/>
  <c r="HO329" i="120"/>
  <c r="HN329" i="120"/>
  <c r="HG329" i="120"/>
  <c r="HO328" i="120"/>
  <c r="HN328" i="120"/>
  <c r="HG328" i="120"/>
  <c r="HO327" i="120"/>
  <c r="HN327" i="120"/>
  <c r="HG327" i="120"/>
  <c r="HP326" i="120"/>
  <c r="HO326" i="120"/>
  <c r="HN326" i="120"/>
  <c r="HG326" i="120"/>
  <c r="HP325" i="120"/>
  <c r="HO325" i="120"/>
  <c r="HN325" i="120"/>
  <c r="HG325" i="120"/>
  <c r="HP324" i="120"/>
  <c r="HO324" i="120"/>
  <c r="HN324" i="120"/>
  <c r="HG324" i="120"/>
  <c r="HP323" i="120"/>
  <c r="HO323" i="120"/>
  <c r="HN323" i="120"/>
  <c r="HG323" i="120"/>
  <c r="HP322" i="120"/>
  <c r="HO322" i="120"/>
  <c r="HN322" i="120"/>
  <c r="HG322" i="120"/>
  <c r="HP321" i="120"/>
  <c r="HO321" i="120"/>
  <c r="HN321" i="120"/>
  <c r="HG321" i="120"/>
  <c r="HP320" i="120"/>
  <c r="HO320" i="120"/>
  <c r="HN320" i="120"/>
  <c r="HG320" i="120"/>
  <c r="HP319" i="120"/>
  <c r="HO319" i="120"/>
  <c r="HN319" i="120"/>
  <c r="HG319" i="120"/>
  <c r="HP318" i="120"/>
  <c r="HO318" i="120"/>
  <c r="HN318" i="120"/>
  <c r="HG318" i="120"/>
  <c r="HP317" i="120"/>
  <c r="HO317" i="120"/>
  <c r="HN317" i="120"/>
  <c r="HG317" i="120"/>
  <c r="HP316" i="120"/>
  <c r="HO316" i="120"/>
  <c r="HN316" i="120"/>
  <c r="HG316" i="120"/>
  <c r="HP315" i="120"/>
  <c r="HO315" i="120"/>
  <c r="HN315" i="120"/>
  <c r="HG315" i="120"/>
  <c r="HP314" i="120"/>
  <c r="HO314" i="120"/>
  <c r="HN314" i="120"/>
  <c r="HG314" i="120"/>
  <c r="HP313" i="120"/>
  <c r="HO313" i="120"/>
  <c r="HN313" i="120"/>
  <c r="HG313" i="120"/>
  <c r="HP312" i="120"/>
  <c r="HO312" i="120"/>
  <c r="HN312" i="120"/>
  <c r="HG312" i="120"/>
  <c r="HP311" i="120"/>
  <c r="HO311" i="120"/>
  <c r="HN311" i="120"/>
  <c r="HG311" i="120"/>
  <c r="HP310" i="120"/>
  <c r="HO310" i="120"/>
  <c r="HN310" i="120"/>
  <c r="HI310" i="120"/>
  <c r="HI311" i="120" s="1"/>
  <c r="HI312" i="120" s="1"/>
  <c r="HI313" i="120" s="1"/>
  <c r="HI314" i="120" s="1"/>
  <c r="HI315" i="120" s="1"/>
  <c r="HI316" i="120" s="1"/>
  <c r="HI317" i="120" s="1"/>
  <c r="HI318" i="120" s="1"/>
  <c r="HI319" i="120" s="1"/>
  <c r="HI320" i="120" s="1"/>
  <c r="HI321" i="120" s="1"/>
  <c r="HI322" i="120" s="1"/>
  <c r="HI323" i="120" s="1"/>
  <c r="HI324" i="120" s="1"/>
  <c r="HI325" i="120" s="1"/>
  <c r="HI326" i="120" s="1"/>
  <c r="HI327" i="120" s="1"/>
  <c r="HI328" i="120" s="1"/>
  <c r="HI329" i="120" s="1"/>
  <c r="HI330" i="120" s="1"/>
  <c r="HI331" i="120" s="1"/>
  <c r="HI332" i="120" s="1"/>
  <c r="HI333" i="120" s="1"/>
  <c r="HI334" i="120" s="1"/>
  <c r="HI335" i="120" s="1"/>
  <c r="HI336" i="120" s="1"/>
  <c r="HI337" i="120" s="1"/>
  <c r="HI338" i="120" s="1"/>
  <c r="HI339" i="120" s="1"/>
  <c r="HI340" i="120" s="1"/>
  <c r="HI341" i="120" s="1"/>
  <c r="HI342" i="120" s="1"/>
  <c r="HI343" i="120" s="1"/>
  <c r="HI344" i="120" s="1"/>
  <c r="HI345" i="120" s="1"/>
  <c r="HI346" i="120" s="1"/>
  <c r="HI347" i="120" s="1"/>
  <c r="HI348" i="120" s="1"/>
  <c r="HG310" i="120"/>
  <c r="HP309" i="120"/>
  <c r="HO309" i="120"/>
  <c r="HN309" i="120"/>
  <c r="HI309" i="120"/>
  <c r="HG309" i="120"/>
  <c r="HP308" i="120"/>
  <c r="HO308" i="120"/>
  <c r="HN308" i="120"/>
  <c r="HG308" i="120"/>
  <c r="HP307" i="120"/>
  <c r="HO307" i="120"/>
  <c r="HN307" i="120"/>
  <c r="P9" i="120" s="1"/>
  <c r="HI307" i="120"/>
  <c r="HG307" i="120"/>
  <c r="HP306" i="120"/>
  <c r="HO306" i="120"/>
  <c r="HN306" i="120"/>
  <c r="HL306" i="120"/>
  <c r="HI306" i="120"/>
  <c r="HG306" i="120"/>
  <c r="HP305" i="120"/>
  <c r="HO305" i="120"/>
  <c r="HN305" i="120"/>
  <c r="HL305" i="120"/>
  <c r="HK305" i="120"/>
  <c r="HI305" i="120"/>
  <c r="HG305" i="120"/>
  <c r="HP304" i="120"/>
  <c r="HO304" i="120"/>
  <c r="HN304" i="120"/>
  <c r="HK304" i="120"/>
  <c r="HJ304" i="120"/>
  <c r="HL304" i="120" s="1"/>
  <c r="HI304" i="120"/>
  <c r="HG304" i="120"/>
  <c r="HP303" i="120"/>
  <c r="HO303" i="120"/>
  <c r="HN303" i="120"/>
  <c r="HK303" i="120"/>
  <c r="HK302" i="120" s="1"/>
  <c r="HJ303" i="120"/>
  <c r="HL303" i="120" s="1"/>
  <c r="HI303" i="120"/>
  <c r="HG303" i="120"/>
  <c r="HP302" i="120"/>
  <c r="HO302" i="120"/>
  <c r="HN302" i="120"/>
  <c r="HJ302" i="120"/>
  <c r="HL302" i="120" s="1"/>
  <c r="HI302" i="120"/>
  <c r="HG302" i="120"/>
  <c r="HO301" i="120"/>
  <c r="HN301" i="120"/>
  <c r="HL301" i="120"/>
  <c r="HJ301" i="120"/>
  <c r="HI301" i="120"/>
  <c r="HH301" i="120"/>
  <c r="HH302" i="120" s="1"/>
  <c r="HH303" i="120" s="1"/>
  <c r="HH304" i="120" s="1"/>
  <c r="HH305" i="120" s="1"/>
  <c r="HH306" i="120" s="1"/>
  <c r="HH307" i="120" s="1"/>
  <c r="HH308" i="120" s="1"/>
  <c r="HH309" i="120" s="1"/>
  <c r="HH310" i="120" s="1"/>
  <c r="HH311" i="120" s="1"/>
  <c r="HH312" i="120" s="1"/>
  <c r="HH313" i="120" s="1"/>
  <c r="HH314" i="120" s="1"/>
  <c r="HH315" i="120" s="1"/>
  <c r="HH316" i="120" s="1"/>
  <c r="HH317" i="120" s="1"/>
  <c r="HH318" i="120" s="1"/>
  <c r="HH319" i="120" s="1"/>
  <c r="HH320" i="120" s="1"/>
  <c r="HH321" i="120" s="1"/>
  <c r="HH322" i="120" s="1"/>
  <c r="HH323" i="120" s="1"/>
  <c r="HH324" i="120" s="1"/>
  <c r="HH325" i="120" s="1"/>
  <c r="HH326" i="120" s="1"/>
  <c r="HH327" i="120" s="1"/>
  <c r="HH328" i="120" s="1"/>
  <c r="HH329" i="120" s="1"/>
  <c r="HH330" i="120" s="1"/>
  <c r="HH331" i="120" s="1"/>
  <c r="HH332" i="120" s="1"/>
  <c r="HH333" i="120" s="1"/>
  <c r="HH334" i="120" s="1"/>
  <c r="HH335" i="120" s="1"/>
  <c r="HH336" i="120" s="1"/>
  <c r="HH337" i="120" s="1"/>
  <c r="HH338" i="120" s="1"/>
  <c r="HH339" i="120" s="1"/>
  <c r="HH340" i="120" s="1"/>
  <c r="HH341" i="120" s="1"/>
  <c r="HH342" i="120" s="1"/>
  <c r="HH343" i="120" s="1"/>
  <c r="HH344" i="120" s="1"/>
  <c r="HH345" i="120" s="1"/>
  <c r="HH346" i="120" s="1"/>
  <c r="HH347" i="120" s="1"/>
  <c r="HH348" i="120" s="1"/>
  <c r="HH349" i="120" s="1"/>
  <c r="HH350" i="120" s="1"/>
  <c r="HH351" i="120" s="1"/>
  <c r="HH352" i="120" s="1"/>
  <c r="HH353" i="120" s="1"/>
  <c r="HH354" i="120" s="1"/>
  <c r="HH355" i="120" s="1"/>
  <c r="HH356" i="120" s="1"/>
  <c r="HH357" i="120" s="1"/>
  <c r="HH358" i="120" s="1"/>
  <c r="HH359" i="120" s="1"/>
  <c r="HH360" i="120" s="1"/>
  <c r="HH361" i="120" s="1"/>
  <c r="HH362" i="120" s="1"/>
  <c r="HH363" i="120" s="1"/>
  <c r="HH364" i="120" s="1"/>
  <c r="HH365" i="120" s="1"/>
  <c r="HH366" i="120" s="1"/>
  <c r="HH367" i="120" s="1"/>
  <c r="HH368" i="120" s="1"/>
  <c r="HH369" i="120" s="1"/>
  <c r="HH370" i="120" s="1"/>
  <c r="HH371" i="120" s="1"/>
  <c r="HH372" i="120" s="1"/>
  <c r="HH373" i="120" s="1"/>
  <c r="HH374" i="120" s="1"/>
  <c r="HH375" i="120" s="1"/>
  <c r="HH376" i="120" s="1"/>
  <c r="HH377" i="120" s="1"/>
  <c r="HH378" i="120" s="1"/>
  <c r="HH379" i="120" s="1"/>
  <c r="HH380" i="120" s="1"/>
  <c r="HH381" i="120" s="1"/>
  <c r="HH382" i="120" s="1"/>
  <c r="HH383" i="120" s="1"/>
  <c r="HH384" i="120" s="1"/>
  <c r="HH385" i="120" s="1"/>
  <c r="HH386" i="120" s="1"/>
  <c r="HH387" i="120" s="1"/>
  <c r="HH388" i="120" s="1"/>
  <c r="HH389" i="120" s="1"/>
  <c r="HH390" i="120" s="1"/>
  <c r="HH391" i="120" s="1"/>
  <c r="HH392" i="120" s="1"/>
  <c r="HH393" i="120" s="1"/>
  <c r="HH394" i="120" s="1"/>
  <c r="HH395" i="120" s="1"/>
  <c r="HH396" i="120" s="1"/>
  <c r="HH397" i="120" s="1"/>
  <c r="HH398" i="120" s="1"/>
  <c r="HH399" i="120" s="1"/>
  <c r="HH400" i="120" s="1"/>
  <c r="HH401" i="120" s="1"/>
  <c r="HH402" i="120" s="1"/>
  <c r="HH403" i="120" s="1"/>
  <c r="HH404" i="120" s="1"/>
  <c r="HH405" i="120" s="1"/>
  <c r="HH406" i="120" s="1"/>
  <c r="HH407" i="120" s="1"/>
  <c r="HH408" i="120" s="1"/>
  <c r="HH409" i="120" s="1"/>
  <c r="HH410" i="120" s="1"/>
  <c r="HH411" i="120" s="1"/>
  <c r="HH412" i="120" s="1"/>
  <c r="HH413" i="120" s="1"/>
  <c r="HH414" i="120" s="1"/>
  <c r="HH415" i="120" s="1"/>
  <c r="HH416" i="120" s="1"/>
  <c r="HH417" i="120" s="1"/>
  <c r="HH418" i="120" s="1"/>
  <c r="HH419" i="120" s="1"/>
  <c r="HH420" i="120" s="1"/>
  <c r="HH421" i="120" s="1"/>
  <c r="HH422" i="120" s="1"/>
  <c r="HH423" i="120" s="1"/>
  <c r="HH424" i="120" s="1"/>
  <c r="HH425" i="120" s="1"/>
  <c r="HH426" i="120" s="1"/>
  <c r="HG301" i="120"/>
  <c r="HU298" i="120"/>
  <c r="G71" i="120"/>
  <c r="F71" i="120"/>
  <c r="G70" i="120"/>
  <c r="F70" i="120"/>
  <c r="G69" i="120"/>
  <c r="F69" i="120"/>
  <c r="G68" i="120"/>
  <c r="F68" i="120"/>
  <c r="G67" i="120"/>
  <c r="F67" i="120"/>
  <c r="G66" i="120"/>
  <c r="F66" i="120"/>
  <c r="G65" i="120"/>
  <c r="F65" i="120"/>
  <c r="G64" i="120"/>
  <c r="F64" i="120"/>
  <c r="G63" i="120"/>
  <c r="F63" i="120"/>
  <c r="G62" i="120"/>
  <c r="F62" i="120"/>
  <c r="G61" i="120"/>
  <c r="F61" i="120"/>
  <c r="G60" i="120"/>
  <c r="F60" i="120"/>
  <c r="G59" i="120"/>
  <c r="F59" i="120"/>
  <c r="G58" i="120"/>
  <c r="F58" i="120"/>
  <c r="G57" i="120"/>
  <c r="F57" i="120"/>
  <c r="G56" i="120"/>
  <c r="F56" i="120"/>
  <c r="G55" i="120"/>
  <c r="F55" i="120"/>
  <c r="G54" i="120"/>
  <c r="F54" i="120"/>
  <c r="G53" i="120"/>
  <c r="F53" i="120"/>
  <c r="G52" i="120"/>
  <c r="F52" i="120"/>
  <c r="G51" i="120"/>
  <c r="F51" i="120"/>
  <c r="G50" i="120"/>
  <c r="F50" i="120"/>
  <c r="G49" i="120"/>
  <c r="F49" i="120"/>
  <c r="G48" i="120"/>
  <c r="F48" i="120"/>
  <c r="G47" i="120"/>
  <c r="F47" i="120"/>
  <c r="G46" i="120"/>
  <c r="F46" i="120"/>
  <c r="G45" i="120"/>
  <c r="F45" i="120"/>
  <c r="G44" i="120"/>
  <c r="F44" i="120"/>
  <c r="G43" i="120"/>
  <c r="F43" i="120"/>
  <c r="G42" i="120"/>
  <c r="F42" i="120"/>
  <c r="G41" i="120"/>
  <c r="F41" i="120"/>
  <c r="G40" i="120"/>
  <c r="F40" i="120"/>
  <c r="G39" i="120"/>
  <c r="F39" i="120"/>
  <c r="G38" i="120"/>
  <c r="F38" i="120"/>
  <c r="G37" i="120"/>
  <c r="F37" i="120"/>
  <c r="G36" i="120"/>
  <c r="F36" i="120"/>
  <c r="G35" i="120"/>
  <c r="F35" i="120"/>
  <c r="G34" i="120"/>
  <c r="F34" i="120"/>
  <c r="G33" i="120"/>
  <c r="F33" i="120"/>
  <c r="G32" i="120"/>
  <c r="F32" i="120"/>
  <c r="G31" i="120"/>
  <c r="F31" i="120"/>
  <c r="G30" i="120"/>
  <c r="F30" i="120"/>
  <c r="G29" i="120"/>
  <c r="F29" i="120"/>
  <c r="G28" i="120"/>
  <c r="F28" i="120"/>
  <c r="G27" i="120"/>
  <c r="F27" i="120"/>
  <c r="G26" i="120"/>
  <c r="F26" i="120"/>
  <c r="G25" i="120"/>
  <c r="F25" i="120"/>
  <c r="G24" i="120"/>
  <c r="F24" i="120"/>
  <c r="G23" i="120"/>
  <c r="F23" i="120"/>
  <c r="G22" i="120"/>
  <c r="F22" i="120"/>
  <c r="G21" i="120"/>
  <c r="F21" i="120"/>
  <c r="G20" i="120"/>
  <c r="F20" i="120"/>
  <c r="G19" i="120"/>
  <c r="F19" i="120"/>
  <c r="G18" i="120"/>
  <c r="F18" i="120"/>
  <c r="G17" i="120"/>
  <c r="F17" i="120"/>
  <c r="G16" i="120"/>
  <c r="F16" i="120"/>
  <c r="G15" i="120"/>
  <c r="F15" i="120"/>
  <c r="G14" i="120"/>
  <c r="F14" i="120"/>
  <c r="G13" i="120"/>
  <c r="F13" i="120"/>
  <c r="G12" i="120"/>
  <c r="F12" i="120"/>
  <c r="G10" i="120"/>
  <c r="F10" i="120"/>
  <c r="BG9" i="120"/>
  <c r="BF9" i="120"/>
  <c r="BE9" i="120"/>
  <c r="BD9" i="120"/>
  <c r="BC9" i="120"/>
  <c r="BB9" i="120"/>
  <c r="BA9" i="120"/>
  <c r="AZ9" i="120"/>
  <c r="AY9" i="120"/>
  <c r="AX9" i="120"/>
  <c r="AW9" i="120"/>
  <c r="AV9" i="120"/>
  <c r="AU9" i="120"/>
  <c r="AT9" i="120"/>
  <c r="AS9" i="120"/>
  <c r="AR9" i="120"/>
  <c r="AQ9" i="120"/>
  <c r="AP9" i="120"/>
  <c r="AO9" i="120"/>
  <c r="AN9" i="120"/>
  <c r="AM9" i="120"/>
  <c r="AL9" i="120"/>
  <c r="AK9" i="120"/>
  <c r="AJ9" i="120"/>
  <c r="AI9" i="120"/>
  <c r="AH9" i="120"/>
  <c r="AG9" i="120"/>
  <c r="AF9" i="120"/>
  <c r="AE9" i="120"/>
  <c r="AD9" i="120"/>
  <c r="AC9" i="120"/>
  <c r="AB9" i="120"/>
  <c r="AA9" i="120"/>
  <c r="Z9" i="120"/>
  <c r="Y9" i="120"/>
  <c r="X9" i="120"/>
  <c r="W9" i="120"/>
  <c r="V9" i="120"/>
  <c r="U9" i="120"/>
  <c r="T9" i="120"/>
  <c r="S9" i="120"/>
  <c r="R9" i="120"/>
  <c r="Q9" i="120"/>
  <c r="O9" i="120"/>
  <c r="N9" i="120"/>
  <c r="M9" i="120"/>
  <c r="L9" i="120"/>
  <c r="K9" i="120"/>
  <c r="J9" i="120"/>
  <c r="BG8" i="120"/>
  <c r="BF8" i="120"/>
  <c r="BE8" i="120"/>
  <c r="BD8" i="120"/>
  <c r="BC8" i="120"/>
  <c r="BB8" i="120"/>
  <c r="BA8" i="120"/>
  <c r="AZ8" i="120"/>
  <c r="AY8" i="120"/>
  <c r="AX8" i="120"/>
  <c r="AW8" i="120"/>
  <c r="AV8" i="120"/>
  <c r="AU8" i="120"/>
  <c r="AT8" i="120"/>
  <c r="AS8" i="120"/>
  <c r="AR8" i="120"/>
  <c r="AQ8" i="120"/>
  <c r="AP8" i="120"/>
  <c r="AO8" i="120"/>
  <c r="AN8" i="120"/>
  <c r="AM8" i="120"/>
  <c r="AL8" i="120"/>
  <c r="AK8" i="120"/>
  <c r="AJ8" i="120"/>
  <c r="AI8" i="120"/>
  <c r="AH8" i="120"/>
  <c r="AG8" i="120"/>
  <c r="AF8" i="120"/>
  <c r="AE8" i="120"/>
  <c r="AD8" i="120"/>
  <c r="AC8" i="120"/>
  <c r="AB8" i="120"/>
  <c r="AA8" i="120"/>
  <c r="Z8" i="120"/>
  <c r="Y8" i="120"/>
  <c r="X8" i="120"/>
  <c r="W8" i="120"/>
  <c r="V8" i="120"/>
  <c r="U8" i="120"/>
  <c r="T8" i="120"/>
  <c r="S8" i="120"/>
  <c r="R8" i="120"/>
  <c r="Q8" i="120"/>
  <c r="P8" i="120"/>
  <c r="O8" i="120"/>
  <c r="N8" i="120"/>
  <c r="M8" i="120"/>
  <c r="L8" i="120"/>
  <c r="K8" i="120"/>
  <c r="J8" i="120"/>
  <c r="BG6" i="120"/>
  <c r="BF6" i="120"/>
  <c r="BE6" i="120"/>
  <c r="BD6" i="120"/>
  <c r="BC6" i="120"/>
  <c r="BB6" i="120"/>
  <c r="BA6" i="120"/>
  <c r="AZ6" i="120"/>
  <c r="AY6" i="120"/>
  <c r="AX6" i="120"/>
  <c r="AW6" i="120"/>
  <c r="AV6" i="120"/>
  <c r="AU6" i="120"/>
  <c r="AT6" i="120"/>
  <c r="AS6" i="120"/>
  <c r="AR6" i="120"/>
  <c r="AQ6" i="120"/>
  <c r="AP6" i="120"/>
  <c r="AO6" i="120"/>
  <c r="AN6" i="120"/>
  <c r="AM6" i="120"/>
  <c r="AL6" i="120"/>
  <c r="AK6" i="120"/>
  <c r="AJ6" i="120"/>
  <c r="AI6" i="120"/>
  <c r="AH6" i="120"/>
  <c r="AG6" i="120"/>
  <c r="AF6" i="120"/>
  <c r="AE6" i="120"/>
  <c r="AD6" i="120"/>
  <c r="AC6" i="120"/>
  <c r="AB6" i="120"/>
  <c r="AA6" i="120"/>
  <c r="Z6" i="120"/>
  <c r="Y6" i="120"/>
  <c r="X6" i="120"/>
  <c r="W6" i="120"/>
  <c r="V6" i="120"/>
  <c r="U6" i="120"/>
  <c r="T6" i="120"/>
  <c r="S6" i="120"/>
  <c r="R6" i="120"/>
  <c r="Q6" i="120"/>
  <c r="P6" i="120"/>
  <c r="O6" i="120"/>
  <c r="N6" i="120"/>
  <c r="M6" i="120"/>
  <c r="L6" i="120"/>
  <c r="K6" i="120"/>
  <c r="J6" i="120"/>
  <c r="BG5" i="120"/>
  <c r="BF5" i="120"/>
  <c r="BE5" i="120"/>
  <c r="BD5" i="120"/>
  <c r="BC5" i="120"/>
  <c r="BB5" i="120"/>
  <c r="BA5" i="120"/>
  <c r="AZ5" i="120"/>
  <c r="AY5" i="120"/>
  <c r="AX5" i="120"/>
  <c r="AW5" i="120"/>
  <c r="AV5" i="120"/>
  <c r="AU5" i="120"/>
  <c r="AT5" i="120"/>
  <c r="AS5" i="120"/>
  <c r="AR5" i="120"/>
  <c r="AQ5" i="120"/>
  <c r="AP5" i="120"/>
  <c r="AO5" i="120"/>
  <c r="AN5" i="120"/>
  <c r="AM5" i="120"/>
  <c r="AL5" i="120"/>
  <c r="AK5" i="120"/>
  <c r="AJ5" i="120"/>
  <c r="AI5" i="120"/>
  <c r="AH5" i="120"/>
  <c r="AG5" i="120"/>
  <c r="AF5" i="120"/>
  <c r="AE5" i="120"/>
  <c r="AD5" i="120"/>
  <c r="AC5" i="120"/>
  <c r="AB5" i="120"/>
  <c r="AA5" i="120"/>
  <c r="Z5" i="120"/>
  <c r="Y5" i="120"/>
  <c r="X5" i="120"/>
  <c r="W5" i="120"/>
  <c r="V5" i="120"/>
  <c r="U5" i="120"/>
  <c r="T5" i="120"/>
  <c r="S5" i="120"/>
  <c r="R5" i="120"/>
  <c r="Q5" i="120"/>
  <c r="P5" i="120"/>
  <c r="O5" i="120"/>
  <c r="N5" i="120"/>
  <c r="M5" i="120"/>
  <c r="L5" i="120"/>
  <c r="K5" i="120"/>
  <c r="J5" i="120"/>
  <c r="A7" i="120" s="1"/>
  <c r="J3" i="120"/>
  <c r="AN1" i="120"/>
  <c r="Y1" i="120"/>
  <c r="J1" i="120"/>
  <c r="HO350" i="119"/>
  <c r="HN350" i="119"/>
  <c r="HO349" i="119"/>
  <c r="HN349" i="119"/>
  <c r="HO348" i="119"/>
  <c r="HN348" i="119"/>
  <c r="HO347" i="119"/>
  <c r="HN347" i="119"/>
  <c r="HO346" i="119"/>
  <c r="HN346" i="119"/>
  <c r="HO345" i="119"/>
  <c r="HN345" i="119"/>
  <c r="HO344" i="119"/>
  <c r="HN344" i="119"/>
  <c r="HO343" i="119"/>
  <c r="HN343" i="119"/>
  <c r="HO342" i="119"/>
  <c r="HN342" i="119"/>
  <c r="HO341" i="119"/>
  <c r="HN341" i="119"/>
  <c r="HO340" i="119"/>
  <c r="HN340" i="119"/>
  <c r="HO339" i="119"/>
  <c r="HN339" i="119"/>
  <c r="HO338" i="119"/>
  <c r="HN338" i="119"/>
  <c r="HO337" i="119"/>
  <c r="HN337" i="119"/>
  <c r="HO336" i="119"/>
  <c r="HN336" i="119"/>
  <c r="HG336" i="119"/>
  <c r="HO335" i="119"/>
  <c r="HN335" i="119"/>
  <c r="HG335" i="119"/>
  <c r="HO334" i="119"/>
  <c r="HN334" i="119"/>
  <c r="HG334" i="119"/>
  <c r="HO333" i="119"/>
  <c r="HN333" i="119"/>
  <c r="HG333" i="119"/>
  <c r="HO332" i="119"/>
  <c r="HN332" i="119"/>
  <c r="HG332" i="119"/>
  <c r="HO331" i="119"/>
  <c r="HN331" i="119"/>
  <c r="HG331" i="119"/>
  <c r="HO330" i="119"/>
  <c r="HN330" i="119"/>
  <c r="HG330" i="119"/>
  <c r="HO329" i="119"/>
  <c r="HN329" i="119"/>
  <c r="HG329" i="119"/>
  <c r="HO328" i="119"/>
  <c r="HN328" i="119"/>
  <c r="HG328" i="119"/>
  <c r="HO327" i="119"/>
  <c r="HN327" i="119"/>
  <c r="HG327" i="119"/>
  <c r="HP326" i="119"/>
  <c r="HO326" i="119"/>
  <c r="HN326" i="119"/>
  <c r="HG326" i="119"/>
  <c r="HP325" i="119"/>
  <c r="HO325" i="119"/>
  <c r="HN325" i="119"/>
  <c r="HG325" i="119"/>
  <c r="HP324" i="119"/>
  <c r="HO324" i="119"/>
  <c r="HN324" i="119"/>
  <c r="HG324" i="119"/>
  <c r="HP323" i="119"/>
  <c r="HO323" i="119"/>
  <c r="HN323" i="119"/>
  <c r="HG323" i="119"/>
  <c r="HP322" i="119"/>
  <c r="HO322" i="119"/>
  <c r="HN322" i="119"/>
  <c r="HG322" i="119"/>
  <c r="HP321" i="119"/>
  <c r="HO321" i="119"/>
  <c r="HN321" i="119"/>
  <c r="HG321" i="119"/>
  <c r="HP320" i="119"/>
  <c r="HO320" i="119"/>
  <c r="HN320" i="119"/>
  <c r="HG320" i="119"/>
  <c r="HP319" i="119"/>
  <c r="HO319" i="119"/>
  <c r="HN319" i="119"/>
  <c r="HG319" i="119"/>
  <c r="HP318" i="119"/>
  <c r="HO318" i="119"/>
  <c r="HN318" i="119"/>
  <c r="HG318" i="119"/>
  <c r="HP317" i="119"/>
  <c r="HO317" i="119"/>
  <c r="HN317" i="119"/>
  <c r="HG317" i="119"/>
  <c r="HP316" i="119"/>
  <c r="HO316" i="119"/>
  <c r="HN316" i="119"/>
  <c r="HG316" i="119"/>
  <c r="HP315" i="119"/>
  <c r="HO315" i="119"/>
  <c r="HN315" i="119"/>
  <c r="HG315" i="119"/>
  <c r="HP314" i="119"/>
  <c r="HO314" i="119"/>
  <c r="HN314" i="119"/>
  <c r="HG314" i="119"/>
  <c r="HP313" i="119"/>
  <c r="HO313" i="119"/>
  <c r="HN313" i="119"/>
  <c r="HG313" i="119"/>
  <c r="HP312" i="119"/>
  <c r="HO312" i="119"/>
  <c r="HN312" i="119"/>
  <c r="HG312" i="119"/>
  <c r="HP311" i="119"/>
  <c r="HO311" i="119"/>
  <c r="HN311" i="119"/>
  <c r="HG311" i="119"/>
  <c r="HP310" i="119"/>
  <c r="HO310" i="119"/>
  <c r="HN310" i="119"/>
  <c r="HG310" i="119"/>
  <c r="HP309" i="119"/>
  <c r="HO309" i="119"/>
  <c r="HN309" i="119"/>
  <c r="HI309" i="119"/>
  <c r="HI310" i="119" s="1"/>
  <c r="HI311" i="119" s="1"/>
  <c r="HI312" i="119" s="1"/>
  <c r="HI313" i="119" s="1"/>
  <c r="HI314" i="119" s="1"/>
  <c r="HI315" i="119" s="1"/>
  <c r="HI316" i="119" s="1"/>
  <c r="HI317" i="119" s="1"/>
  <c r="HI318" i="119" s="1"/>
  <c r="HI319" i="119" s="1"/>
  <c r="HI320" i="119" s="1"/>
  <c r="HI321" i="119" s="1"/>
  <c r="HI322" i="119" s="1"/>
  <c r="HI323" i="119" s="1"/>
  <c r="HI324" i="119" s="1"/>
  <c r="HI325" i="119" s="1"/>
  <c r="HI326" i="119" s="1"/>
  <c r="HI327" i="119" s="1"/>
  <c r="HI328" i="119" s="1"/>
  <c r="HI329" i="119" s="1"/>
  <c r="HI330" i="119" s="1"/>
  <c r="HI331" i="119" s="1"/>
  <c r="HI332" i="119" s="1"/>
  <c r="HI333" i="119" s="1"/>
  <c r="HI334" i="119" s="1"/>
  <c r="HI335" i="119" s="1"/>
  <c r="HI336" i="119" s="1"/>
  <c r="HI337" i="119" s="1"/>
  <c r="HI338" i="119" s="1"/>
  <c r="HI339" i="119" s="1"/>
  <c r="HI340" i="119" s="1"/>
  <c r="HI341" i="119" s="1"/>
  <c r="HI342" i="119" s="1"/>
  <c r="HI343" i="119" s="1"/>
  <c r="HI344" i="119" s="1"/>
  <c r="HI345" i="119" s="1"/>
  <c r="HI346" i="119" s="1"/>
  <c r="HI347" i="119" s="1"/>
  <c r="HI348" i="119" s="1"/>
  <c r="HG309" i="119"/>
  <c r="HP308" i="119"/>
  <c r="HO308" i="119"/>
  <c r="HN308" i="119"/>
  <c r="HG308" i="119"/>
  <c r="HP307" i="119"/>
  <c r="HO307" i="119"/>
  <c r="HN307" i="119"/>
  <c r="P9" i="119" s="1"/>
  <c r="HI307" i="119"/>
  <c r="HG307" i="119"/>
  <c r="HP306" i="119"/>
  <c r="HO306" i="119"/>
  <c r="HN306" i="119"/>
  <c r="HL306" i="119"/>
  <c r="HI306" i="119"/>
  <c r="HG306" i="119"/>
  <c r="HP305" i="119"/>
  <c r="HO305" i="119"/>
  <c r="HN305" i="119"/>
  <c r="HK305" i="119"/>
  <c r="HL305" i="119" s="1"/>
  <c r="HI305" i="119"/>
  <c r="HG305" i="119"/>
  <c r="HP304" i="119"/>
  <c r="HO304" i="119"/>
  <c r="HN304" i="119"/>
  <c r="HK304" i="119"/>
  <c r="HJ304" i="119"/>
  <c r="HL304" i="119" s="1"/>
  <c r="HI304" i="119"/>
  <c r="HG304" i="119"/>
  <c r="HP303" i="119"/>
  <c r="HO303" i="119"/>
  <c r="HN303" i="119"/>
  <c r="HK303" i="119"/>
  <c r="HJ303" i="119"/>
  <c r="HL303" i="119" s="1"/>
  <c r="HI303" i="119"/>
  <c r="HG303" i="119"/>
  <c r="HP302" i="119"/>
  <c r="HO302" i="119"/>
  <c r="HN302" i="119"/>
  <c r="HK302" i="119"/>
  <c r="HJ302" i="119"/>
  <c r="HL302" i="119" s="1"/>
  <c r="HI302" i="119"/>
  <c r="HG302" i="119"/>
  <c r="HO301" i="119"/>
  <c r="HN301" i="119"/>
  <c r="HL301" i="119"/>
  <c r="HJ301" i="119"/>
  <c r="HI301" i="119"/>
  <c r="HH301" i="119"/>
  <c r="HH302" i="119" s="1"/>
  <c r="HH303" i="119" s="1"/>
  <c r="HH304" i="119" s="1"/>
  <c r="HH305" i="119" s="1"/>
  <c r="HH306" i="119" s="1"/>
  <c r="HH307" i="119" s="1"/>
  <c r="HH308" i="119" s="1"/>
  <c r="HH309" i="119" s="1"/>
  <c r="HH310" i="119" s="1"/>
  <c r="HH311" i="119" s="1"/>
  <c r="HH312" i="119" s="1"/>
  <c r="HH313" i="119" s="1"/>
  <c r="HH314" i="119" s="1"/>
  <c r="HH315" i="119" s="1"/>
  <c r="HH316" i="119" s="1"/>
  <c r="HH317" i="119" s="1"/>
  <c r="HH318" i="119" s="1"/>
  <c r="HH319" i="119" s="1"/>
  <c r="HH320" i="119" s="1"/>
  <c r="HH321" i="119" s="1"/>
  <c r="HH322" i="119" s="1"/>
  <c r="HH323" i="119" s="1"/>
  <c r="HH324" i="119" s="1"/>
  <c r="HH325" i="119" s="1"/>
  <c r="HH326" i="119" s="1"/>
  <c r="HH327" i="119" s="1"/>
  <c r="HH328" i="119" s="1"/>
  <c r="HH329" i="119" s="1"/>
  <c r="HH330" i="119" s="1"/>
  <c r="HH331" i="119" s="1"/>
  <c r="HH332" i="119" s="1"/>
  <c r="HH333" i="119" s="1"/>
  <c r="HH334" i="119" s="1"/>
  <c r="HH335" i="119" s="1"/>
  <c r="HH336" i="119" s="1"/>
  <c r="HH337" i="119" s="1"/>
  <c r="HH338" i="119" s="1"/>
  <c r="HH339" i="119" s="1"/>
  <c r="HH340" i="119" s="1"/>
  <c r="HH341" i="119" s="1"/>
  <c r="HH342" i="119" s="1"/>
  <c r="HH343" i="119" s="1"/>
  <c r="HH344" i="119" s="1"/>
  <c r="HH345" i="119" s="1"/>
  <c r="HH346" i="119" s="1"/>
  <c r="HH347" i="119" s="1"/>
  <c r="HH348" i="119" s="1"/>
  <c r="HH349" i="119" s="1"/>
  <c r="HH350" i="119" s="1"/>
  <c r="HH351" i="119" s="1"/>
  <c r="HH352" i="119" s="1"/>
  <c r="HH353" i="119" s="1"/>
  <c r="HH354" i="119" s="1"/>
  <c r="HH355" i="119" s="1"/>
  <c r="HH356" i="119" s="1"/>
  <c r="HH357" i="119" s="1"/>
  <c r="HH358" i="119" s="1"/>
  <c r="HH359" i="119" s="1"/>
  <c r="HH360" i="119" s="1"/>
  <c r="HH361" i="119" s="1"/>
  <c r="HH362" i="119" s="1"/>
  <c r="HH363" i="119" s="1"/>
  <c r="HH364" i="119" s="1"/>
  <c r="HH365" i="119" s="1"/>
  <c r="HH366" i="119" s="1"/>
  <c r="HH367" i="119" s="1"/>
  <c r="HH368" i="119" s="1"/>
  <c r="HH369" i="119" s="1"/>
  <c r="HH370" i="119" s="1"/>
  <c r="HH371" i="119" s="1"/>
  <c r="HH372" i="119" s="1"/>
  <c r="HH373" i="119" s="1"/>
  <c r="HH374" i="119" s="1"/>
  <c r="HH375" i="119" s="1"/>
  <c r="HH376" i="119" s="1"/>
  <c r="HH377" i="119" s="1"/>
  <c r="HH378" i="119" s="1"/>
  <c r="HH379" i="119" s="1"/>
  <c r="HH380" i="119" s="1"/>
  <c r="HH381" i="119" s="1"/>
  <c r="HH382" i="119" s="1"/>
  <c r="HH383" i="119" s="1"/>
  <c r="HH384" i="119" s="1"/>
  <c r="HH385" i="119" s="1"/>
  <c r="HH386" i="119" s="1"/>
  <c r="HH387" i="119" s="1"/>
  <c r="HH388" i="119" s="1"/>
  <c r="HH389" i="119" s="1"/>
  <c r="HH390" i="119" s="1"/>
  <c r="HH391" i="119" s="1"/>
  <c r="HH392" i="119" s="1"/>
  <c r="HH393" i="119" s="1"/>
  <c r="HH394" i="119" s="1"/>
  <c r="HH395" i="119" s="1"/>
  <c r="HH396" i="119" s="1"/>
  <c r="HH397" i="119" s="1"/>
  <c r="HH398" i="119" s="1"/>
  <c r="HH399" i="119" s="1"/>
  <c r="HH400" i="119" s="1"/>
  <c r="HH401" i="119" s="1"/>
  <c r="HH402" i="119" s="1"/>
  <c r="HH403" i="119" s="1"/>
  <c r="HH404" i="119" s="1"/>
  <c r="HH405" i="119" s="1"/>
  <c r="HH406" i="119" s="1"/>
  <c r="HH407" i="119" s="1"/>
  <c r="HH408" i="119" s="1"/>
  <c r="HH409" i="119" s="1"/>
  <c r="HH410" i="119" s="1"/>
  <c r="HH411" i="119" s="1"/>
  <c r="HH412" i="119" s="1"/>
  <c r="HH413" i="119" s="1"/>
  <c r="HH414" i="119" s="1"/>
  <c r="HH415" i="119" s="1"/>
  <c r="HH416" i="119" s="1"/>
  <c r="HH417" i="119" s="1"/>
  <c r="HH418" i="119" s="1"/>
  <c r="HH419" i="119" s="1"/>
  <c r="HH420" i="119" s="1"/>
  <c r="HH421" i="119" s="1"/>
  <c r="HH422" i="119" s="1"/>
  <c r="HH423" i="119" s="1"/>
  <c r="HH424" i="119" s="1"/>
  <c r="HH425" i="119" s="1"/>
  <c r="HH426" i="119" s="1"/>
  <c r="HG301" i="119"/>
  <c r="HU298" i="119"/>
  <c r="G71" i="119"/>
  <c r="F71" i="119"/>
  <c r="G70" i="119"/>
  <c r="F70" i="119"/>
  <c r="G69" i="119"/>
  <c r="F69" i="119"/>
  <c r="G68" i="119"/>
  <c r="F68" i="119"/>
  <c r="G67" i="119"/>
  <c r="F67" i="119"/>
  <c r="G66" i="119"/>
  <c r="F66" i="119"/>
  <c r="G65" i="119"/>
  <c r="F65" i="119"/>
  <c r="G64" i="119"/>
  <c r="F64" i="119"/>
  <c r="G63" i="119"/>
  <c r="F63" i="119"/>
  <c r="G62" i="119"/>
  <c r="F62" i="119"/>
  <c r="G61" i="119"/>
  <c r="F61" i="119"/>
  <c r="G60" i="119"/>
  <c r="F60" i="119"/>
  <c r="G59" i="119"/>
  <c r="F59" i="119"/>
  <c r="G58" i="119"/>
  <c r="F58" i="119"/>
  <c r="G57" i="119"/>
  <c r="F57" i="119"/>
  <c r="G56" i="119"/>
  <c r="F56" i="119"/>
  <c r="G55" i="119"/>
  <c r="F55" i="119"/>
  <c r="G54" i="119"/>
  <c r="F54" i="119"/>
  <c r="G53" i="119"/>
  <c r="F53" i="119"/>
  <c r="G52" i="119"/>
  <c r="F52" i="119"/>
  <c r="G51" i="119"/>
  <c r="F51" i="119"/>
  <c r="G50" i="119"/>
  <c r="F50" i="119"/>
  <c r="G49" i="119"/>
  <c r="F49" i="119"/>
  <c r="G48" i="119"/>
  <c r="F48" i="119"/>
  <c r="G47" i="119"/>
  <c r="F47" i="119"/>
  <c r="G46" i="119"/>
  <c r="F46" i="119"/>
  <c r="G45" i="119"/>
  <c r="F45" i="119"/>
  <c r="G44" i="119"/>
  <c r="F44" i="119"/>
  <c r="G43" i="119"/>
  <c r="F43" i="119"/>
  <c r="G42" i="119"/>
  <c r="F42" i="119"/>
  <c r="G41" i="119"/>
  <c r="F41" i="119"/>
  <c r="G40" i="119"/>
  <c r="F40" i="119"/>
  <c r="G39" i="119"/>
  <c r="F39" i="119"/>
  <c r="G38" i="119"/>
  <c r="F38" i="119"/>
  <c r="G37" i="119"/>
  <c r="F37" i="119"/>
  <c r="G36" i="119"/>
  <c r="F36" i="119"/>
  <c r="G35" i="119"/>
  <c r="F35" i="119"/>
  <c r="G34" i="119"/>
  <c r="F34" i="119"/>
  <c r="G33" i="119"/>
  <c r="F33" i="119"/>
  <c r="G32" i="119"/>
  <c r="F32" i="119"/>
  <c r="G31" i="119"/>
  <c r="F31" i="119"/>
  <c r="G30" i="119"/>
  <c r="F30" i="119"/>
  <c r="G29" i="119"/>
  <c r="F29" i="119"/>
  <c r="G28" i="119"/>
  <c r="F28" i="119"/>
  <c r="G27" i="119"/>
  <c r="F27" i="119"/>
  <c r="G26" i="119"/>
  <c r="F26" i="119"/>
  <c r="G25" i="119"/>
  <c r="F25" i="119"/>
  <c r="G24" i="119"/>
  <c r="F24" i="119"/>
  <c r="G23" i="119"/>
  <c r="F23" i="119"/>
  <c r="G22" i="119"/>
  <c r="F22" i="119"/>
  <c r="G21" i="119"/>
  <c r="F21" i="119"/>
  <c r="G20" i="119"/>
  <c r="F20" i="119"/>
  <c r="G19" i="119"/>
  <c r="F19" i="119"/>
  <c r="G18" i="119"/>
  <c r="F18" i="119"/>
  <c r="G17" i="119"/>
  <c r="F17" i="119"/>
  <c r="G16" i="119"/>
  <c r="F16" i="119"/>
  <c r="G15" i="119"/>
  <c r="F15" i="119"/>
  <c r="G14" i="119"/>
  <c r="F14" i="119"/>
  <c r="G13" i="119"/>
  <c r="F13" i="119"/>
  <c r="G12" i="119"/>
  <c r="F12" i="119"/>
  <c r="G10" i="119"/>
  <c r="F10" i="119"/>
  <c r="BG9" i="119"/>
  <c r="BF9" i="119"/>
  <c r="BE9" i="119"/>
  <c r="BD9" i="119"/>
  <c r="BC9" i="119"/>
  <c r="BB9" i="119"/>
  <c r="BA9" i="119"/>
  <c r="AZ9" i="119"/>
  <c r="AY9" i="119"/>
  <c r="AX9" i="119"/>
  <c r="AW9" i="119"/>
  <c r="AV9" i="119"/>
  <c r="AU9" i="119"/>
  <c r="AT9" i="119"/>
  <c r="AS9" i="119"/>
  <c r="AR9" i="119"/>
  <c r="AQ9" i="119"/>
  <c r="AP9" i="119"/>
  <c r="AO9" i="119"/>
  <c r="AN9" i="119"/>
  <c r="AM9" i="119"/>
  <c r="AL9" i="119"/>
  <c r="AK9" i="119"/>
  <c r="AJ9" i="119"/>
  <c r="AI9" i="119"/>
  <c r="AH9" i="119"/>
  <c r="AG9" i="119"/>
  <c r="AF9" i="119"/>
  <c r="AE9" i="119"/>
  <c r="AD9" i="119"/>
  <c r="AC9" i="119"/>
  <c r="AB9" i="119"/>
  <c r="AA9" i="119"/>
  <c r="Z9" i="119"/>
  <c r="Y9" i="119"/>
  <c r="X9" i="119"/>
  <c r="W9" i="119"/>
  <c r="V9" i="119"/>
  <c r="U9" i="119"/>
  <c r="T9" i="119"/>
  <c r="S9" i="119"/>
  <c r="R9" i="119"/>
  <c r="Q9" i="119"/>
  <c r="O9" i="119"/>
  <c r="N9" i="119"/>
  <c r="M9" i="119"/>
  <c r="L9" i="119"/>
  <c r="K9" i="119"/>
  <c r="J9" i="119"/>
  <c r="BG8" i="119"/>
  <c r="BF8" i="119"/>
  <c r="BE8" i="119"/>
  <c r="BD8" i="119"/>
  <c r="BC8" i="119"/>
  <c r="BB8" i="119"/>
  <c r="BA8" i="119"/>
  <c r="AZ8" i="119"/>
  <c r="AY8" i="119"/>
  <c r="AX8" i="119"/>
  <c r="AW8" i="119"/>
  <c r="AV8" i="119"/>
  <c r="AU8" i="119"/>
  <c r="AT8" i="119"/>
  <c r="AS8" i="119"/>
  <c r="AR8" i="119"/>
  <c r="AQ8" i="119"/>
  <c r="AP8" i="119"/>
  <c r="AO8" i="119"/>
  <c r="AN8" i="119"/>
  <c r="AM8" i="119"/>
  <c r="AL8" i="119"/>
  <c r="AK8" i="119"/>
  <c r="AJ8" i="119"/>
  <c r="AI8" i="119"/>
  <c r="AH8" i="119"/>
  <c r="AG8" i="119"/>
  <c r="AF8" i="119"/>
  <c r="AE8" i="119"/>
  <c r="AD8" i="119"/>
  <c r="AC8" i="119"/>
  <c r="AB8" i="119"/>
  <c r="AA8" i="119"/>
  <c r="Z8" i="119"/>
  <c r="Y8" i="119"/>
  <c r="X8" i="119"/>
  <c r="W8" i="119"/>
  <c r="V8" i="119"/>
  <c r="U8" i="119"/>
  <c r="T8" i="119"/>
  <c r="S8" i="119"/>
  <c r="R8" i="119"/>
  <c r="Q8" i="119"/>
  <c r="P8" i="119"/>
  <c r="O8" i="119"/>
  <c r="N8" i="119"/>
  <c r="M8" i="119"/>
  <c r="L8" i="119"/>
  <c r="K8" i="119"/>
  <c r="J8" i="119"/>
  <c r="BG6" i="119"/>
  <c r="BF6" i="119"/>
  <c r="BE6" i="119"/>
  <c r="BD6" i="119"/>
  <c r="BC6" i="119"/>
  <c r="BB6" i="119"/>
  <c r="BA6" i="119"/>
  <c r="AZ6" i="119"/>
  <c r="AY6" i="119"/>
  <c r="AX6" i="119"/>
  <c r="AW6" i="119"/>
  <c r="AV6" i="119"/>
  <c r="AU6" i="119"/>
  <c r="AT6" i="119"/>
  <c r="AS6" i="119"/>
  <c r="AR6" i="119"/>
  <c r="AQ6" i="119"/>
  <c r="AP6" i="119"/>
  <c r="AO6" i="119"/>
  <c r="AN6" i="119"/>
  <c r="AM6" i="119"/>
  <c r="AL6" i="119"/>
  <c r="AK6" i="119"/>
  <c r="AJ6" i="119"/>
  <c r="AI6" i="119"/>
  <c r="AH6" i="119"/>
  <c r="AG6" i="119"/>
  <c r="AF6" i="119"/>
  <c r="AE6" i="119"/>
  <c r="AD6" i="119"/>
  <c r="AC6" i="119"/>
  <c r="AB6" i="119"/>
  <c r="AA6" i="119"/>
  <c r="Z6" i="119"/>
  <c r="Y6" i="119"/>
  <c r="X6" i="119"/>
  <c r="W6" i="119"/>
  <c r="V6" i="119"/>
  <c r="U6" i="119"/>
  <c r="T6" i="119"/>
  <c r="S6" i="119"/>
  <c r="R6" i="119"/>
  <c r="Q6" i="119"/>
  <c r="P6" i="119"/>
  <c r="O6" i="119"/>
  <c r="N6" i="119"/>
  <c r="M6" i="119"/>
  <c r="L6" i="119"/>
  <c r="K6" i="119"/>
  <c r="J6" i="119"/>
  <c r="BG5" i="119"/>
  <c r="BF5" i="119"/>
  <c r="BE5" i="119"/>
  <c r="BD5" i="119"/>
  <c r="BC5" i="119"/>
  <c r="BB5" i="119"/>
  <c r="BA5" i="119"/>
  <c r="AZ5" i="119"/>
  <c r="AY5" i="119"/>
  <c r="AX5" i="119"/>
  <c r="AW5" i="119"/>
  <c r="AV5" i="119"/>
  <c r="AU5" i="119"/>
  <c r="AT5" i="119"/>
  <c r="AS5" i="119"/>
  <c r="AR5" i="119"/>
  <c r="AQ5" i="119"/>
  <c r="AP5" i="119"/>
  <c r="AO5" i="119"/>
  <c r="AN5" i="119"/>
  <c r="AM5" i="119"/>
  <c r="AL5" i="119"/>
  <c r="AK5" i="119"/>
  <c r="AJ5" i="119"/>
  <c r="AI5" i="119"/>
  <c r="AH5" i="119"/>
  <c r="AG5" i="119"/>
  <c r="AF5" i="119"/>
  <c r="AE5" i="119"/>
  <c r="AD5" i="119"/>
  <c r="AC5" i="119"/>
  <c r="AB5" i="119"/>
  <c r="AA5" i="119"/>
  <c r="Z5" i="119"/>
  <c r="Y5" i="119"/>
  <c r="X5" i="119"/>
  <c r="W5" i="119"/>
  <c r="V5" i="119"/>
  <c r="U5" i="119"/>
  <c r="T5" i="119"/>
  <c r="S5" i="119"/>
  <c r="R5" i="119"/>
  <c r="Q5" i="119"/>
  <c r="P5" i="119"/>
  <c r="O5" i="119"/>
  <c r="N5" i="119"/>
  <c r="M5" i="119"/>
  <c r="L5" i="119"/>
  <c r="K5" i="119"/>
  <c r="J5" i="119"/>
  <c r="A7" i="119" s="1"/>
  <c r="J3" i="119"/>
  <c r="AN1" i="119"/>
  <c r="Y1" i="119"/>
  <c r="J1" i="119"/>
  <c r="HO350" i="118"/>
  <c r="HN350" i="118"/>
  <c r="HO349" i="118"/>
  <c r="HN349" i="118"/>
  <c r="HO348" i="118"/>
  <c r="HN348" i="118"/>
  <c r="HO347" i="118"/>
  <c r="HN347" i="118"/>
  <c r="HO346" i="118"/>
  <c r="HN346" i="118"/>
  <c r="HO345" i="118"/>
  <c r="HN345" i="118"/>
  <c r="HO344" i="118"/>
  <c r="HN344" i="118"/>
  <c r="HO343" i="118"/>
  <c r="HN343" i="118"/>
  <c r="HO342" i="118"/>
  <c r="HN342" i="118"/>
  <c r="HO341" i="118"/>
  <c r="HN341" i="118"/>
  <c r="HO340" i="118"/>
  <c r="HN340" i="118"/>
  <c r="HO339" i="118"/>
  <c r="HN339" i="118"/>
  <c r="HO338" i="118"/>
  <c r="HN338" i="118"/>
  <c r="HO337" i="118"/>
  <c r="HN337" i="118"/>
  <c r="HO336" i="118"/>
  <c r="HN336" i="118"/>
  <c r="HG336" i="118"/>
  <c r="HO335" i="118"/>
  <c r="HN335" i="118"/>
  <c r="HG335" i="118"/>
  <c r="HO334" i="118"/>
  <c r="HN334" i="118"/>
  <c r="HG334" i="118"/>
  <c r="HO333" i="118"/>
  <c r="HN333" i="118"/>
  <c r="HG333" i="118"/>
  <c r="HO332" i="118"/>
  <c r="HN332" i="118"/>
  <c r="HG332" i="118"/>
  <c r="HO331" i="118"/>
  <c r="HN331" i="118"/>
  <c r="HG331" i="118"/>
  <c r="HO330" i="118"/>
  <c r="HN330" i="118"/>
  <c r="HG330" i="118"/>
  <c r="HO329" i="118"/>
  <c r="HN329" i="118"/>
  <c r="HG329" i="118"/>
  <c r="HO328" i="118"/>
  <c r="HN328" i="118"/>
  <c r="HG328" i="118"/>
  <c r="HO327" i="118"/>
  <c r="HN327" i="118"/>
  <c r="HG327" i="118"/>
  <c r="HP326" i="118"/>
  <c r="HO326" i="118"/>
  <c r="HN326" i="118"/>
  <c r="HG326" i="118"/>
  <c r="HP325" i="118"/>
  <c r="HO325" i="118"/>
  <c r="HN325" i="118"/>
  <c r="HG325" i="118"/>
  <c r="HP324" i="118"/>
  <c r="HO324" i="118"/>
  <c r="HN324" i="118"/>
  <c r="HG324" i="118"/>
  <c r="HP323" i="118"/>
  <c r="HO323" i="118"/>
  <c r="HN323" i="118"/>
  <c r="HG323" i="118"/>
  <c r="HP322" i="118"/>
  <c r="HO322" i="118"/>
  <c r="HN322" i="118"/>
  <c r="HG322" i="118"/>
  <c r="HP321" i="118"/>
  <c r="HO321" i="118"/>
  <c r="HN321" i="118"/>
  <c r="HG321" i="118"/>
  <c r="HP320" i="118"/>
  <c r="HO320" i="118"/>
  <c r="HN320" i="118"/>
  <c r="HG320" i="118"/>
  <c r="HP319" i="118"/>
  <c r="HO319" i="118"/>
  <c r="HN319" i="118"/>
  <c r="HG319" i="118"/>
  <c r="HP318" i="118"/>
  <c r="HO318" i="118"/>
  <c r="HN318" i="118"/>
  <c r="HG318" i="118"/>
  <c r="HP317" i="118"/>
  <c r="HO317" i="118"/>
  <c r="HN317" i="118"/>
  <c r="HG317" i="118"/>
  <c r="HP316" i="118"/>
  <c r="HO316" i="118"/>
  <c r="HN316" i="118"/>
  <c r="HG316" i="118"/>
  <c r="HP315" i="118"/>
  <c r="HO315" i="118"/>
  <c r="HN315" i="118"/>
  <c r="HG315" i="118"/>
  <c r="HP314" i="118"/>
  <c r="HO314" i="118"/>
  <c r="HN314" i="118"/>
  <c r="HG314" i="118"/>
  <c r="HP313" i="118"/>
  <c r="HO313" i="118"/>
  <c r="HN313" i="118"/>
  <c r="HG313" i="118"/>
  <c r="HP312" i="118"/>
  <c r="HO312" i="118"/>
  <c r="HN312" i="118"/>
  <c r="HG312" i="118"/>
  <c r="HP311" i="118"/>
  <c r="HO311" i="118"/>
  <c r="HN311" i="118"/>
  <c r="HG311" i="118"/>
  <c r="HP310" i="118"/>
  <c r="HO310" i="118"/>
  <c r="HN310" i="118"/>
  <c r="HG310" i="118"/>
  <c r="HP309" i="118"/>
  <c r="HO309" i="118"/>
  <c r="HN309" i="118"/>
  <c r="HI309" i="118"/>
  <c r="HI310" i="118" s="1"/>
  <c r="HI311" i="118" s="1"/>
  <c r="HI312" i="118" s="1"/>
  <c r="HI313" i="118" s="1"/>
  <c r="HI314" i="118" s="1"/>
  <c r="HI315" i="118" s="1"/>
  <c r="HI316" i="118" s="1"/>
  <c r="HI317" i="118" s="1"/>
  <c r="HI318" i="118" s="1"/>
  <c r="HI319" i="118" s="1"/>
  <c r="HI320" i="118" s="1"/>
  <c r="HI321" i="118" s="1"/>
  <c r="HI322" i="118" s="1"/>
  <c r="HI323" i="118" s="1"/>
  <c r="HI324" i="118" s="1"/>
  <c r="HI325" i="118" s="1"/>
  <c r="HI326" i="118" s="1"/>
  <c r="HI327" i="118" s="1"/>
  <c r="HI328" i="118" s="1"/>
  <c r="HI329" i="118" s="1"/>
  <c r="HI330" i="118" s="1"/>
  <c r="HI331" i="118" s="1"/>
  <c r="HI332" i="118" s="1"/>
  <c r="HI333" i="118" s="1"/>
  <c r="HI334" i="118" s="1"/>
  <c r="HI335" i="118" s="1"/>
  <c r="HI336" i="118" s="1"/>
  <c r="HI337" i="118" s="1"/>
  <c r="HI338" i="118" s="1"/>
  <c r="HI339" i="118" s="1"/>
  <c r="HI340" i="118" s="1"/>
  <c r="HI341" i="118" s="1"/>
  <c r="HI342" i="118" s="1"/>
  <c r="HI343" i="118" s="1"/>
  <c r="HI344" i="118" s="1"/>
  <c r="HI345" i="118" s="1"/>
  <c r="HI346" i="118" s="1"/>
  <c r="HI347" i="118" s="1"/>
  <c r="HI348" i="118" s="1"/>
  <c r="HG309" i="118"/>
  <c r="HP308" i="118"/>
  <c r="HO308" i="118"/>
  <c r="HN308" i="118"/>
  <c r="HG308" i="118"/>
  <c r="HP307" i="118"/>
  <c r="HO307" i="118"/>
  <c r="HN307" i="118"/>
  <c r="HI307" i="118"/>
  <c r="HG307" i="118"/>
  <c r="HP306" i="118"/>
  <c r="HO306" i="118"/>
  <c r="HN306" i="118"/>
  <c r="HL306" i="118"/>
  <c r="HI306" i="118"/>
  <c r="HG306" i="118"/>
  <c r="HP305" i="118"/>
  <c r="HO305" i="118"/>
  <c r="HN305" i="118"/>
  <c r="HL305" i="118"/>
  <c r="HK305" i="118"/>
  <c r="HI305" i="118"/>
  <c r="HG305" i="118"/>
  <c r="HP304" i="118"/>
  <c r="HO304" i="118"/>
  <c r="HN304" i="118"/>
  <c r="HK304" i="118"/>
  <c r="HJ304" i="118"/>
  <c r="HL304" i="118" s="1"/>
  <c r="HI304" i="118"/>
  <c r="HG304" i="118"/>
  <c r="HP303" i="118"/>
  <c r="HO303" i="118"/>
  <c r="HN303" i="118"/>
  <c r="HK303" i="118"/>
  <c r="HJ303" i="118"/>
  <c r="HL303" i="118" s="1"/>
  <c r="HI303" i="118"/>
  <c r="HG303" i="118"/>
  <c r="HP302" i="118"/>
  <c r="HO302" i="118"/>
  <c r="HN302" i="118"/>
  <c r="HK302" i="118"/>
  <c r="HJ302" i="118"/>
  <c r="HL302" i="118" s="1"/>
  <c r="HI302" i="118"/>
  <c r="HG302" i="118"/>
  <c r="HO301" i="118"/>
  <c r="HN301" i="118"/>
  <c r="HL301" i="118"/>
  <c r="HJ301" i="118"/>
  <c r="HI301" i="118"/>
  <c r="HH301" i="118"/>
  <c r="HH302" i="118" s="1"/>
  <c r="HH303" i="118" s="1"/>
  <c r="HH304" i="118" s="1"/>
  <c r="HH305" i="118" s="1"/>
  <c r="HH306" i="118" s="1"/>
  <c r="HH307" i="118" s="1"/>
  <c r="HH308" i="118" s="1"/>
  <c r="HH309" i="118" s="1"/>
  <c r="HH310" i="118" s="1"/>
  <c r="HH311" i="118" s="1"/>
  <c r="HH312" i="118" s="1"/>
  <c r="HH313" i="118" s="1"/>
  <c r="HH314" i="118" s="1"/>
  <c r="HH315" i="118" s="1"/>
  <c r="HH316" i="118" s="1"/>
  <c r="HH317" i="118" s="1"/>
  <c r="HH318" i="118" s="1"/>
  <c r="HH319" i="118" s="1"/>
  <c r="HH320" i="118" s="1"/>
  <c r="HH321" i="118" s="1"/>
  <c r="HH322" i="118" s="1"/>
  <c r="HH323" i="118" s="1"/>
  <c r="HH324" i="118" s="1"/>
  <c r="HH325" i="118" s="1"/>
  <c r="HH326" i="118" s="1"/>
  <c r="HH327" i="118" s="1"/>
  <c r="HH328" i="118" s="1"/>
  <c r="HH329" i="118" s="1"/>
  <c r="HH330" i="118" s="1"/>
  <c r="HH331" i="118" s="1"/>
  <c r="HH332" i="118" s="1"/>
  <c r="HH333" i="118" s="1"/>
  <c r="HH334" i="118" s="1"/>
  <c r="HH335" i="118" s="1"/>
  <c r="HH336" i="118" s="1"/>
  <c r="HH337" i="118" s="1"/>
  <c r="HH338" i="118" s="1"/>
  <c r="HH339" i="118" s="1"/>
  <c r="HH340" i="118" s="1"/>
  <c r="HH341" i="118" s="1"/>
  <c r="HH342" i="118" s="1"/>
  <c r="HH343" i="118" s="1"/>
  <c r="HH344" i="118" s="1"/>
  <c r="HH345" i="118" s="1"/>
  <c r="HH346" i="118" s="1"/>
  <c r="HH347" i="118" s="1"/>
  <c r="HH348" i="118" s="1"/>
  <c r="HH349" i="118" s="1"/>
  <c r="HH350" i="118" s="1"/>
  <c r="HH351" i="118" s="1"/>
  <c r="HH352" i="118" s="1"/>
  <c r="HH353" i="118" s="1"/>
  <c r="HH354" i="118" s="1"/>
  <c r="HH355" i="118" s="1"/>
  <c r="HH356" i="118" s="1"/>
  <c r="HH357" i="118" s="1"/>
  <c r="HH358" i="118" s="1"/>
  <c r="HH359" i="118" s="1"/>
  <c r="HH360" i="118" s="1"/>
  <c r="HH361" i="118" s="1"/>
  <c r="HH362" i="118" s="1"/>
  <c r="HH363" i="118" s="1"/>
  <c r="HH364" i="118" s="1"/>
  <c r="HH365" i="118" s="1"/>
  <c r="HH366" i="118" s="1"/>
  <c r="HH367" i="118" s="1"/>
  <c r="HH368" i="118" s="1"/>
  <c r="HH369" i="118" s="1"/>
  <c r="HH370" i="118" s="1"/>
  <c r="HH371" i="118" s="1"/>
  <c r="HH372" i="118" s="1"/>
  <c r="HH373" i="118" s="1"/>
  <c r="HH374" i="118" s="1"/>
  <c r="HH375" i="118" s="1"/>
  <c r="HH376" i="118" s="1"/>
  <c r="HH377" i="118" s="1"/>
  <c r="HH378" i="118" s="1"/>
  <c r="HH379" i="118" s="1"/>
  <c r="HH380" i="118" s="1"/>
  <c r="HH381" i="118" s="1"/>
  <c r="HH382" i="118" s="1"/>
  <c r="HH383" i="118" s="1"/>
  <c r="HH384" i="118" s="1"/>
  <c r="HH385" i="118" s="1"/>
  <c r="HH386" i="118" s="1"/>
  <c r="HH387" i="118" s="1"/>
  <c r="HH388" i="118" s="1"/>
  <c r="HH389" i="118" s="1"/>
  <c r="HH390" i="118" s="1"/>
  <c r="HH391" i="118" s="1"/>
  <c r="HH392" i="118" s="1"/>
  <c r="HH393" i="118" s="1"/>
  <c r="HH394" i="118" s="1"/>
  <c r="HH395" i="118" s="1"/>
  <c r="HH396" i="118" s="1"/>
  <c r="HH397" i="118" s="1"/>
  <c r="HH398" i="118" s="1"/>
  <c r="HH399" i="118" s="1"/>
  <c r="HH400" i="118" s="1"/>
  <c r="HH401" i="118" s="1"/>
  <c r="HH402" i="118" s="1"/>
  <c r="HH403" i="118" s="1"/>
  <c r="HH404" i="118" s="1"/>
  <c r="HH405" i="118" s="1"/>
  <c r="HH406" i="118" s="1"/>
  <c r="HH407" i="118" s="1"/>
  <c r="HH408" i="118" s="1"/>
  <c r="HH409" i="118" s="1"/>
  <c r="HH410" i="118" s="1"/>
  <c r="HH411" i="118" s="1"/>
  <c r="HH412" i="118" s="1"/>
  <c r="HH413" i="118" s="1"/>
  <c r="HH414" i="118" s="1"/>
  <c r="HH415" i="118" s="1"/>
  <c r="HH416" i="118" s="1"/>
  <c r="HH417" i="118" s="1"/>
  <c r="HH418" i="118" s="1"/>
  <c r="HH419" i="118" s="1"/>
  <c r="HH420" i="118" s="1"/>
  <c r="HH421" i="118" s="1"/>
  <c r="HH422" i="118" s="1"/>
  <c r="HH423" i="118" s="1"/>
  <c r="HH424" i="118" s="1"/>
  <c r="HH425" i="118" s="1"/>
  <c r="HH426" i="118" s="1"/>
  <c r="HG301" i="118"/>
  <c r="HU298" i="118"/>
  <c r="G71" i="118"/>
  <c r="F71" i="118"/>
  <c r="G70" i="118"/>
  <c r="F70" i="118"/>
  <c r="G69" i="118"/>
  <c r="F69" i="118"/>
  <c r="G68" i="118"/>
  <c r="F68" i="118"/>
  <c r="G67" i="118"/>
  <c r="F67" i="118"/>
  <c r="G66" i="118"/>
  <c r="F66" i="118"/>
  <c r="G65" i="118"/>
  <c r="F65" i="118"/>
  <c r="G64" i="118"/>
  <c r="F64" i="118"/>
  <c r="G63" i="118"/>
  <c r="F63" i="118"/>
  <c r="G62" i="118"/>
  <c r="F62" i="118"/>
  <c r="G61" i="118"/>
  <c r="F61" i="118"/>
  <c r="G60" i="118"/>
  <c r="F60" i="118"/>
  <c r="G59" i="118"/>
  <c r="F59" i="118"/>
  <c r="G58" i="118"/>
  <c r="F58" i="118"/>
  <c r="G57" i="118"/>
  <c r="F57" i="118"/>
  <c r="G56" i="118"/>
  <c r="F56" i="118"/>
  <c r="G55" i="118"/>
  <c r="F55" i="118"/>
  <c r="G54" i="118"/>
  <c r="F54" i="118"/>
  <c r="G53" i="118"/>
  <c r="F53" i="118"/>
  <c r="G52" i="118"/>
  <c r="F52" i="118"/>
  <c r="G51" i="118"/>
  <c r="F51" i="118"/>
  <c r="G50" i="118"/>
  <c r="F50" i="118"/>
  <c r="G49" i="118"/>
  <c r="F49" i="118"/>
  <c r="G48" i="118"/>
  <c r="F48" i="118"/>
  <c r="G47" i="118"/>
  <c r="F47" i="118"/>
  <c r="G46" i="118"/>
  <c r="F46" i="118"/>
  <c r="G45" i="118"/>
  <c r="F45" i="118"/>
  <c r="G44" i="118"/>
  <c r="F44" i="118"/>
  <c r="G43" i="118"/>
  <c r="F43" i="118"/>
  <c r="G42" i="118"/>
  <c r="F42" i="118"/>
  <c r="G41" i="118"/>
  <c r="F41" i="118"/>
  <c r="G40" i="118"/>
  <c r="F40" i="118"/>
  <c r="G39" i="118"/>
  <c r="F39" i="118"/>
  <c r="G38" i="118"/>
  <c r="F38" i="118"/>
  <c r="G37" i="118"/>
  <c r="F37" i="118"/>
  <c r="G36" i="118"/>
  <c r="F36" i="118"/>
  <c r="G35" i="118"/>
  <c r="F35" i="118"/>
  <c r="G34" i="118"/>
  <c r="F34" i="118"/>
  <c r="G33" i="118"/>
  <c r="F33" i="118"/>
  <c r="G32" i="118"/>
  <c r="F32" i="118"/>
  <c r="G31" i="118"/>
  <c r="F31" i="118"/>
  <c r="G30" i="118"/>
  <c r="F30" i="118"/>
  <c r="G29" i="118"/>
  <c r="F29" i="118"/>
  <c r="G28" i="118"/>
  <c r="F28" i="118"/>
  <c r="G27" i="118"/>
  <c r="F27" i="118"/>
  <c r="G26" i="118"/>
  <c r="F26" i="118"/>
  <c r="G25" i="118"/>
  <c r="F25" i="118"/>
  <c r="G24" i="118"/>
  <c r="F24" i="118"/>
  <c r="G23" i="118"/>
  <c r="F23" i="118"/>
  <c r="G22" i="118"/>
  <c r="F22" i="118"/>
  <c r="G21" i="118"/>
  <c r="F21" i="118"/>
  <c r="G20" i="118"/>
  <c r="F20" i="118"/>
  <c r="G19" i="118"/>
  <c r="F19" i="118"/>
  <c r="G18" i="118"/>
  <c r="F18" i="118"/>
  <c r="G17" i="118"/>
  <c r="F17" i="118"/>
  <c r="G16" i="118"/>
  <c r="F16" i="118"/>
  <c r="G15" i="118"/>
  <c r="F15" i="118"/>
  <c r="G14" i="118"/>
  <c r="F14" i="118"/>
  <c r="G13" i="118"/>
  <c r="F13" i="118"/>
  <c r="G12" i="118"/>
  <c r="F12" i="118"/>
  <c r="G10" i="118"/>
  <c r="F10" i="118"/>
  <c r="BG9" i="118"/>
  <c r="BF9" i="118"/>
  <c r="BE9" i="118"/>
  <c r="BD9" i="118"/>
  <c r="BC9" i="118"/>
  <c r="BB9" i="118"/>
  <c r="BA9" i="118"/>
  <c r="AZ9" i="118"/>
  <c r="AY9" i="118"/>
  <c r="AX9" i="118"/>
  <c r="AW9" i="118"/>
  <c r="AV9" i="118"/>
  <c r="AU9" i="118"/>
  <c r="AT9" i="118"/>
  <c r="AS9" i="118"/>
  <c r="AR9" i="118"/>
  <c r="AQ9" i="118"/>
  <c r="AP9" i="118"/>
  <c r="AO9" i="118"/>
  <c r="AN9" i="118"/>
  <c r="AM9" i="118"/>
  <c r="AL9" i="118"/>
  <c r="AK9" i="118"/>
  <c r="AJ9" i="118"/>
  <c r="AI9" i="118"/>
  <c r="AH9" i="118"/>
  <c r="AG9" i="118"/>
  <c r="AF9" i="118"/>
  <c r="AE9" i="118"/>
  <c r="AD9" i="118"/>
  <c r="AC9" i="118"/>
  <c r="AB9" i="118"/>
  <c r="AA9" i="118"/>
  <c r="Z9" i="118"/>
  <c r="Y9" i="118"/>
  <c r="X9" i="118"/>
  <c r="W9" i="118"/>
  <c r="V9" i="118"/>
  <c r="U9" i="118"/>
  <c r="T9" i="118"/>
  <c r="S9" i="118"/>
  <c r="R9" i="118"/>
  <c r="Q9" i="118"/>
  <c r="P9" i="118"/>
  <c r="O9" i="118"/>
  <c r="N9" i="118"/>
  <c r="M9" i="118"/>
  <c r="L9" i="118"/>
  <c r="K9" i="118"/>
  <c r="J9" i="118"/>
  <c r="BG8" i="118"/>
  <c r="BF8" i="118"/>
  <c r="BE8" i="118"/>
  <c r="BD8" i="118"/>
  <c r="BC8" i="118"/>
  <c r="BB8" i="118"/>
  <c r="BA8" i="118"/>
  <c r="AZ8" i="118"/>
  <c r="AY8" i="118"/>
  <c r="AX8" i="118"/>
  <c r="AW8" i="118"/>
  <c r="AV8" i="118"/>
  <c r="AU8" i="118"/>
  <c r="AT8" i="118"/>
  <c r="AS8" i="118"/>
  <c r="AR8" i="118"/>
  <c r="AQ8" i="118"/>
  <c r="AP8" i="118"/>
  <c r="AO8" i="118"/>
  <c r="AN8" i="118"/>
  <c r="AM8" i="118"/>
  <c r="AL8" i="118"/>
  <c r="AK8" i="118"/>
  <c r="AJ8" i="118"/>
  <c r="AI8" i="118"/>
  <c r="AH8" i="118"/>
  <c r="AG8" i="118"/>
  <c r="AF8" i="118"/>
  <c r="AE8" i="118"/>
  <c r="AD8" i="118"/>
  <c r="AC8" i="118"/>
  <c r="AB8" i="118"/>
  <c r="AA8" i="118"/>
  <c r="Z8" i="118"/>
  <c r="Y8" i="118"/>
  <c r="X8" i="118"/>
  <c r="W8" i="118"/>
  <c r="V8" i="118"/>
  <c r="U8" i="118"/>
  <c r="T8" i="118"/>
  <c r="S8" i="118"/>
  <c r="R8" i="118"/>
  <c r="Q8" i="118"/>
  <c r="P8" i="118"/>
  <c r="O8" i="118"/>
  <c r="N8" i="118"/>
  <c r="M8" i="118"/>
  <c r="L8" i="118"/>
  <c r="K8" i="118"/>
  <c r="J8" i="118"/>
  <c r="BG6" i="118"/>
  <c r="BF6" i="118"/>
  <c r="BE6" i="118"/>
  <c r="BD6" i="118"/>
  <c r="BC6" i="118"/>
  <c r="BB6" i="118"/>
  <c r="BA6" i="118"/>
  <c r="AZ6" i="118"/>
  <c r="AY6" i="118"/>
  <c r="AX6" i="118"/>
  <c r="AW6" i="118"/>
  <c r="AV6" i="118"/>
  <c r="AU6" i="118"/>
  <c r="AT6" i="118"/>
  <c r="AS6" i="118"/>
  <c r="AR6" i="118"/>
  <c r="AQ6" i="118"/>
  <c r="AP6" i="118"/>
  <c r="AO6" i="118"/>
  <c r="AN6" i="118"/>
  <c r="AM6" i="118"/>
  <c r="AL6" i="118"/>
  <c r="AK6" i="118"/>
  <c r="AJ6" i="118"/>
  <c r="AI6" i="118"/>
  <c r="AH6" i="118"/>
  <c r="AG6" i="118"/>
  <c r="AF6" i="118"/>
  <c r="AE6" i="118"/>
  <c r="AD6" i="118"/>
  <c r="AC6" i="118"/>
  <c r="AB6" i="118"/>
  <c r="AA6" i="118"/>
  <c r="Z6" i="118"/>
  <c r="Y6" i="118"/>
  <c r="X6" i="118"/>
  <c r="W6" i="118"/>
  <c r="V6" i="118"/>
  <c r="U6" i="118"/>
  <c r="T6" i="118"/>
  <c r="S6" i="118"/>
  <c r="R6" i="118"/>
  <c r="Q6" i="118"/>
  <c r="P6" i="118"/>
  <c r="O6" i="118"/>
  <c r="N6" i="118"/>
  <c r="M6" i="118"/>
  <c r="L6" i="118"/>
  <c r="K6" i="118"/>
  <c r="J6" i="118"/>
  <c r="BG5" i="118"/>
  <c r="BF5" i="118"/>
  <c r="BE5" i="118"/>
  <c r="BD5" i="118"/>
  <c r="BC5" i="118"/>
  <c r="BB5" i="118"/>
  <c r="BA5" i="118"/>
  <c r="AZ5" i="118"/>
  <c r="AY5" i="118"/>
  <c r="AX5" i="118"/>
  <c r="AW5" i="118"/>
  <c r="AV5" i="118"/>
  <c r="AU5" i="118"/>
  <c r="AT5" i="118"/>
  <c r="AS5" i="118"/>
  <c r="AR5" i="118"/>
  <c r="AQ5" i="118"/>
  <c r="AP5" i="118"/>
  <c r="AO5" i="118"/>
  <c r="AN5" i="118"/>
  <c r="AM5" i="118"/>
  <c r="AL5" i="118"/>
  <c r="AK5" i="118"/>
  <c r="AJ5" i="118"/>
  <c r="AI5" i="118"/>
  <c r="AH5" i="118"/>
  <c r="AG5" i="118"/>
  <c r="AF5" i="118"/>
  <c r="AE5" i="118"/>
  <c r="AD5" i="118"/>
  <c r="AC5" i="118"/>
  <c r="AB5" i="118"/>
  <c r="AA5" i="118"/>
  <c r="Z5" i="118"/>
  <c r="Y5" i="118"/>
  <c r="X5" i="118"/>
  <c r="W5" i="118"/>
  <c r="V5" i="118"/>
  <c r="U5" i="118"/>
  <c r="T5" i="118"/>
  <c r="S5" i="118"/>
  <c r="R5" i="118"/>
  <c r="Q5" i="118"/>
  <c r="P5" i="118"/>
  <c r="O5" i="118"/>
  <c r="N5" i="118"/>
  <c r="M5" i="118"/>
  <c r="L5" i="118"/>
  <c r="K5" i="118"/>
  <c r="J5" i="118"/>
  <c r="A7" i="118" s="1"/>
  <c r="J3" i="118"/>
  <c r="AN1" i="118"/>
  <c r="Y1" i="118"/>
  <c r="J1" i="118"/>
  <c r="HO350" i="117"/>
  <c r="HN350" i="117"/>
  <c r="HO349" i="117"/>
  <c r="HN349" i="117"/>
  <c r="HO348" i="117"/>
  <c r="HN348" i="117"/>
  <c r="HO347" i="117"/>
  <c r="HN347" i="117"/>
  <c r="HO346" i="117"/>
  <c r="HN346" i="117"/>
  <c r="HO345" i="117"/>
  <c r="HN345" i="117"/>
  <c r="HO344" i="117"/>
  <c r="HN344" i="117"/>
  <c r="HO343" i="117"/>
  <c r="HN343" i="117"/>
  <c r="HO342" i="117"/>
  <c r="HN342" i="117"/>
  <c r="HO341" i="117"/>
  <c r="HN341" i="117"/>
  <c r="HO340" i="117"/>
  <c r="HN340" i="117"/>
  <c r="HO339" i="117"/>
  <c r="HN339" i="117"/>
  <c r="HO338" i="117"/>
  <c r="HN338" i="117"/>
  <c r="HO337" i="117"/>
  <c r="HN337" i="117"/>
  <c r="HO336" i="117"/>
  <c r="HN336" i="117"/>
  <c r="HG336" i="117"/>
  <c r="HO335" i="117"/>
  <c r="HN335" i="117"/>
  <c r="HG335" i="117"/>
  <c r="HO334" i="117"/>
  <c r="HN334" i="117"/>
  <c r="HG334" i="117"/>
  <c r="HO333" i="117"/>
  <c r="HN333" i="117"/>
  <c r="HG333" i="117"/>
  <c r="HO332" i="117"/>
  <c r="HN332" i="117"/>
  <c r="HG332" i="117"/>
  <c r="HO331" i="117"/>
  <c r="HN331" i="117"/>
  <c r="HG331" i="117"/>
  <c r="HO330" i="117"/>
  <c r="HN330" i="117"/>
  <c r="HG330" i="117"/>
  <c r="HO329" i="117"/>
  <c r="HN329" i="117"/>
  <c r="HG329" i="117"/>
  <c r="HO328" i="117"/>
  <c r="HN328" i="117"/>
  <c r="HG328" i="117"/>
  <c r="HO327" i="117"/>
  <c r="HN327" i="117"/>
  <c r="HG327" i="117"/>
  <c r="HP326" i="117"/>
  <c r="HO326" i="117"/>
  <c r="HN326" i="117"/>
  <c r="HG326" i="117"/>
  <c r="HP325" i="117"/>
  <c r="HO325" i="117"/>
  <c r="HN325" i="117"/>
  <c r="HG325" i="117"/>
  <c r="HP324" i="117"/>
  <c r="HO324" i="117"/>
  <c r="HN324" i="117"/>
  <c r="HG324" i="117"/>
  <c r="HP323" i="117"/>
  <c r="HO323" i="117"/>
  <c r="HN323" i="117"/>
  <c r="HG323" i="117"/>
  <c r="HP322" i="117"/>
  <c r="HO322" i="117"/>
  <c r="HN322" i="117"/>
  <c r="HG322" i="117"/>
  <c r="HP321" i="117"/>
  <c r="HO321" i="117"/>
  <c r="HN321" i="117"/>
  <c r="HG321" i="117"/>
  <c r="HP320" i="117"/>
  <c r="HO320" i="117"/>
  <c r="HN320" i="117"/>
  <c r="HG320" i="117"/>
  <c r="HP319" i="117"/>
  <c r="HO319" i="117"/>
  <c r="HN319" i="117"/>
  <c r="HG319" i="117"/>
  <c r="HP318" i="117"/>
  <c r="HO318" i="117"/>
  <c r="HN318" i="117"/>
  <c r="HG318" i="117"/>
  <c r="HP317" i="117"/>
  <c r="HO317" i="117"/>
  <c r="HN317" i="117"/>
  <c r="HG317" i="117"/>
  <c r="HP316" i="117"/>
  <c r="HO316" i="117"/>
  <c r="HN316" i="117"/>
  <c r="HG316" i="117"/>
  <c r="HP315" i="117"/>
  <c r="HO315" i="117"/>
  <c r="HN315" i="117"/>
  <c r="HG315" i="117"/>
  <c r="HP314" i="117"/>
  <c r="HO314" i="117"/>
  <c r="HN314" i="117"/>
  <c r="HG314" i="117"/>
  <c r="HP313" i="117"/>
  <c r="HO313" i="117"/>
  <c r="HN313" i="117"/>
  <c r="HG313" i="117"/>
  <c r="HP312" i="117"/>
  <c r="HO312" i="117"/>
  <c r="HN312" i="117"/>
  <c r="HG312" i="117"/>
  <c r="HP311" i="117"/>
  <c r="HO311" i="117"/>
  <c r="HN311" i="117"/>
  <c r="HG311" i="117"/>
  <c r="HP310" i="117"/>
  <c r="HO310" i="117"/>
  <c r="HN310" i="117"/>
  <c r="HG310" i="117"/>
  <c r="HP309" i="117"/>
  <c r="HO309" i="117"/>
  <c r="HN309" i="117"/>
  <c r="HI309" i="117"/>
  <c r="HI310" i="117" s="1"/>
  <c r="HI311" i="117" s="1"/>
  <c r="HI312" i="117" s="1"/>
  <c r="HI313" i="117" s="1"/>
  <c r="HI314" i="117" s="1"/>
  <c r="HI315" i="117" s="1"/>
  <c r="HI316" i="117" s="1"/>
  <c r="HI317" i="117" s="1"/>
  <c r="HI318" i="117" s="1"/>
  <c r="HI319" i="117" s="1"/>
  <c r="HI320" i="117" s="1"/>
  <c r="HI321" i="117" s="1"/>
  <c r="HI322" i="117" s="1"/>
  <c r="HI323" i="117" s="1"/>
  <c r="HI324" i="117" s="1"/>
  <c r="HI325" i="117" s="1"/>
  <c r="HI326" i="117" s="1"/>
  <c r="HI327" i="117" s="1"/>
  <c r="HI328" i="117" s="1"/>
  <c r="HI329" i="117" s="1"/>
  <c r="HI330" i="117" s="1"/>
  <c r="HI331" i="117" s="1"/>
  <c r="HI332" i="117" s="1"/>
  <c r="HI333" i="117" s="1"/>
  <c r="HI334" i="117" s="1"/>
  <c r="HI335" i="117" s="1"/>
  <c r="HI336" i="117" s="1"/>
  <c r="HI337" i="117" s="1"/>
  <c r="HI338" i="117" s="1"/>
  <c r="HI339" i="117" s="1"/>
  <c r="HI340" i="117" s="1"/>
  <c r="HI341" i="117" s="1"/>
  <c r="HI342" i="117" s="1"/>
  <c r="HI343" i="117" s="1"/>
  <c r="HI344" i="117" s="1"/>
  <c r="HI345" i="117" s="1"/>
  <c r="HI346" i="117" s="1"/>
  <c r="HI347" i="117" s="1"/>
  <c r="HI348" i="117" s="1"/>
  <c r="HG309" i="117"/>
  <c r="HP308" i="117"/>
  <c r="HO308" i="117"/>
  <c r="HN308" i="117"/>
  <c r="HG308" i="117"/>
  <c r="HP307" i="117"/>
  <c r="HO307" i="117"/>
  <c r="HN307" i="117"/>
  <c r="HI307" i="117"/>
  <c r="HG307" i="117"/>
  <c r="HP306" i="117"/>
  <c r="HO306" i="117"/>
  <c r="HN306" i="117"/>
  <c r="HL306" i="117"/>
  <c r="HI306" i="117"/>
  <c r="HG306" i="117"/>
  <c r="HP305" i="117"/>
  <c r="HO305" i="117"/>
  <c r="HN305" i="117"/>
  <c r="HK305" i="117"/>
  <c r="HL305" i="117" s="1"/>
  <c r="HI305" i="117"/>
  <c r="HG305" i="117"/>
  <c r="HP304" i="117"/>
  <c r="HO304" i="117"/>
  <c r="HN304" i="117"/>
  <c r="HK304" i="117"/>
  <c r="HJ304" i="117"/>
  <c r="HL304" i="117" s="1"/>
  <c r="HI304" i="117"/>
  <c r="HG304" i="117"/>
  <c r="HP303" i="117"/>
  <c r="HO303" i="117"/>
  <c r="HN303" i="117"/>
  <c r="HK303" i="117"/>
  <c r="HJ303" i="117"/>
  <c r="HL303" i="117" s="1"/>
  <c r="HI303" i="117"/>
  <c r="HG303" i="117"/>
  <c r="HP302" i="117"/>
  <c r="HO302" i="117"/>
  <c r="HN302" i="117"/>
  <c r="HK302" i="117"/>
  <c r="HJ302" i="117"/>
  <c r="HL302" i="117" s="1"/>
  <c r="HI302" i="117"/>
  <c r="HG302" i="117"/>
  <c r="HO301" i="117"/>
  <c r="HN301" i="117"/>
  <c r="HL301" i="117"/>
  <c r="HJ301" i="117"/>
  <c r="HI301" i="117"/>
  <c r="HH301" i="117"/>
  <c r="HH302" i="117" s="1"/>
  <c r="HH303" i="117" s="1"/>
  <c r="HH304" i="117" s="1"/>
  <c r="HH305" i="117" s="1"/>
  <c r="HH306" i="117" s="1"/>
  <c r="HH307" i="117" s="1"/>
  <c r="HH308" i="117" s="1"/>
  <c r="HH309" i="117" s="1"/>
  <c r="HH310" i="117" s="1"/>
  <c r="HH311" i="117" s="1"/>
  <c r="HH312" i="117" s="1"/>
  <c r="HH313" i="117" s="1"/>
  <c r="HH314" i="117" s="1"/>
  <c r="HH315" i="117" s="1"/>
  <c r="HH316" i="117" s="1"/>
  <c r="HH317" i="117" s="1"/>
  <c r="HH318" i="117" s="1"/>
  <c r="HH319" i="117" s="1"/>
  <c r="HH320" i="117" s="1"/>
  <c r="HH321" i="117" s="1"/>
  <c r="HH322" i="117" s="1"/>
  <c r="HH323" i="117" s="1"/>
  <c r="HH324" i="117" s="1"/>
  <c r="HH325" i="117" s="1"/>
  <c r="HH326" i="117" s="1"/>
  <c r="HH327" i="117" s="1"/>
  <c r="HH328" i="117" s="1"/>
  <c r="HH329" i="117" s="1"/>
  <c r="HH330" i="117" s="1"/>
  <c r="HH331" i="117" s="1"/>
  <c r="HH332" i="117" s="1"/>
  <c r="HH333" i="117" s="1"/>
  <c r="HH334" i="117" s="1"/>
  <c r="HH335" i="117" s="1"/>
  <c r="HH336" i="117" s="1"/>
  <c r="HH337" i="117" s="1"/>
  <c r="HH338" i="117" s="1"/>
  <c r="HH339" i="117" s="1"/>
  <c r="HH340" i="117" s="1"/>
  <c r="HH341" i="117" s="1"/>
  <c r="HH342" i="117" s="1"/>
  <c r="HH343" i="117" s="1"/>
  <c r="HH344" i="117" s="1"/>
  <c r="HH345" i="117" s="1"/>
  <c r="HH346" i="117" s="1"/>
  <c r="HH347" i="117" s="1"/>
  <c r="HH348" i="117" s="1"/>
  <c r="HH349" i="117" s="1"/>
  <c r="HH350" i="117" s="1"/>
  <c r="HH351" i="117" s="1"/>
  <c r="HH352" i="117" s="1"/>
  <c r="HH353" i="117" s="1"/>
  <c r="HH354" i="117" s="1"/>
  <c r="HH355" i="117" s="1"/>
  <c r="HH356" i="117" s="1"/>
  <c r="HH357" i="117" s="1"/>
  <c r="HH358" i="117" s="1"/>
  <c r="HH359" i="117" s="1"/>
  <c r="HH360" i="117" s="1"/>
  <c r="HH361" i="117" s="1"/>
  <c r="HH362" i="117" s="1"/>
  <c r="HH363" i="117" s="1"/>
  <c r="HH364" i="117" s="1"/>
  <c r="HH365" i="117" s="1"/>
  <c r="HH366" i="117" s="1"/>
  <c r="HH367" i="117" s="1"/>
  <c r="HH368" i="117" s="1"/>
  <c r="HH369" i="117" s="1"/>
  <c r="HH370" i="117" s="1"/>
  <c r="HH371" i="117" s="1"/>
  <c r="HH372" i="117" s="1"/>
  <c r="HH373" i="117" s="1"/>
  <c r="HH374" i="117" s="1"/>
  <c r="HH375" i="117" s="1"/>
  <c r="HH376" i="117" s="1"/>
  <c r="HH377" i="117" s="1"/>
  <c r="HH378" i="117" s="1"/>
  <c r="HH379" i="117" s="1"/>
  <c r="HH380" i="117" s="1"/>
  <c r="HH381" i="117" s="1"/>
  <c r="HH382" i="117" s="1"/>
  <c r="HH383" i="117" s="1"/>
  <c r="HH384" i="117" s="1"/>
  <c r="HH385" i="117" s="1"/>
  <c r="HH386" i="117" s="1"/>
  <c r="HH387" i="117" s="1"/>
  <c r="HH388" i="117" s="1"/>
  <c r="HH389" i="117" s="1"/>
  <c r="HH390" i="117" s="1"/>
  <c r="HH391" i="117" s="1"/>
  <c r="HH392" i="117" s="1"/>
  <c r="HH393" i="117" s="1"/>
  <c r="HH394" i="117" s="1"/>
  <c r="HH395" i="117" s="1"/>
  <c r="HH396" i="117" s="1"/>
  <c r="HH397" i="117" s="1"/>
  <c r="HH398" i="117" s="1"/>
  <c r="HH399" i="117" s="1"/>
  <c r="HH400" i="117" s="1"/>
  <c r="HH401" i="117" s="1"/>
  <c r="HH402" i="117" s="1"/>
  <c r="HH403" i="117" s="1"/>
  <c r="HH404" i="117" s="1"/>
  <c r="HH405" i="117" s="1"/>
  <c r="HH406" i="117" s="1"/>
  <c r="HH407" i="117" s="1"/>
  <c r="HH408" i="117" s="1"/>
  <c r="HH409" i="117" s="1"/>
  <c r="HH410" i="117" s="1"/>
  <c r="HH411" i="117" s="1"/>
  <c r="HH412" i="117" s="1"/>
  <c r="HH413" i="117" s="1"/>
  <c r="HH414" i="117" s="1"/>
  <c r="HH415" i="117" s="1"/>
  <c r="HH416" i="117" s="1"/>
  <c r="HH417" i="117" s="1"/>
  <c r="HH418" i="117" s="1"/>
  <c r="HH419" i="117" s="1"/>
  <c r="HH420" i="117" s="1"/>
  <c r="HH421" i="117" s="1"/>
  <c r="HH422" i="117" s="1"/>
  <c r="HH423" i="117" s="1"/>
  <c r="HH424" i="117" s="1"/>
  <c r="HH425" i="117" s="1"/>
  <c r="HH426" i="117" s="1"/>
  <c r="HG301" i="117"/>
  <c r="HU298" i="117"/>
  <c r="G71" i="117"/>
  <c r="F71" i="117"/>
  <c r="G70" i="117"/>
  <c r="F70" i="117"/>
  <c r="G69" i="117"/>
  <c r="F69" i="117"/>
  <c r="G68" i="117"/>
  <c r="F68" i="117"/>
  <c r="G67" i="117"/>
  <c r="F67" i="117"/>
  <c r="G66" i="117"/>
  <c r="F66" i="117"/>
  <c r="G65" i="117"/>
  <c r="F65" i="117"/>
  <c r="G64" i="117"/>
  <c r="F64" i="117"/>
  <c r="G63" i="117"/>
  <c r="F63" i="117"/>
  <c r="G62" i="117"/>
  <c r="F62" i="117"/>
  <c r="G61" i="117"/>
  <c r="F61" i="117"/>
  <c r="G60" i="117"/>
  <c r="F60" i="117"/>
  <c r="G59" i="117"/>
  <c r="F59" i="117"/>
  <c r="G58" i="117"/>
  <c r="F58" i="117"/>
  <c r="G57" i="117"/>
  <c r="F57" i="117"/>
  <c r="G56" i="117"/>
  <c r="F56" i="117"/>
  <c r="G55" i="117"/>
  <c r="F55" i="117"/>
  <c r="G54" i="117"/>
  <c r="F54" i="117"/>
  <c r="G53" i="117"/>
  <c r="F53" i="117"/>
  <c r="G52" i="117"/>
  <c r="F52" i="117"/>
  <c r="G51" i="117"/>
  <c r="F51" i="117"/>
  <c r="G50" i="117"/>
  <c r="F50" i="117"/>
  <c r="G49" i="117"/>
  <c r="F49" i="117"/>
  <c r="G48" i="117"/>
  <c r="F48" i="117"/>
  <c r="G47" i="117"/>
  <c r="F47" i="117"/>
  <c r="G46" i="117"/>
  <c r="F46" i="117"/>
  <c r="G45" i="117"/>
  <c r="F45" i="117"/>
  <c r="G44" i="117"/>
  <c r="F44" i="117"/>
  <c r="G43" i="117"/>
  <c r="F43" i="117"/>
  <c r="G42" i="117"/>
  <c r="F42" i="117"/>
  <c r="G41" i="117"/>
  <c r="F41" i="117"/>
  <c r="G40" i="117"/>
  <c r="F40" i="117"/>
  <c r="G39" i="117"/>
  <c r="F39" i="117"/>
  <c r="G38" i="117"/>
  <c r="F38" i="117"/>
  <c r="G37" i="117"/>
  <c r="F37" i="117"/>
  <c r="G36" i="117"/>
  <c r="F36" i="117"/>
  <c r="G35" i="117"/>
  <c r="F35" i="117"/>
  <c r="G34" i="117"/>
  <c r="F34" i="117"/>
  <c r="G33" i="117"/>
  <c r="F33" i="117"/>
  <c r="G32" i="117"/>
  <c r="F32" i="117"/>
  <c r="G31" i="117"/>
  <c r="F31" i="117"/>
  <c r="G30" i="117"/>
  <c r="F30" i="117"/>
  <c r="G29" i="117"/>
  <c r="F29" i="117"/>
  <c r="G28" i="117"/>
  <c r="F28" i="117"/>
  <c r="G27" i="117"/>
  <c r="F27" i="117"/>
  <c r="G26" i="117"/>
  <c r="F26" i="117"/>
  <c r="G25" i="117"/>
  <c r="F25" i="117"/>
  <c r="G24" i="117"/>
  <c r="F24" i="117"/>
  <c r="G23" i="117"/>
  <c r="F23" i="117"/>
  <c r="G22" i="117"/>
  <c r="F22" i="117"/>
  <c r="G21" i="117"/>
  <c r="F21" i="117"/>
  <c r="G20" i="117"/>
  <c r="F20" i="117"/>
  <c r="G19" i="117"/>
  <c r="F19" i="117"/>
  <c r="G18" i="117"/>
  <c r="F18" i="117"/>
  <c r="G17" i="117"/>
  <c r="F17" i="117"/>
  <c r="G16" i="117"/>
  <c r="F16" i="117"/>
  <c r="G15" i="117"/>
  <c r="F15" i="117"/>
  <c r="G14" i="117"/>
  <c r="F14" i="117"/>
  <c r="G13" i="117"/>
  <c r="F13" i="117"/>
  <c r="G12" i="117"/>
  <c r="F12" i="117"/>
  <c r="G10" i="117"/>
  <c r="F10" i="117"/>
  <c r="BG9" i="117"/>
  <c r="BF9" i="117"/>
  <c r="BE9" i="117"/>
  <c r="BD9" i="117"/>
  <c r="BC9" i="117"/>
  <c r="BB9" i="117"/>
  <c r="BA9" i="117"/>
  <c r="AZ9" i="117"/>
  <c r="AY9" i="117"/>
  <c r="AX9" i="117"/>
  <c r="AW9" i="117"/>
  <c r="AV9" i="117"/>
  <c r="AU9" i="117"/>
  <c r="AT9" i="117"/>
  <c r="AS9" i="117"/>
  <c r="AR9" i="117"/>
  <c r="AQ9" i="117"/>
  <c r="AP9" i="117"/>
  <c r="AO9" i="117"/>
  <c r="AN9" i="117"/>
  <c r="AM9" i="117"/>
  <c r="AL9" i="117"/>
  <c r="AK9" i="117"/>
  <c r="AJ9" i="117"/>
  <c r="AI9" i="117"/>
  <c r="AH9" i="117"/>
  <c r="AG9" i="117"/>
  <c r="AF9" i="117"/>
  <c r="AE9" i="117"/>
  <c r="AD9" i="117"/>
  <c r="AC9" i="117"/>
  <c r="AB9" i="117"/>
  <c r="AA9" i="117"/>
  <c r="Z9" i="117"/>
  <c r="Y9" i="117"/>
  <c r="X9" i="117"/>
  <c r="W9" i="117"/>
  <c r="V9" i="117"/>
  <c r="U9" i="117"/>
  <c r="T9" i="117"/>
  <c r="S9" i="117"/>
  <c r="R9" i="117"/>
  <c r="Q9" i="117"/>
  <c r="P9" i="117"/>
  <c r="O9" i="117"/>
  <c r="N9" i="117"/>
  <c r="M9" i="117"/>
  <c r="L9" i="117"/>
  <c r="K9" i="117"/>
  <c r="J9" i="117"/>
  <c r="BG8" i="117"/>
  <c r="BF8" i="117"/>
  <c r="BE8" i="117"/>
  <c r="BD8" i="117"/>
  <c r="BC8" i="117"/>
  <c r="BB8" i="117"/>
  <c r="BA8" i="117"/>
  <c r="AZ8" i="117"/>
  <c r="AY8" i="117"/>
  <c r="AX8" i="117"/>
  <c r="AW8" i="117"/>
  <c r="AV8" i="117"/>
  <c r="AU8" i="117"/>
  <c r="AT8" i="117"/>
  <c r="AS8" i="117"/>
  <c r="AR8" i="117"/>
  <c r="AQ8" i="117"/>
  <c r="AP8" i="117"/>
  <c r="AO8" i="117"/>
  <c r="AN8" i="117"/>
  <c r="AM8" i="117"/>
  <c r="AL8" i="117"/>
  <c r="AK8" i="117"/>
  <c r="AJ8" i="117"/>
  <c r="AI8" i="117"/>
  <c r="AH8" i="117"/>
  <c r="AG8" i="117"/>
  <c r="AF8" i="117"/>
  <c r="AE8" i="117"/>
  <c r="AD8" i="117"/>
  <c r="AC8" i="117"/>
  <c r="AB8" i="117"/>
  <c r="AA8" i="117"/>
  <c r="Z8" i="117"/>
  <c r="Y8" i="117"/>
  <c r="X8" i="117"/>
  <c r="W8" i="117"/>
  <c r="V8" i="117"/>
  <c r="U8" i="117"/>
  <c r="T8" i="117"/>
  <c r="S8" i="117"/>
  <c r="R8" i="117"/>
  <c r="Q8" i="117"/>
  <c r="P8" i="117"/>
  <c r="O8" i="117"/>
  <c r="N8" i="117"/>
  <c r="M8" i="117"/>
  <c r="L8" i="117"/>
  <c r="K8" i="117"/>
  <c r="J8" i="117"/>
  <c r="BG6" i="117"/>
  <c r="BF6" i="117"/>
  <c r="BE6" i="117"/>
  <c r="BD6" i="117"/>
  <c r="BC6" i="117"/>
  <c r="BB6" i="117"/>
  <c r="BA6" i="117"/>
  <c r="AZ6" i="117"/>
  <c r="AY6" i="117"/>
  <c r="AX6" i="117"/>
  <c r="AW6" i="117"/>
  <c r="AV6" i="117"/>
  <c r="AU6" i="117"/>
  <c r="AT6" i="117"/>
  <c r="AS6" i="117"/>
  <c r="AR6" i="117"/>
  <c r="AQ6" i="117"/>
  <c r="AP6" i="117"/>
  <c r="AO6" i="117"/>
  <c r="AN6" i="117"/>
  <c r="AM6" i="117"/>
  <c r="AL6" i="117"/>
  <c r="AK6" i="117"/>
  <c r="AJ6" i="117"/>
  <c r="AI6" i="117"/>
  <c r="AH6" i="117"/>
  <c r="AG6" i="117"/>
  <c r="AF6" i="117"/>
  <c r="AE6" i="117"/>
  <c r="AD6" i="117"/>
  <c r="AC6" i="117"/>
  <c r="AB6" i="117"/>
  <c r="AA6" i="117"/>
  <c r="Z6" i="117"/>
  <c r="Y6" i="117"/>
  <c r="X6" i="117"/>
  <c r="W6" i="117"/>
  <c r="V6" i="117"/>
  <c r="U6" i="117"/>
  <c r="T6" i="117"/>
  <c r="S6" i="117"/>
  <c r="R6" i="117"/>
  <c r="Q6" i="117"/>
  <c r="P6" i="117"/>
  <c r="O6" i="117"/>
  <c r="N6" i="117"/>
  <c r="M6" i="117"/>
  <c r="L6" i="117"/>
  <c r="K6" i="117"/>
  <c r="J6" i="117"/>
  <c r="BG5" i="117"/>
  <c r="BF5" i="117"/>
  <c r="BE5" i="117"/>
  <c r="BD5" i="117"/>
  <c r="BC5" i="117"/>
  <c r="BB5" i="117"/>
  <c r="BA5" i="117"/>
  <c r="AZ5" i="117"/>
  <c r="AY5" i="117"/>
  <c r="AX5" i="117"/>
  <c r="AW5" i="117"/>
  <c r="AV5" i="117"/>
  <c r="AU5" i="117"/>
  <c r="AT5" i="117"/>
  <c r="AS5" i="117"/>
  <c r="AR5" i="117"/>
  <c r="AQ5" i="117"/>
  <c r="AP5" i="117"/>
  <c r="AO5" i="117"/>
  <c r="AN5" i="117"/>
  <c r="AM5" i="117"/>
  <c r="AL5" i="117"/>
  <c r="AK5" i="117"/>
  <c r="AJ5" i="117"/>
  <c r="AI5" i="117"/>
  <c r="AH5" i="117"/>
  <c r="AG5" i="117"/>
  <c r="AF5" i="117"/>
  <c r="AE5" i="117"/>
  <c r="AD5" i="117"/>
  <c r="AC5" i="117"/>
  <c r="AB5" i="117"/>
  <c r="AA5" i="117"/>
  <c r="Z5" i="117"/>
  <c r="Y5" i="117"/>
  <c r="X5" i="117"/>
  <c r="W5" i="117"/>
  <c r="V5" i="117"/>
  <c r="U5" i="117"/>
  <c r="T5" i="117"/>
  <c r="S5" i="117"/>
  <c r="R5" i="117"/>
  <c r="Q5" i="117"/>
  <c r="P5" i="117"/>
  <c r="O5" i="117"/>
  <c r="N5" i="117"/>
  <c r="M5" i="117"/>
  <c r="L5" i="117"/>
  <c r="K5" i="117"/>
  <c r="J5" i="117"/>
  <c r="A7" i="117" s="1"/>
  <c r="J3" i="117"/>
  <c r="AN1" i="117"/>
  <c r="Y1" i="117"/>
  <c r="J1" i="117"/>
  <c r="HO350" i="116"/>
  <c r="HN350" i="116"/>
  <c r="HO349" i="116"/>
  <c r="HN349" i="116"/>
  <c r="HO348" i="116"/>
  <c r="HN348" i="116"/>
  <c r="HO347" i="116"/>
  <c r="HN347" i="116"/>
  <c r="HO346" i="116"/>
  <c r="HN346" i="116"/>
  <c r="HO345" i="116"/>
  <c r="HN345" i="116"/>
  <c r="HO344" i="116"/>
  <c r="HN344" i="116"/>
  <c r="HO343" i="116"/>
  <c r="HN343" i="116"/>
  <c r="HO342" i="116"/>
  <c r="HN342" i="116"/>
  <c r="HO341" i="116"/>
  <c r="HN341" i="116"/>
  <c r="HO340" i="116"/>
  <c r="HN340" i="116"/>
  <c r="HO339" i="116"/>
  <c r="HN339" i="116"/>
  <c r="HO338" i="116"/>
  <c r="HN338" i="116"/>
  <c r="HO337" i="116"/>
  <c r="HN337" i="116"/>
  <c r="HO336" i="116"/>
  <c r="HN336" i="116"/>
  <c r="HG336" i="116"/>
  <c r="HO335" i="116"/>
  <c r="HN335" i="116"/>
  <c r="HG335" i="116"/>
  <c r="HO334" i="116"/>
  <c r="HN334" i="116"/>
  <c r="HG334" i="116"/>
  <c r="HO333" i="116"/>
  <c r="HN333" i="116"/>
  <c r="HG333" i="116"/>
  <c r="HO332" i="116"/>
  <c r="HN332" i="116"/>
  <c r="HG332" i="116"/>
  <c r="HO331" i="116"/>
  <c r="HN331" i="116"/>
  <c r="HG331" i="116"/>
  <c r="HO330" i="116"/>
  <c r="HN330" i="116"/>
  <c r="HG330" i="116"/>
  <c r="HO329" i="116"/>
  <c r="HN329" i="116"/>
  <c r="HG329" i="116"/>
  <c r="HO328" i="116"/>
  <c r="HN328" i="116"/>
  <c r="HG328" i="116"/>
  <c r="HO327" i="116"/>
  <c r="HN327" i="116"/>
  <c r="HG327" i="116"/>
  <c r="HP326" i="116"/>
  <c r="HO326" i="116"/>
  <c r="HN326" i="116"/>
  <c r="HG326" i="116"/>
  <c r="HP325" i="116"/>
  <c r="HO325" i="116"/>
  <c r="HN325" i="116"/>
  <c r="HG325" i="116"/>
  <c r="HP324" i="116"/>
  <c r="HO324" i="116"/>
  <c r="HN324" i="116"/>
  <c r="HG324" i="116"/>
  <c r="HP323" i="116"/>
  <c r="HO323" i="116"/>
  <c r="HN323" i="116"/>
  <c r="HG323" i="116"/>
  <c r="HP322" i="116"/>
  <c r="HO322" i="116"/>
  <c r="HN322" i="116"/>
  <c r="HG322" i="116"/>
  <c r="HP321" i="116"/>
  <c r="HO321" i="116"/>
  <c r="HN321" i="116"/>
  <c r="HG321" i="116"/>
  <c r="HP320" i="116"/>
  <c r="HO320" i="116"/>
  <c r="HN320" i="116"/>
  <c r="HG320" i="116"/>
  <c r="HP319" i="116"/>
  <c r="HO319" i="116"/>
  <c r="HN319" i="116"/>
  <c r="HG319" i="116"/>
  <c r="HP318" i="116"/>
  <c r="HO318" i="116"/>
  <c r="HN318" i="116"/>
  <c r="HG318" i="116"/>
  <c r="HP317" i="116"/>
  <c r="HO317" i="116"/>
  <c r="HN317" i="116"/>
  <c r="HG317" i="116"/>
  <c r="HP316" i="116"/>
  <c r="HO316" i="116"/>
  <c r="HN316" i="116"/>
  <c r="HG316" i="116"/>
  <c r="HP315" i="116"/>
  <c r="HO315" i="116"/>
  <c r="HN315" i="116"/>
  <c r="HG315" i="116"/>
  <c r="HP314" i="116"/>
  <c r="HO314" i="116"/>
  <c r="HN314" i="116"/>
  <c r="HG314" i="116"/>
  <c r="HP313" i="116"/>
  <c r="HO313" i="116"/>
  <c r="HN313" i="116"/>
  <c r="HG313" i="116"/>
  <c r="HP312" i="116"/>
  <c r="HO312" i="116"/>
  <c r="HN312" i="116"/>
  <c r="HG312" i="116"/>
  <c r="HP311" i="116"/>
  <c r="HO311" i="116"/>
  <c r="HN311" i="116"/>
  <c r="HG311" i="116"/>
  <c r="HP310" i="116"/>
  <c r="HO310" i="116"/>
  <c r="HN310" i="116"/>
  <c r="HG310" i="116"/>
  <c r="HP309" i="116"/>
  <c r="HO309" i="116"/>
  <c r="HN309" i="116"/>
  <c r="HI309" i="116"/>
  <c r="HI310" i="116" s="1"/>
  <c r="HI311" i="116" s="1"/>
  <c r="HI312" i="116" s="1"/>
  <c r="HI313" i="116" s="1"/>
  <c r="HI314" i="116" s="1"/>
  <c r="HI315" i="116" s="1"/>
  <c r="HI316" i="116" s="1"/>
  <c r="HI317" i="116" s="1"/>
  <c r="HI318" i="116" s="1"/>
  <c r="HI319" i="116" s="1"/>
  <c r="HI320" i="116" s="1"/>
  <c r="HI321" i="116" s="1"/>
  <c r="HI322" i="116" s="1"/>
  <c r="HI323" i="116" s="1"/>
  <c r="HI324" i="116" s="1"/>
  <c r="HI325" i="116" s="1"/>
  <c r="HI326" i="116" s="1"/>
  <c r="HI327" i="116" s="1"/>
  <c r="HI328" i="116" s="1"/>
  <c r="HI329" i="116" s="1"/>
  <c r="HI330" i="116" s="1"/>
  <c r="HI331" i="116" s="1"/>
  <c r="HI332" i="116" s="1"/>
  <c r="HI333" i="116" s="1"/>
  <c r="HI334" i="116" s="1"/>
  <c r="HI335" i="116" s="1"/>
  <c r="HI336" i="116" s="1"/>
  <c r="HI337" i="116" s="1"/>
  <c r="HI338" i="116" s="1"/>
  <c r="HI339" i="116" s="1"/>
  <c r="HI340" i="116" s="1"/>
  <c r="HI341" i="116" s="1"/>
  <c r="HI342" i="116" s="1"/>
  <c r="HI343" i="116" s="1"/>
  <c r="HI344" i="116" s="1"/>
  <c r="HI345" i="116" s="1"/>
  <c r="HI346" i="116" s="1"/>
  <c r="HI347" i="116" s="1"/>
  <c r="HI348" i="116" s="1"/>
  <c r="HG309" i="116"/>
  <c r="HP308" i="116"/>
  <c r="HO308" i="116"/>
  <c r="HN308" i="116"/>
  <c r="HG308" i="116"/>
  <c r="HP307" i="116"/>
  <c r="HO307" i="116"/>
  <c r="HN307" i="116"/>
  <c r="P9" i="116" s="1"/>
  <c r="HI307" i="116"/>
  <c r="HG307" i="116"/>
  <c r="HP306" i="116"/>
  <c r="HO306" i="116"/>
  <c r="HN306" i="116"/>
  <c r="HL306" i="116"/>
  <c r="HI306" i="116"/>
  <c r="HG306" i="116"/>
  <c r="HP305" i="116"/>
  <c r="HO305" i="116"/>
  <c r="HN305" i="116"/>
  <c r="HK305" i="116"/>
  <c r="HL305" i="116" s="1"/>
  <c r="HI305" i="116"/>
  <c r="HG305" i="116"/>
  <c r="HP304" i="116"/>
  <c r="HO304" i="116"/>
  <c r="HN304" i="116"/>
  <c r="HK304" i="116"/>
  <c r="HJ304" i="116"/>
  <c r="HL304" i="116" s="1"/>
  <c r="HI304" i="116"/>
  <c r="HG304" i="116"/>
  <c r="HP303" i="116"/>
  <c r="HO303" i="116"/>
  <c r="HN303" i="116"/>
  <c r="HK303" i="116"/>
  <c r="HJ303" i="116"/>
  <c r="HL303" i="116" s="1"/>
  <c r="HI303" i="116"/>
  <c r="HG303" i="116"/>
  <c r="HP302" i="116"/>
  <c r="HO302" i="116"/>
  <c r="HN302" i="116"/>
  <c r="HK302" i="116"/>
  <c r="HI302" i="116"/>
  <c r="HG302" i="116"/>
  <c r="JS301" i="116"/>
  <c r="JQ301" i="116"/>
  <c r="JO301" i="116"/>
  <c r="JM301" i="116"/>
  <c r="JK301" i="116"/>
  <c r="JI301" i="116"/>
  <c r="JG301" i="116"/>
  <c r="JE301" i="116"/>
  <c r="JC301" i="116"/>
  <c r="JA301" i="116"/>
  <c r="IY301" i="116"/>
  <c r="IW301" i="116"/>
  <c r="IU301" i="116"/>
  <c r="IS301" i="116"/>
  <c r="IQ301" i="116"/>
  <c r="IO301" i="116"/>
  <c r="IM301" i="116"/>
  <c r="IK301" i="116"/>
  <c r="II301" i="116"/>
  <c r="IG301" i="116"/>
  <c r="IE301" i="116"/>
  <c r="IC301" i="116"/>
  <c r="IA301" i="116"/>
  <c r="HY301" i="116"/>
  <c r="HW301" i="116"/>
  <c r="HO301" i="116"/>
  <c r="HN301" i="116"/>
  <c r="HI301" i="116"/>
  <c r="JR304" i="116" s="1"/>
  <c r="HH301" i="116"/>
  <c r="HH302" i="116" s="1"/>
  <c r="HH303" i="116" s="1"/>
  <c r="HH304" i="116" s="1"/>
  <c r="HH305" i="116" s="1"/>
  <c r="HH306" i="116" s="1"/>
  <c r="HH307" i="116" s="1"/>
  <c r="HH308" i="116" s="1"/>
  <c r="HH309" i="116" s="1"/>
  <c r="HH310" i="116" s="1"/>
  <c r="HH311" i="116" s="1"/>
  <c r="HH312" i="116" s="1"/>
  <c r="HH313" i="116" s="1"/>
  <c r="HH314" i="116" s="1"/>
  <c r="HH315" i="116" s="1"/>
  <c r="HH316" i="116" s="1"/>
  <c r="HH317" i="116" s="1"/>
  <c r="HH318" i="116" s="1"/>
  <c r="HH319" i="116" s="1"/>
  <c r="HH320" i="116" s="1"/>
  <c r="HH321" i="116" s="1"/>
  <c r="HH322" i="116" s="1"/>
  <c r="HH323" i="116" s="1"/>
  <c r="HH324" i="116" s="1"/>
  <c r="HH325" i="116" s="1"/>
  <c r="HH326" i="116" s="1"/>
  <c r="HH327" i="116" s="1"/>
  <c r="HH328" i="116" s="1"/>
  <c r="HH329" i="116" s="1"/>
  <c r="HH330" i="116" s="1"/>
  <c r="HH331" i="116" s="1"/>
  <c r="HH332" i="116" s="1"/>
  <c r="HH333" i="116" s="1"/>
  <c r="HH334" i="116" s="1"/>
  <c r="HH335" i="116" s="1"/>
  <c r="HH336" i="116" s="1"/>
  <c r="HH337" i="116" s="1"/>
  <c r="HH338" i="116" s="1"/>
  <c r="HH339" i="116" s="1"/>
  <c r="HH340" i="116" s="1"/>
  <c r="HH341" i="116" s="1"/>
  <c r="HH342" i="116" s="1"/>
  <c r="HH343" i="116" s="1"/>
  <c r="HH344" i="116" s="1"/>
  <c r="HH345" i="116" s="1"/>
  <c r="HH346" i="116" s="1"/>
  <c r="HH347" i="116" s="1"/>
  <c r="HH348" i="116" s="1"/>
  <c r="HH349" i="116" s="1"/>
  <c r="HH350" i="116" s="1"/>
  <c r="HH351" i="116" s="1"/>
  <c r="HH352" i="116" s="1"/>
  <c r="HH353" i="116" s="1"/>
  <c r="HH354" i="116" s="1"/>
  <c r="HH355" i="116" s="1"/>
  <c r="HH356" i="116" s="1"/>
  <c r="HH357" i="116" s="1"/>
  <c r="HH358" i="116" s="1"/>
  <c r="HH359" i="116" s="1"/>
  <c r="HH360" i="116" s="1"/>
  <c r="HH361" i="116" s="1"/>
  <c r="HH362" i="116" s="1"/>
  <c r="HH363" i="116" s="1"/>
  <c r="HH364" i="116" s="1"/>
  <c r="HH365" i="116" s="1"/>
  <c r="HH366" i="116" s="1"/>
  <c r="HH367" i="116" s="1"/>
  <c r="HH368" i="116" s="1"/>
  <c r="HH369" i="116" s="1"/>
  <c r="HH370" i="116" s="1"/>
  <c r="HH371" i="116" s="1"/>
  <c r="HH372" i="116" s="1"/>
  <c r="HH373" i="116" s="1"/>
  <c r="HH374" i="116" s="1"/>
  <c r="HH375" i="116" s="1"/>
  <c r="HH376" i="116" s="1"/>
  <c r="HH377" i="116" s="1"/>
  <c r="HH378" i="116" s="1"/>
  <c r="HH379" i="116" s="1"/>
  <c r="HH380" i="116" s="1"/>
  <c r="HH381" i="116" s="1"/>
  <c r="HH382" i="116" s="1"/>
  <c r="HH383" i="116" s="1"/>
  <c r="HH384" i="116" s="1"/>
  <c r="HH385" i="116" s="1"/>
  <c r="HH386" i="116" s="1"/>
  <c r="HH387" i="116" s="1"/>
  <c r="HH388" i="116" s="1"/>
  <c r="HH389" i="116" s="1"/>
  <c r="HH390" i="116" s="1"/>
  <c r="HH391" i="116" s="1"/>
  <c r="HH392" i="116" s="1"/>
  <c r="HH393" i="116" s="1"/>
  <c r="HH394" i="116" s="1"/>
  <c r="HH395" i="116" s="1"/>
  <c r="HH396" i="116" s="1"/>
  <c r="HH397" i="116" s="1"/>
  <c r="HH398" i="116" s="1"/>
  <c r="HH399" i="116" s="1"/>
  <c r="HH400" i="116" s="1"/>
  <c r="HH401" i="116" s="1"/>
  <c r="HH402" i="116" s="1"/>
  <c r="HH403" i="116" s="1"/>
  <c r="HH404" i="116" s="1"/>
  <c r="HH405" i="116" s="1"/>
  <c r="HH406" i="116" s="1"/>
  <c r="HH407" i="116" s="1"/>
  <c r="HH408" i="116" s="1"/>
  <c r="HH409" i="116" s="1"/>
  <c r="HH410" i="116" s="1"/>
  <c r="HH411" i="116" s="1"/>
  <c r="HH412" i="116" s="1"/>
  <c r="HH413" i="116" s="1"/>
  <c r="HH414" i="116" s="1"/>
  <c r="HH415" i="116" s="1"/>
  <c r="HH416" i="116" s="1"/>
  <c r="HH417" i="116" s="1"/>
  <c r="HH418" i="116" s="1"/>
  <c r="HH419" i="116" s="1"/>
  <c r="HH420" i="116" s="1"/>
  <c r="HH421" i="116" s="1"/>
  <c r="HH422" i="116" s="1"/>
  <c r="HH423" i="116" s="1"/>
  <c r="HH424" i="116" s="1"/>
  <c r="HH425" i="116" s="1"/>
  <c r="HH426" i="116" s="1"/>
  <c r="HG301" i="116"/>
  <c r="HU298" i="116"/>
  <c r="G71" i="116"/>
  <c r="F71" i="116"/>
  <c r="G70" i="116"/>
  <c r="F70" i="116"/>
  <c r="G69" i="116"/>
  <c r="F69" i="116"/>
  <c r="G68" i="116"/>
  <c r="F68" i="116"/>
  <c r="G67" i="116"/>
  <c r="F67" i="116"/>
  <c r="G66" i="116"/>
  <c r="F66" i="116"/>
  <c r="G65" i="116"/>
  <c r="F65" i="116"/>
  <c r="G64" i="116"/>
  <c r="F64" i="116"/>
  <c r="G63" i="116"/>
  <c r="F63" i="116"/>
  <c r="G62" i="116"/>
  <c r="F62" i="116"/>
  <c r="G61" i="116"/>
  <c r="F61" i="116"/>
  <c r="G60" i="116"/>
  <c r="F60" i="116"/>
  <c r="G59" i="116"/>
  <c r="F59" i="116"/>
  <c r="G58" i="116"/>
  <c r="F58" i="116"/>
  <c r="G57" i="116"/>
  <c r="F57" i="116"/>
  <c r="G56" i="116"/>
  <c r="F56" i="116"/>
  <c r="G55" i="116"/>
  <c r="F55" i="116"/>
  <c r="G54" i="116"/>
  <c r="F54" i="116"/>
  <c r="G53" i="116"/>
  <c r="F53" i="116"/>
  <c r="G52" i="116"/>
  <c r="F52" i="116"/>
  <c r="G51" i="116"/>
  <c r="F51" i="116"/>
  <c r="G50" i="116"/>
  <c r="F50" i="116"/>
  <c r="G49" i="116"/>
  <c r="F49" i="116"/>
  <c r="G48" i="116"/>
  <c r="F48" i="116"/>
  <c r="G47" i="116"/>
  <c r="F47" i="116"/>
  <c r="G46" i="116"/>
  <c r="F46" i="116"/>
  <c r="G45" i="116"/>
  <c r="F45" i="116"/>
  <c r="G44" i="116"/>
  <c r="F44" i="116"/>
  <c r="G43" i="116"/>
  <c r="F43" i="116"/>
  <c r="G42" i="116"/>
  <c r="F42" i="116"/>
  <c r="G41" i="116"/>
  <c r="F41" i="116"/>
  <c r="G40" i="116"/>
  <c r="F40" i="116"/>
  <c r="G39" i="116"/>
  <c r="F39" i="116"/>
  <c r="G38" i="116"/>
  <c r="F38" i="116"/>
  <c r="G37" i="116"/>
  <c r="F37" i="116"/>
  <c r="G36" i="116"/>
  <c r="F36" i="116"/>
  <c r="G35" i="116"/>
  <c r="F35" i="116"/>
  <c r="G34" i="116"/>
  <c r="F34" i="116"/>
  <c r="G33" i="116"/>
  <c r="F33" i="116"/>
  <c r="G32" i="116"/>
  <c r="F32" i="116"/>
  <c r="G31" i="116"/>
  <c r="F31" i="116"/>
  <c r="G30" i="116"/>
  <c r="F30" i="116"/>
  <c r="G29" i="116"/>
  <c r="F29" i="116"/>
  <c r="G28" i="116"/>
  <c r="F28" i="116"/>
  <c r="G27" i="116"/>
  <c r="F27" i="116"/>
  <c r="G26" i="116"/>
  <c r="F26" i="116"/>
  <c r="G25" i="116"/>
  <c r="F25" i="116"/>
  <c r="G24" i="116"/>
  <c r="F24" i="116"/>
  <c r="G23" i="116"/>
  <c r="F23" i="116"/>
  <c r="G22" i="116"/>
  <c r="F22" i="116"/>
  <c r="G21" i="116"/>
  <c r="F21" i="116"/>
  <c r="G20" i="116"/>
  <c r="F20" i="116"/>
  <c r="G19" i="116"/>
  <c r="F19" i="116"/>
  <c r="G18" i="116"/>
  <c r="F18" i="116"/>
  <c r="G17" i="116"/>
  <c r="F17" i="116"/>
  <c r="G16" i="116"/>
  <c r="F16" i="116"/>
  <c r="G15" i="116"/>
  <c r="F15" i="116"/>
  <c r="G14" i="116"/>
  <c r="F14" i="116"/>
  <c r="G13" i="116"/>
  <c r="F13" i="116"/>
  <c r="G12" i="116"/>
  <c r="F12" i="116"/>
  <c r="G10" i="116"/>
  <c r="F10" i="116"/>
  <c r="BG9" i="116"/>
  <c r="BF9" i="116"/>
  <c r="BE9" i="116"/>
  <c r="BD9" i="116"/>
  <c r="BC9" i="116"/>
  <c r="BB9" i="116"/>
  <c r="BA9" i="116"/>
  <c r="AZ9" i="116"/>
  <c r="AY9" i="116"/>
  <c r="AX9" i="116"/>
  <c r="AW9" i="116"/>
  <c r="AV9" i="116"/>
  <c r="AU9" i="116"/>
  <c r="AT9" i="116"/>
  <c r="AS9" i="116"/>
  <c r="AR9" i="116"/>
  <c r="AQ9" i="116"/>
  <c r="AP9" i="116"/>
  <c r="AO9" i="116"/>
  <c r="AN9" i="116"/>
  <c r="AM9" i="116"/>
  <c r="AL9" i="116"/>
  <c r="AK9" i="116"/>
  <c r="AJ9" i="116"/>
  <c r="AI9" i="116"/>
  <c r="AH9" i="116"/>
  <c r="AG9" i="116"/>
  <c r="AF9" i="116"/>
  <c r="AE9" i="116"/>
  <c r="AD9" i="116"/>
  <c r="AC9" i="116"/>
  <c r="AB9" i="116"/>
  <c r="AA9" i="116"/>
  <c r="Z9" i="116"/>
  <c r="Y9" i="116"/>
  <c r="X9" i="116"/>
  <c r="W9" i="116"/>
  <c r="V9" i="116"/>
  <c r="U9" i="116"/>
  <c r="T9" i="116"/>
  <c r="S9" i="116"/>
  <c r="R9" i="116"/>
  <c r="Q9" i="116"/>
  <c r="O9" i="116"/>
  <c r="N9" i="116"/>
  <c r="M9" i="116"/>
  <c r="L9" i="116"/>
  <c r="K9" i="116"/>
  <c r="J9" i="116"/>
  <c r="BG8" i="116"/>
  <c r="BF8" i="116"/>
  <c r="JR305" i="116" s="1"/>
  <c r="BE8" i="116"/>
  <c r="BD8" i="116"/>
  <c r="BC8" i="116"/>
  <c r="BB8" i="116"/>
  <c r="BA8" i="116"/>
  <c r="AZ8" i="116"/>
  <c r="AY8" i="116"/>
  <c r="AX8" i="116"/>
  <c r="AW8" i="116"/>
  <c r="AV8" i="116"/>
  <c r="AU8" i="116"/>
  <c r="AT8" i="116"/>
  <c r="AS8" i="116"/>
  <c r="AR8" i="116"/>
  <c r="AQ8" i="116"/>
  <c r="AP8" i="116"/>
  <c r="AO8" i="116"/>
  <c r="AN8" i="116"/>
  <c r="AM8" i="116"/>
  <c r="AL8" i="116"/>
  <c r="AK8" i="116"/>
  <c r="AJ8" i="116"/>
  <c r="AI8" i="116"/>
  <c r="AH8" i="116"/>
  <c r="AG8" i="116"/>
  <c r="AF8" i="116"/>
  <c r="AE8" i="116"/>
  <c r="AD8" i="116"/>
  <c r="AC8" i="116"/>
  <c r="AB8" i="116"/>
  <c r="AA8" i="116"/>
  <c r="Z8" i="116"/>
  <c r="Y8" i="116"/>
  <c r="X8" i="116"/>
  <c r="W8" i="116"/>
  <c r="V8" i="116"/>
  <c r="U8" i="116"/>
  <c r="T8" i="116"/>
  <c r="S8" i="116"/>
  <c r="R8" i="116"/>
  <c r="Q8" i="116"/>
  <c r="P8" i="116"/>
  <c r="O8" i="116"/>
  <c r="N8" i="116"/>
  <c r="M8" i="116"/>
  <c r="L8" i="116"/>
  <c r="K8" i="116"/>
  <c r="J8" i="116"/>
  <c r="BG6" i="116"/>
  <c r="BF6" i="116"/>
  <c r="BE6" i="116"/>
  <c r="BD6" i="116"/>
  <c r="BC6" i="116"/>
  <c r="BB6" i="116"/>
  <c r="BA6" i="116"/>
  <c r="AZ6" i="116"/>
  <c r="AY6" i="116"/>
  <c r="AX6" i="116"/>
  <c r="AW6" i="116"/>
  <c r="AV6" i="116"/>
  <c r="AU6" i="116"/>
  <c r="AT6" i="116"/>
  <c r="AS6" i="116"/>
  <c r="AR6" i="116"/>
  <c r="AQ6" i="116"/>
  <c r="AP6" i="116"/>
  <c r="AO6" i="116"/>
  <c r="AN6" i="116"/>
  <c r="AM6" i="116"/>
  <c r="AL6" i="116"/>
  <c r="AK6" i="116"/>
  <c r="AJ6" i="116"/>
  <c r="AI6" i="116"/>
  <c r="AH6" i="116"/>
  <c r="AG6" i="116"/>
  <c r="AF6" i="116"/>
  <c r="AE6" i="116"/>
  <c r="AD6" i="116"/>
  <c r="AC6" i="116"/>
  <c r="AB6" i="116"/>
  <c r="AA6" i="116"/>
  <c r="Z6" i="116"/>
  <c r="Y6" i="116"/>
  <c r="X6" i="116"/>
  <c r="W6" i="116"/>
  <c r="V6" i="116"/>
  <c r="U6" i="116"/>
  <c r="T6" i="116"/>
  <c r="S6" i="116"/>
  <c r="R6" i="116"/>
  <c r="Q6" i="116"/>
  <c r="P6" i="116"/>
  <c r="O6" i="116"/>
  <c r="N6" i="116"/>
  <c r="M6" i="116"/>
  <c r="L6" i="116"/>
  <c r="K6" i="116"/>
  <c r="J6" i="116"/>
  <c r="BG5" i="116"/>
  <c r="BF5" i="116"/>
  <c r="BE5" i="116"/>
  <c r="BD5" i="116"/>
  <c r="BC5" i="116"/>
  <c r="BB5" i="116"/>
  <c r="BA5" i="116"/>
  <c r="AZ5" i="116"/>
  <c r="AY5" i="116"/>
  <c r="AX5" i="116"/>
  <c r="AW5" i="116"/>
  <c r="AV5" i="116"/>
  <c r="AU5" i="116"/>
  <c r="AT5" i="116"/>
  <c r="AS5" i="116"/>
  <c r="AR5" i="116"/>
  <c r="AQ5" i="116"/>
  <c r="AP5" i="116"/>
  <c r="AO5" i="116"/>
  <c r="AN5" i="116"/>
  <c r="AM5" i="116"/>
  <c r="AL5" i="116"/>
  <c r="AK5" i="116"/>
  <c r="AJ5" i="116"/>
  <c r="AI5" i="116"/>
  <c r="AH5" i="116"/>
  <c r="AG5" i="116"/>
  <c r="AF5" i="116"/>
  <c r="AE5" i="116"/>
  <c r="AD5" i="116"/>
  <c r="AC5" i="116"/>
  <c r="AB5" i="116"/>
  <c r="AA5" i="116"/>
  <c r="Z5" i="116"/>
  <c r="Y5" i="116"/>
  <c r="X5" i="116"/>
  <c r="W5" i="116"/>
  <c r="V5" i="116"/>
  <c r="U5" i="116"/>
  <c r="T5" i="116"/>
  <c r="S5" i="116"/>
  <c r="R5" i="116"/>
  <c r="Q5" i="116"/>
  <c r="P5" i="116"/>
  <c r="O5" i="116"/>
  <c r="N5" i="116"/>
  <c r="M5" i="116"/>
  <c r="L5" i="116"/>
  <c r="K5" i="116"/>
  <c r="J5" i="116"/>
  <c r="A7" i="116" s="1"/>
  <c r="J3" i="116"/>
  <c r="AN1" i="116"/>
  <c r="Y1" i="116"/>
  <c r="J1" i="116"/>
  <c r="HO350" i="115"/>
  <c r="HN350" i="115"/>
  <c r="HO349" i="115"/>
  <c r="HN349" i="115"/>
  <c r="HO348" i="115"/>
  <c r="HN348" i="115"/>
  <c r="HO347" i="115"/>
  <c r="HN347" i="115"/>
  <c r="HO346" i="115"/>
  <c r="HN346" i="115"/>
  <c r="HO345" i="115"/>
  <c r="HN345" i="115"/>
  <c r="HO344" i="115"/>
  <c r="HN344" i="115"/>
  <c r="HO343" i="115"/>
  <c r="HN343" i="115"/>
  <c r="HO342" i="115"/>
  <c r="HN342" i="115"/>
  <c r="HO341" i="115"/>
  <c r="HN341" i="115"/>
  <c r="HO340" i="115"/>
  <c r="HN340" i="115"/>
  <c r="HO339" i="115"/>
  <c r="HN339" i="115"/>
  <c r="HO338" i="115"/>
  <c r="HN338" i="115"/>
  <c r="HO337" i="115"/>
  <c r="HN337" i="115"/>
  <c r="HO336" i="115"/>
  <c r="HN336" i="115"/>
  <c r="HG336" i="115"/>
  <c r="HO335" i="115"/>
  <c r="HN335" i="115"/>
  <c r="HG335" i="115"/>
  <c r="HO334" i="115"/>
  <c r="HN334" i="115"/>
  <c r="HG334" i="115"/>
  <c r="HO333" i="115"/>
  <c r="HN333" i="115"/>
  <c r="HG333" i="115"/>
  <c r="HO332" i="115"/>
  <c r="HN332" i="115"/>
  <c r="HG332" i="115"/>
  <c r="HO331" i="115"/>
  <c r="HN331" i="115"/>
  <c r="HG331" i="115"/>
  <c r="HO330" i="115"/>
  <c r="HN330" i="115"/>
  <c r="HG330" i="115"/>
  <c r="HO329" i="115"/>
  <c r="HN329" i="115"/>
  <c r="HG329" i="115"/>
  <c r="HO328" i="115"/>
  <c r="HN328" i="115"/>
  <c r="HG328" i="115"/>
  <c r="HO327" i="115"/>
  <c r="HN327" i="115"/>
  <c r="HG327" i="115"/>
  <c r="HP326" i="115"/>
  <c r="HO326" i="115"/>
  <c r="HN326" i="115"/>
  <c r="HG326" i="115"/>
  <c r="HP325" i="115"/>
  <c r="HO325" i="115"/>
  <c r="HN325" i="115"/>
  <c r="HG325" i="115"/>
  <c r="HP324" i="115"/>
  <c r="HO324" i="115"/>
  <c r="HN324" i="115"/>
  <c r="HG324" i="115"/>
  <c r="HP323" i="115"/>
  <c r="HO323" i="115"/>
  <c r="HN323" i="115"/>
  <c r="HG323" i="115"/>
  <c r="HP322" i="115"/>
  <c r="HO322" i="115"/>
  <c r="HN322" i="115"/>
  <c r="HG322" i="115"/>
  <c r="HP321" i="115"/>
  <c r="HO321" i="115"/>
  <c r="HN321" i="115"/>
  <c r="HG321" i="115"/>
  <c r="HP320" i="115"/>
  <c r="HO320" i="115"/>
  <c r="HN320" i="115"/>
  <c r="HG320" i="115"/>
  <c r="HP319" i="115"/>
  <c r="HO319" i="115"/>
  <c r="HN319" i="115"/>
  <c r="HG319" i="115"/>
  <c r="HP318" i="115"/>
  <c r="HO318" i="115"/>
  <c r="HN318" i="115"/>
  <c r="HG318" i="115"/>
  <c r="HP317" i="115"/>
  <c r="HO317" i="115"/>
  <c r="HN317" i="115"/>
  <c r="HG317" i="115"/>
  <c r="HP316" i="115"/>
  <c r="HO316" i="115"/>
  <c r="HN316" i="115"/>
  <c r="HG316" i="115"/>
  <c r="HP315" i="115"/>
  <c r="HO315" i="115"/>
  <c r="HN315" i="115"/>
  <c r="HG315" i="115"/>
  <c r="HP314" i="115"/>
  <c r="HO314" i="115"/>
  <c r="HN314" i="115"/>
  <c r="HG314" i="115"/>
  <c r="HP313" i="115"/>
  <c r="HO313" i="115"/>
  <c r="HN313" i="115"/>
  <c r="HG313" i="115"/>
  <c r="HP312" i="115"/>
  <c r="HO312" i="115"/>
  <c r="HN312" i="115"/>
  <c r="HG312" i="115"/>
  <c r="HP311" i="115"/>
  <c r="HO311" i="115"/>
  <c r="HN311" i="115"/>
  <c r="HG311" i="115"/>
  <c r="HP310" i="115"/>
  <c r="HO310" i="115"/>
  <c r="HN310" i="115"/>
  <c r="HG310" i="115"/>
  <c r="HP309" i="115"/>
  <c r="HO309" i="115"/>
  <c r="HN309" i="115"/>
  <c r="HI309" i="115"/>
  <c r="HI310" i="115" s="1"/>
  <c r="HI311" i="115" s="1"/>
  <c r="HI312" i="115" s="1"/>
  <c r="HI313" i="115" s="1"/>
  <c r="HI314" i="115" s="1"/>
  <c r="HI315" i="115" s="1"/>
  <c r="HI316" i="115" s="1"/>
  <c r="HI317" i="115" s="1"/>
  <c r="HI318" i="115" s="1"/>
  <c r="HI319" i="115" s="1"/>
  <c r="HI320" i="115" s="1"/>
  <c r="HI321" i="115" s="1"/>
  <c r="HI322" i="115" s="1"/>
  <c r="HI323" i="115" s="1"/>
  <c r="HI324" i="115" s="1"/>
  <c r="HI325" i="115" s="1"/>
  <c r="HI326" i="115" s="1"/>
  <c r="HI327" i="115" s="1"/>
  <c r="HI328" i="115" s="1"/>
  <c r="HI329" i="115" s="1"/>
  <c r="HI330" i="115" s="1"/>
  <c r="HI331" i="115" s="1"/>
  <c r="HI332" i="115" s="1"/>
  <c r="HI333" i="115" s="1"/>
  <c r="HI334" i="115" s="1"/>
  <c r="HI335" i="115" s="1"/>
  <c r="HI336" i="115" s="1"/>
  <c r="HI337" i="115" s="1"/>
  <c r="HI338" i="115" s="1"/>
  <c r="HI339" i="115" s="1"/>
  <c r="HI340" i="115" s="1"/>
  <c r="HI341" i="115" s="1"/>
  <c r="HI342" i="115" s="1"/>
  <c r="HI343" i="115" s="1"/>
  <c r="HI344" i="115" s="1"/>
  <c r="HI345" i="115" s="1"/>
  <c r="HI346" i="115" s="1"/>
  <c r="HI347" i="115" s="1"/>
  <c r="HI348" i="115" s="1"/>
  <c r="HG309" i="115"/>
  <c r="HP308" i="115"/>
  <c r="HO308" i="115"/>
  <c r="HN308" i="115"/>
  <c r="HG308" i="115"/>
  <c r="HP307" i="115"/>
  <c r="HO307" i="115"/>
  <c r="HN307" i="115"/>
  <c r="P9" i="115" s="1"/>
  <c r="HI307" i="115"/>
  <c r="HG307" i="115"/>
  <c r="HP306" i="115"/>
  <c r="HO306" i="115"/>
  <c r="HN306" i="115"/>
  <c r="HL306" i="115"/>
  <c r="HI306" i="115"/>
  <c r="HG306" i="115"/>
  <c r="HP305" i="115"/>
  <c r="HO305" i="115"/>
  <c r="HN305" i="115"/>
  <c r="HL305" i="115"/>
  <c r="HK305" i="115"/>
  <c r="HI305" i="115"/>
  <c r="HG305" i="115"/>
  <c r="HP304" i="115"/>
  <c r="HO304" i="115"/>
  <c r="HN304" i="115"/>
  <c r="HK304" i="115"/>
  <c r="HJ304" i="115"/>
  <c r="HL304" i="115" s="1"/>
  <c r="HI304" i="115"/>
  <c r="HG304" i="115"/>
  <c r="HP303" i="115"/>
  <c r="HO303" i="115"/>
  <c r="HN303" i="115"/>
  <c r="HK303" i="115"/>
  <c r="HJ303" i="115"/>
  <c r="HL303" i="115" s="1"/>
  <c r="HI303" i="115"/>
  <c r="HG303" i="115"/>
  <c r="HP302" i="115"/>
  <c r="HO302" i="115"/>
  <c r="HN302" i="115"/>
  <c r="HK302" i="115"/>
  <c r="HJ302" i="115"/>
  <c r="HL302" i="115" s="1"/>
  <c r="HI302" i="115"/>
  <c r="HG302" i="115"/>
  <c r="HY301" i="115"/>
  <c r="HW301" i="115"/>
  <c r="HO301" i="115"/>
  <c r="HN301" i="115"/>
  <c r="HJ301" i="115"/>
  <c r="HL301" i="115" s="1"/>
  <c r="HI301" i="115"/>
  <c r="HH301" i="115"/>
  <c r="HH302" i="115" s="1"/>
  <c r="HH303" i="115" s="1"/>
  <c r="HH304" i="115" s="1"/>
  <c r="HH305" i="115" s="1"/>
  <c r="HH306" i="115" s="1"/>
  <c r="HH307" i="115" s="1"/>
  <c r="HH308" i="115" s="1"/>
  <c r="HH309" i="115" s="1"/>
  <c r="HH310" i="115" s="1"/>
  <c r="HH311" i="115" s="1"/>
  <c r="HH312" i="115" s="1"/>
  <c r="HH313" i="115" s="1"/>
  <c r="HH314" i="115" s="1"/>
  <c r="HH315" i="115" s="1"/>
  <c r="HH316" i="115" s="1"/>
  <c r="HH317" i="115" s="1"/>
  <c r="HH318" i="115" s="1"/>
  <c r="HH319" i="115" s="1"/>
  <c r="HH320" i="115" s="1"/>
  <c r="HH321" i="115" s="1"/>
  <c r="HH322" i="115" s="1"/>
  <c r="HH323" i="115" s="1"/>
  <c r="HH324" i="115" s="1"/>
  <c r="HH325" i="115" s="1"/>
  <c r="HH326" i="115" s="1"/>
  <c r="HH327" i="115" s="1"/>
  <c r="HH328" i="115" s="1"/>
  <c r="HH329" i="115" s="1"/>
  <c r="HH330" i="115" s="1"/>
  <c r="HH331" i="115" s="1"/>
  <c r="HH332" i="115" s="1"/>
  <c r="HH333" i="115" s="1"/>
  <c r="HH334" i="115" s="1"/>
  <c r="HH335" i="115" s="1"/>
  <c r="HH336" i="115" s="1"/>
  <c r="HH337" i="115" s="1"/>
  <c r="HH338" i="115" s="1"/>
  <c r="HH339" i="115" s="1"/>
  <c r="HH340" i="115" s="1"/>
  <c r="HH341" i="115" s="1"/>
  <c r="HH342" i="115" s="1"/>
  <c r="HH343" i="115" s="1"/>
  <c r="HH344" i="115" s="1"/>
  <c r="HH345" i="115" s="1"/>
  <c r="HH346" i="115" s="1"/>
  <c r="HH347" i="115" s="1"/>
  <c r="HH348" i="115" s="1"/>
  <c r="HH349" i="115" s="1"/>
  <c r="HH350" i="115" s="1"/>
  <c r="HH351" i="115" s="1"/>
  <c r="HH352" i="115" s="1"/>
  <c r="HH353" i="115" s="1"/>
  <c r="HH354" i="115" s="1"/>
  <c r="HH355" i="115" s="1"/>
  <c r="HH356" i="115" s="1"/>
  <c r="HH357" i="115" s="1"/>
  <c r="HH358" i="115" s="1"/>
  <c r="HH359" i="115" s="1"/>
  <c r="HH360" i="115" s="1"/>
  <c r="HH361" i="115" s="1"/>
  <c r="HH362" i="115" s="1"/>
  <c r="HH363" i="115" s="1"/>
  <c r="HH364" i="115" s="1"/>
  <c r="HH365" i="115" s="1"/>
  <c r="HH366" i="115" s="1"/>
  <c r="HH367" i="115" s="1"/>
  <c r="HH368" i="115" s="1"/>
  <c r="HH369" i="115" s="1"/>
  <c r="HH370" i="115" s="1"/>
  <c r="HH371" i="115" s="1"/>
  <c r="HH372" i="115" s="1"/>
  <c r="HH373" i="115" s="1"/>
  <c r="HH374" i="115" s="1"/>
  <c r="HH375" i="115" s="1"/>
  <c r="HH376" i="115" s="1"/>
  <c r="HH377" i="115" s="1"/>
  <c r="HH378" i="115" s="1"/>
  <c r="HH379" i="115" s="1"/>
  <c r="HH380" i="115" s="1"/>
  <c r="HH381" i="115" s="1"/>
  <c r="HH382" i="115" s="1"/>
  <c r="HH383" i="115" s="1"/>
  <c r="HH384" i="115" s="1"/>
  <c r="HH385" i="115" s="1"/>
  <c r="HH386" i="115" s="1"/>
  <c r="HH387" i="115" s="1"/>
  <c r="HH388" i="115" s="1"/>
  <c r="HH389" i="115" s="1"/>
  <c r="HH390" i="115" s="1"/>
  <c r="HH391" i="115" s="1"/>
  <c r="HH392" i="115" s="1"/>
  <c r="HH393" i="115" s="1"/>
  <c r="HH394" i="115" s="1"/>
  <c r="HH395" i="115" s="1"/>
  <c r="HH396" i="115" s="1"/>
  <c r="HH397" i="115" s="1"/>
  <c r="HH398" i="115" s="1"/>
  <c r="HH399" i="115" s="1"/>
  <c r="HH400" i="115" s="1"/>
  <c r="HH401" i="115" s="1"/>
  <c r="HH402" i="115" s="1"/>
  <c r="HH403" i="115" s="1"/>
  <c r="HH404" i="115" s="1"/>
  <c r="HH405" i="115" s="1"/>
  <c r="HH406" i="115" s="1"/>
  <c r="HH407" i="115" s="1"/>
  <c r="HH408" i="115" s="1"/>
  <c r="HH409" i="115" s="1"/>
  <c r="HH410" i="115" s="1"/>
  <c r="HH411" i="115" s="1"/>
  <c r="HH412" i="115" s="1"/>
  <c r="HH413" i="115" s="1"/>
  <c r="HH414" i="115" s="1"/>
  <c r="HH415" i="115" s="1"/>
  <c r="HH416" i="115" s="1"/>
  <c r="HH417" i="115" s="1"/>
  <c r="HH418" i="115" s="1"/>
  <c r="HH419" i="115" s="1"/>
  <c r="HH420" i="115" s="1"/>
  <c r="HH421" i="115" s="1"/>
  <c r="HH422" i="115" s="1"/>
  <c r="HH423" i="115" s="1"/>
  <c r="HH424" i="115" s="1"/>
  <c r="HH425" i="115" s="1"/>
  <c r="HH426" i="115" s="1"/>
  <c r="HG301" i="115"/>
  <c r="HU298" i="115"/>
  <c r="G71" i="115"/>
  <c r="F71" i="115"/>
  <c r="G70" i="115"/>
  <c r="F70" i="115"/>
  <c r="G69" i="115"/>
  <c r="F69" i="115"/>
  <c r="G68" i="115"/>
  <c r="F68" i="115"/>
  <c r="G67" i="115"/>
  <c r="F67" i="115"/>
  <c r="G66" i="115"/>
  <c r="F66" i="115"/>
  <c r="G65" i="115"/>
  <c r="F65" i="115"/>
  <c r="G64" i="115"/>
  <c r="F64" i="115"/>
  <c r="G63" i="115"/>
  <c r="F63" i="115"/>
  <c r="G62" i="115"/>
  <c r="F62" i="115"/>
  <c r="G61" i="115"/>
  <c r="F61" i="115"/>
  <c r="G60" i="115"/>
  <c r="F60" i="115"/>
  <c r="G59" i="115"/>
  <c r="F59" i="115"/>
  <c r="G58" i="115"/>
  <c r="F58" i="115"/>
  <c r="G57" i="115"/>
  <c r="F57" i="115"/>
  <c r="G56" i="115"/>
  <c r="F56" i="115"/>
  <c r="G55" i="115"/>
  <c r="F55" i="115"/>
  <c r="G54" i="115"/>
  <c r="F54" i="115"/>
  <c r="G53" i="115"/>
  <c r="F53" i="115"/>
  <c r="G52" i="115"/>
  <c r="F52" i="115"/>
  <c r="G51" i="115"/>
  <c r="F51" i="115"/>
  <c r="G50" i="115"/>
  <c r="F50" i="115"/>
  <c r="G49" i="115"/>
  <c r="F49" i="115"/>
  <c r="G48" i="115"/>
  <c r="F48" i="115"/>
  <c r="G47" i="115"/>
  <c r="F47" i="115"/>
  <c r="G46" i="115"/>
  <c r="F46" i="115"/>
  <c r="G45" i="115"/>
  <c r="F45" i="115"/>
  <c r="G44" i="115"/>
  <c r="F44" i="115"/>
  <c r="G43" i="115"/>
  <c r="F43" i="115"/>
  <c r="G42" i="115"/>
  <c r="F42" i="115"/>
  <c r="G41" i="115"/>
  <c r="F41" i="115"/>
  <c r="G40" i="115"/>
  <c r="F40" i="115"/>
  <c r="G39" i="115"/>
  <c r="F39" i="115"/>
  <c r="G38" i="115"/>
  <c r="F38" i="115"/>
  <c r="G37" i="115"/>
  <c r="F37" i="115"/>
  <c r="G36" i="115"/>
  <c r="F36" i="115"/>
  <c r="G35" i="115"/>
  <c r="F35" i="115"/>
  <c r="G34" i="115"/>
  <c r="F34" i="115"/>
  <c r="G33" i="115"/>
  <c r="F33" i="115"/>
  <c r="G32" i="115"/>
  <c r="F32" i="115"/>
  <c r="G31" i="115"/>
  <c r="F31" i="115"/>
  <c r="G30" i="115"/>
  <c r="F30" i="115"/>
  <c r="G29" i="115"/>
  <c r="F29" i="115"/>
  <c r="G28" i="115"/>
  <c r="F28" i="115"/>
  <c r="G27" i="115"/>
  <c r="F27" i="115"/>
  <c r="G26" i="115"/>
  <c r="F26" i="115"/>
  <c r="G25" i="115"/>
  <c r="F25" i="115"/>
  <c r="G24" i="115"/>
  <c r="F24" i="115"/>
  <c r="G23" i="115"/>
  <c r="F23" i="115"/>
  <c r="G22" i="115"/>
  <c r="F22" i="115"/>
  <c r="G21" i="115"/>
  <c r="F21" i="115"/>
  <c r="G20" i="115"/>
  <c r="F20" i="115"/>
  <c r="G19" i="115"/>
  <c r="F19" i="115"/>
  <c r="G18" i="115"/>
  <c r="F18" i="115"/>
  <c r="G17" i="115"/>
  <c r="F17" i="115"/>
  <c r="G16" i="115"/>
  <c r="F16" i="115"/>
  <c r="G15" i="115"/>
  <c r="F15" i="115"/>
  <c r="G14" i="115"/>
  <c r="F14" i="115"/>
  <c r="G13" i="115"/>
  <c r="F13" i="115"/>
  <c r="G12" i="115"/>
  <c r="F12" i="115"/>
  <c r="G10" i="115"/>
  <c r="F10" i="115"/>
  <c r="BG9" i="115"/>
  <c r="BF9" i="115"/>
  <c r="BE9" i="115"/>
  <c r="BD9" i="115"/>
  <c r="BC9" i="115"/>
  <c r="BB9" i="115"/>
  <c r="BA9" i="115"/>
  <c r="AZ9" i="115"/>
  <c r="AY9" i="115"/>
  <c r="AX9" i="115"/>
  <c r="AW9" i="115"/>
  <c r="AV9" i="115"/>
  <c r="AU9" i="115"/>
  <c r="AT9" i="115"/>
  <c r="AS9" i="115"/>
  <c r="AR9" i="115"/>
  <c r="AQ9" i="115"/>
  <c r="AP9" i="115"/>
  <c r="AO9" i="115"/>
  <c r="AN9" i="115"/>
  <c r="AM9" i="115"/>
  <c r="AL9" i="115"/>
  <c r="AK9" i="115"/>
  <c r="AJ9" i="115"/>
  <c r="AI9" i="115"/>
  <c r="AH9" i="115"/>
  <c r="AG9" i="115"/>
  <c r="AF9" i="115"/>
  <c r="AE9" i="115"/>
  <c r="AD9" i="115"/>
  <c r="AC9" i="115"/>
  <c r="AB9" i="115"/>
  <c r="AA9" i="115"/>
  <c r="Z9" i="115"/>
  <c r="Y9" i="115"/>
  <c r="X9" i="115"/>
  <c r="W9" i="115"/>
  <c r="V9" i="115"/>
  <c r="U9" i="115"/>
  <c r="T9" i="115"/>
  <c r="S9" i="115"/>
  <c r="R9" i="115"/>
  <c r="Q9" i="115"/>
  <c r="O9" i="115"/>
  <c r="N9" i="115"/>
  <c r="M9" i="115"/>
  <c r="L9" i="115"/>
  <c r="K9" i="115"/>
  <c r="J9" i="115"/>
  <c r="BG8" i="115"/>
  <c r="BF8" i="115"/>
  <c r="BE8" i="115"/>
  <c r="BD8" i="115"/>
  <c r="BC8" i="115"/>
  <c r="BB8" i="115"/>
  <c r="BA8" i="115"/>
  <c r="AZ8" i="115"/>
  <c r="AY8" i="115"/>
  <c r="AX8" i="115"/>
  <c r="AW8" i="115"/>
  <c r="AV8" i="115"/>
  <c r="AU8" i="115"/>
  <c r="AT8" i="115"/>
  <c r="AS8" i="115"/>
  <c r="AR8" i="115"/>
  <c r="AQ8" i="115"/>
  <c r="AP8" i="115"/>
  <c r="AO8" i="115"/>
  <c r="AN8" i="115"/>
  <c r="AM8" i="115"/>
  <c r="AL8" i="115"/>
  <c r="AK8" i="115"/>
  <c r="AJ8" i="115"/>
  <c r="AI8" i="115"/>
  <c r="AH8" i="115"/>
  <c r="AG8" i="115"/>
  <c r="AF8" i="115"/>
  <c r="AE8" i="115"/>
  <c r="AD8" i="115"/>
  <c r="AC8" i="115"/>
  <c r="AB8" i="115"/>
  <c r="AA8" i="115"/>
  <c r="Z8" i="115"/>
  <c r="Y8" i="115"/>
  <c r="X8" i="115"/>
  <c r="W8" i="115"/>
  <c r="V8" i="115"/>
  <c r="U8" i="115"/>
  <c r="T8" i="115"/>
  <c r="S8" i="115"/>
  <c r="R8" i="115"/>
  <c r="Q8" i="115"/>
  <c r="P8" i="115"/>
  <c r="O8" i="115"/>
  <c r="N8" i="115"/>
  <c r="M8" i="115"/>
  <c r="L8" i="115"/>
  <c r="K8" i="115"/>
  <c r="J8" i="115"/>
  <c r="BG6" i="115"/>
  <c r="BF6" i="115"/>
  <c r="BE6" i="115"/>
  <c r="BD6" i="115"/>
  <c r="BC6" i="115"/>
  <c r="BB6" i="115"/>
  <c r="BA6" i="115"/>
  <c r="AZ6" i="115"/>
  <c r="AY6" i="115"/>
  <c r="AX6" i="115"/>
  <c r="AW6" i="115"/>
  <c r="AV6" i="115"/>
  <c r="AU6" i="115"/>
  <c r="AT6" i="115"/>
  <c r="AS6" i="115"/>
  <c r="AR6" i="115"/>
  <c r="AQ6" i="115"/>
  <c r="AP6" i="115"/>
  <c r="AO6" i="115"/>
  <c r="AN6" i="115"/>
  <c r="AM6" i="115"/>
  <c r="AL6" i="115"/>
  <c r="AK6" i="115"/>
  <c r="AJ6" i="115"/>
  <c r="AI6" i="115"/>
  <c r="AH6" i="115"/>
  <c r="AG6" i="115"/>
  <c r="AF6" i="115"/>
  <c r="AE6" i="115"/>
  <c r="AD6" i="115"/>
  <c r="AC6" i="115"/>
  <c r="AB6" i="115"/>
  <c r="AA6" i="115"/>
  <c r="Z6" i="115"/>
  <c r="Y6" i="115"/>
  <c r="X6" i="115"/>
  <c r="W6" i="115"/>
  <c r="V6" i="115"/>
  <c r="U6" i="115"/>
  <c r="T6" i="115"/>
  <c r="S6" i="115"/>
  <c r="R6" i="115"/>
  <c r="Q6" i="115"/>
  <c r="P6" i="115"/>
  <c r="O6" i="115"/>
  <c r="N6" i="115"/>
  <c r="M6" i="115"/>
  <c r="L6" i="115"/>
  <c r="K6" i="115"/>
  <c r="J6" i="115"/>
  <c r="BG5" i="115"/>
  <c r="BF5" i="115"/>
  <c r="BE5" i="115"/>
  <c r="BD5" i="115"/>
  <c r="BC5" i="115"/>
  <c r="BB5" i="115"/>
  <c r="BA5" i="115"/>
  <c r="AZ5" i="115"/>
  <c r="AY5" i="115"/>
  <c r="AX5" i="115"/>
  <c r="AW5" i="115"/>
  <c r="AV5" i="115"/>
  <c r="AU5" i="115"/>
  <c r="AT5" i="115"/>
  <c r="AS5" i="115"/>
  <c r="AR5" i="115"/>
  <c r="AQ5" i="115"/>
  <c r="AP5" i="115"/>
  <c r="AO5" i="115"/>
  <c r="AN5" i="115"/>
  <c r="AM5" i="115"/>
  <c r="AL5" i="115"/>
  <c r="AK5" i="115"/>
  <c r="AJ5" i="115"/>
  <c r="AI5" i="115"/>
  <c r="AH5" i="115"/>
  <c r="AG5" i="115"/>
  <c r="AF5" i="115"/>
  <c r="AE5" i="115"/>
  <c r="AD5" i="115"/>
  <c r="AC5" i="115"/>
  <c r="AB5" i="115"/>
  <c r="AA5" i="115"/>
  <c r="Z5" i="115"/>
  <c r="Y5" i="115"/>
  <c r="X5" i="115"/>
  <c r="W5" i="115"/>
  <c r="V5" i="115"/>
  <c r="U5" i="115"/>
  <c r="T5" i="115"/>
  <c r="S5" i="115"/>
  <c r="R5" i="115"/>
  <c r="Q5" i="115"/>
  <c r="P5" i="115"/>
  <c r="O5" i="115"/>
  <c r="N5" i="115"/>
  <c r="M5" i="115"/>
  <c r="L5" i="115"/>
  <c r="K5" i="115"/>
  <c r="J5" i="115"/>
  <c r="A7" i="115" s="1"/>
  <c r="J3" i="115"/>
  <c r="AN1" i="115"/>
  <c r="Y1" i="115"/>
  <c r="J1" i="115"/>
  <c r="HO350" i="114"/>
  <c r="HN350" i="114"/>
  <c r="HO349" i="114"/>
  <c r="HN349" i="114"/>
  <c r="HO348" i="114"/>
  <c r="HN348" i="114"/>
  <c r="HO347" i="114"/>
  <c r="HN347" i="114"/>
  <c r="HO346" i="114"/>
  <c r="HN346" i="114"/>
  <c r="HO345" i="114"/>
  <c r="HN345" i="114"/>
  <c r="HO344" i="114"/>
  <c r="HN344" i="114"/>
  <c r="HO343" i="114"/>
  <c r="HN343" i="114"/>
  <c r="HO342" i="114"/>
  <c r="HN342" i="114"/>
  <c r="HO341" i="114"/>
  <c r="HN341" i="114"/>
  <c r="HO340" i="114"/>
  <c r="HN340" i="114"/>
  <c r="HO339" i="114"/>
  <c r="HN339" i="114"/>
  <c r="HO338" i="114"/>
  <c r="HN338" i="114"/>
  <c r="HO337" i="114"/>
  <c r="HN337" i="114"/>
  <c r="HO336" i="114"/>
  <c r="HN336" i="114"/>
  <c r="HG336" i="114"/>
  <c r="HO335" i="114"/>
  <c r="HN335" i="114"/>
  <c r="HG335" i="114"/>
  <c r="HO334" i="114"/>
  <c r="HN334" i="114"/>
  <c r="HG334" i="114"/>
  <c r="HO333" i="114"/>
  <c r="HN333" i="114"/>
  <c r="HG333" i="114"/>
  <c r="HO332" i="114"/>
  <c r="HN332" i="114"/>
  <c r="HG332" i="114"/>
  <c r="HO331" i="114"/>
  <c r="HN331" i="114"/>
  <c r="HG331" i="114"/>
  <c r="HO330" i="114"/>
  <c r="HN330" i="114"/>
  <c r="HG330" i="114"/>
  <c r="HO329" i="114"/>
  <c r="HN329" i="114"/>
  <c r="HG329" i="114"/>
  <c r="HO328" i="114"/>
  <c r="HN328" i="114"/>
  <c r="HG328" i="114"/>
  <c r="HO327" i="114"/>
  <c r="HN327" i="114"/>
  <c r="HG327" i="114"/>
  <c r="HP326" i="114"/>
  <c r="HO326" i="114"/>
  <c r="HN326" i="114"/>
  <c r="HG326" i="114"/>
  <c r="HP325" i="114"/>
  <c r="HO325" i="114"/>
  <c r="HN325" i="114"/>
  <c r="HG325" i="114"/>
  <c r="HP324" i="114"/>
  <c r="HO324" i="114"/>
  <c r="HN324" i="114"/>
  <c r="HG324" i="114"/>
  <c r="HP323" i="114"/>
  <c r="HO323" i="114"/>
  <c r="HN323" i="114"/>
  <c r="HG323" i="114"/>
  <c r="HP322" i="114"/>
  <c r="HO322" i="114"/>
  <c r="HN322" i="114"/>
  <c r="HG322" i="114"/>
  <c r="HP321" i="114"/>
  <c r="HO321" i="114"/>
  <c r="HN321" i="114"/>
  <c r="HG321" i="114"/>
  <c r="HP320" i="114"/>
  <c r="HO320" i="114"/>
  <c r="HN320" i="114"/>
  <c r="HG320" i="114"/>
  <c r="HP319" i="114"/>
  <c r="HO319" i="114"/>
  <c r="HN319" i="114"/>
  <c r="HG319" i="114"/>
  <c r="HP318" i="114"/>
  <c r="HO318" i="114"/>
  <c r="HN318" i="114"/>
  <c r="HG318" i="114"/>
  <c r="HP317" i="114"/>
  <c r="HO317" i="114"/>
  <c r="HN317" i="114"/>
  <c r="HG317" i="114"/>
  <c r="HP316" i="114"/>
  <c r="HO316" i="114"/>
  <c r="HN316" i="114"/>
  <c r="HG316" i="114"/>
  <c r="HP315" i="114"/>
  <c r="HO315" i="114"/>
  <c r="HN315" i="114"/>
  <c r="HG315" i="114"/>
  <c r="HP314" i="114"/>
  <c r="HO314" i="114"/>
  <c r="HN314" i="114"/>
  <c r="HG314" i="114"/>
  <c r="HP313" i="114"/>
  <c r="HO313" i="114"/>
  <c r="HN313" i="114"/>
  <c r="HG313" i="114"/>
  <c r="HP312" i="114"/>
  <c r="HO312" i="114"/>
  <c r="HN312" i="114"/>
  <c r="HG312" i="114"/>
  <c r="HP311" i="114"/>
  <c r="HO311" i="114"/>
  <c r="HN311" i="114"/>
  <c r="HG311" i="114"/>
  <c r="HP310" i="114"/>
  <c r="HO310" i="114"/>
  <c r="HN310" i="114"/>
  <c r="HG310" i="114"/>
  <c r="HP309" i="114"/>
  <c r="HO309" i="114"/>
  <c r="HN309" i="114"/>
  <c r="HI309" i="114"/>
  <c r="HI310" i="114" s="1"/>
  <c r="HI311" i="114" s="1"/>
  <c r="HI312" i="114" s="1"/>
  <c r="HI313" i="114" s="1"/>
  <c r="HI314" i="114" s="1"/>
  <c r="HI315" i="114" s="1"/>
  <c r="HI316" i="114" s="1"/>
  <c r="HI317" i="114" s="1"/>
  <c r="HI318" i="114" s="1"/>
  <c r="HI319" i="114" s="1"/>
  <c r="HI320" i="114" s="1"/>
  <c r="HI321" i="114" s="1"/>
  <c r="HI322" i="114" s="1"/>
  <c r="HI323" i="114" s="1"/>
  <c r="HI324" i="114" s="1"/>
  <c r="HI325" i="114" s="1"/>
  <c r="HI326" i="114" s="1"/>
  <c r="HI327" i="114" s="1"/>
  <c r="HI328" i="114" s="1"/>
  <c r="HI329" i="114" s="1"/>
  <c r="HI330" i="114" s="1"/>
  <c r="HI331" i="114" s="1"/>
  <c r="HI332" i="114" s="1"/>
  <c r="HI333" i="114" s="1"/>
  <c r="HI334" i="114" s="1"/>
  <c r="HI335" i="114" s="1"/>
  <c r="HI336" i="114" s="1"/>
  <c r="HI337" i="114" s="1"/>
  <c r="HI338" i="114" s="1"/>
  <c r="HI339" i="114" s="1"/>
  <c r="HI340" i="114" s="1"/>
  <c r="HI341" i="114" s="1"/>
  <c r="HI342" i="114" s="1"/>
  <c r="HI343" i="114" s="1"/>
  <c r="HI344" i="114" s="1"/>
  <c r="HI345" i="114" s="1"/>
  <c r="HI346" i="114" s="1"/>
  <c r="HI347" i="114" s="1"/>
  <c r="HI348" i="114" s="1"/>
  <c r="HG309" i="114"/>
  <c r="HP308" i="114"/>
  <c r="HO308" i="114"/>
  <c r="HN308" i="114"/>
  <c r="HG308" i="114"/>
  <c r="HP307" i="114"/>
  <c r="HO307" i="114"/>
  <c r="HN307" i="114"/>
  <c r="P9" i="114" s="1"/>
  <c r="HI307" i="114"/>
  <c r="HG307" i="114"/>
  <c r="HP306" i="114"/>
  <c r="HO306" i="114"/>
  <c r="HN306" i="114"/>
  <c r="HL306" i="114"/>
  <c r="HI306" i="114"/>
  <c r="HG306" i="114"/>
  <c r="HP305" i="114"/>
  <c r="HO305" i="114"/>
  <c r="HN305" i="114"/>
  <c r="HK305" i="114"/>
  <c r="HL305" i="114" s="1"/>
  <c r="HI305" i="114"/>
  <c r="HG305" i="114"/>
  <c r="HP304" i="114"/>
  <c r="HO304" i="114"/>
  <c r="HN304" i="114"/>
  <c r="HK304" i="114"/>
  <c r="HJ304" i="114"/>
  <c r="HL304" i="114" s="1"/>
  <c r="HI304" i="114"/>
  <c r="HG304" i="114"/>
  <c r="HP303" i="114"/>
  <c r="HO303" i="114"/>
  <c r="HN303" i="114"/>
  <c r="HK303" i="114"/>
  <c r="HJ303" i="114"/>
  <c r="HL303" i="114" s="1"/>
  <c r="HI303" i="114"/>
  <c r="HG303" i="114"/>
  <c r="HP302" i="114"/>
  <c r="HO302" i="114"/>
  <c r="HN302" i="114"/>
  <c r="HK302" i="114"/>
  <c r="HJ302" i="114"/>
  <c r="HI302" i="114"/>
  <c r="HG302" i="114"/>
  <c r="HO301" i="114"/>
  <c r="HN301" i="114"/>
  <c r="HL301" i="114"/>
  <c r="HJ301" i="114"/>
  <c r="HI301" i="114"/>
  <c r="HH301" i="114"/>
  <c r="HH302" i="114" s="1"/>
  <c r="HH303" i="114" s="1"/>
  <c r="HH304" i="114" s="1"/>
  <c r="HH305" i="114" s="1"/>
  <c r="HH306" i="114" s="1"/>
  <c r="HH307" i="114" s="1"/>
  <c r="HH308" i="114" s="1"/>
  <c r="HH309" i="114" s="1"/>
  <c r="HH310" i="114" s="1"/>
  <c r="HH311" i="114" s="1"/>
  <c r="HH312" i="114" s="1"/>
  <c r="HH313" i="114" s="1"/>
  <c r="HH314" i="114" s="1"/>
  <c r="HH315" i="114" s="1"/>
  <c r="HH316" i="114" s="1"/>
  <c r="HH317" i="114" s="1"/>
  <c r="HH318" i="114" s="1"/>
  <c r="HH319" i="114" s="1"/>
  <c r="HH320" i="114" s="1"/>
  <c r="HH321" i="114" s="1"/>
  <c r="HH322" i="114" s="1"/>
  <c r="HH323" i="114" s="1"/>
  <c r="HH324" i="114" s="1"/>
  <c r="HH325" i="114" s="1"/>
  <c r="HH326" i="114" s="1"/>
  <c r="HH327" i="114" s="1"/>
  <c r="HH328" i="114" s="1"/>
  <c r="HH329" i="114" s="1"/>
  <c r="HH330" i="114" s="1"/>
  <c r="HH331" i="114" s="1"/>
  <c r="HH332" i="114" s="1"/>
  <c r="HH333" i="114" s="1"/>
  <c r="HH334" i="114" s="1"/>
  <c r="HH335" i="114" s="1"/>
  <c r="HH336" i="114" s="1"/>
  <c r="HH337" i="114" s="1"/>
  <c r="HH338" i="114" s="1"/>
  <c r="HH339" i="114" s="1"/>
  <c r="HH340" i="114" s="1"/>
  <c r="HH341" i="114" s="1"/>
  <c r="HH342" i="114" s="1"/>
  <c r="HH343" i="114" s="1"/>
  <c r="HH344" i="114" s="1"/>
  <c r="HH345" i="114" s="1"/>
  <c r="HH346" i="114" s="1"/>
  <c r="HH347" i="114" s="1"/>
  <c r="HH348" i="114" s="1"/>
  <c r="HH349" i="114" s="1"/>
  <c r="HH350" i="114" s="1"/>
  <c r="HH351" i="114" s="1"/>
  <c r="HH352" i="114" s="1"/>
  <c r="HH353" i="114" s="1"/>
  <c r="HH354" i="114" s="1"/>
  <c r="HH355" i="114" s="1"/>
  <c r="HH356" i="114" s="1"/>
  <c r="HH357" i="114" s="1"/>
  <c r="HH358" i="114" s="1"/>
  <c r="HH359" i="114" s="1"/>
  <c r="HH360" i="114" s="1"/>
  <c r="HH361" i="114" s="1"/>
  <c r="HH362" i="114" s="1"/>
  <c r="HH363" i="114" s="1"/>
  <c r="HH364" i="114" s="1"/>
  <c r="HH365" i="114" s="1"/>
  <c r="HH366" i="114" s="1"/>
  <c r="HH367" i="114" s="1"/>
  <c r="HH368" i="114" s="1"/>
  <c r="HH369" i="114" s="1"/>
  <c r="HH370" i="114" s="1"/>
  <c r="HH371" i="114" s="1"/>
  <c r="HH372" i="114" s="1"/>
  <c r="HH373" i="114" s="1"/>
  <c r="HH374" i="114" s="1"/>
  <c r="HH375" i="114" s="1"/>
  <c r="HH376" i="114" s="1"/>
  <c r="HH377" i="114" s="1"/>
  <c r="HH378" i="114" s="1"/>
  <c r="HH379" i="114" s="1"/>
  <c r="HH380" i="114" s="1"/>
  <c r="HH381" i="114" s="1"/>
  <c r="HH382" i="114" s="1"/>
  <c r="HH383" i="114" s="1"/>
  <c r="HH384" i="114" s="1"/>
  <c r="HH385" i="114" s="1"/>
  <c r="HH386" i="114" s="1"/>
  <c r="HH387" i="114" s="1"/>
  <c r="HH388" i="114" s="1"/>
  <c r="HH389" i="114" s="1"/>
  <c r="HH390" i="114" s="1"/>
  <c r="HH391" i="114" s="1"/>
  <c r="HH392" i="114" s="1"/>
  <c r="HH393" i="114" s="1"/>
  <c r="HH394" i="114" s="1"/>
  <c r="HH395" i="114" s="1"/>
  <c r="HH396" i="114" s="1"/>
  <c r="HH397" i="114" s="1"/>
  <c r="HH398" i="114" s="1"/>
  <c r="HH399" i="114" s="1"/>
  <c r="HH400" i="114" s="1"/>
  <c r="HH401" i="114" s="1"/>
  <c r="HH402" i="114" s="1"/>
  <c r="HH403" i="114" s="1"/>
  <c r="HH404" i="114" s="1"/>
  <c r="HH405" i="114" s="1"/>
  <c r="HH406" i="114" s="1"/>
  <c r="HH407" i="114" s="1"/>
  <c r="HH408" i="114" s="1"/>
  <c r="HH409" i="114" s="1"/>
  <c r="HH410" i="114" s="1"/>
  <c r="HH411" i="114" s="1"/>
  <c r="HH412" i="114" s="1"/>
  <c r="HH413" i="114" s="1"/>
  <c r="HH414" i="114" s="1"/>
  <c r="HH415" i="114" s="1"/>
  <c r="HH416" i="114" s="1"/>
  <c r="HH417" i="114" s="1"/>
  <c r="HH418" i="114" s="1"/>
  <c r="HH419" i="114" s="1"/>
  <c r="HH420" i="114" s="1"/>
  <c r="HH421" i="114" s="1"/>
  <c r="HH422" i="114" s="1"/>
  <c r="HH423" i="114" s="1"/>
  <c r="HH424" i="114" s="1"/>
  <c r="HH425" i="114" s="1"/>
  <c r="HH426" i="114" s="1"/>
  <c r="HG301" i="114"/>
  <c r="HU298" i="114"/>
  <c r="G71" i="114"/>
  <c r="F71" i="114"/>
  <c r="G70" i="114"/>
  <c r="F70" i="114"/>
  <c r="G69" i="114"/>
  <c r="F69" i="114"/>
  <c r="G68" i="114"/>
  <c r="F68" i="114"/>
  <c r="G67" i="114"/>
  <c r="F67" i="114"/>
  <c r="G66" i="114"/>
  <c r="F66" i="114"/>
  <c r="G65" i="114"/>
  <c r="F65" i="114"/>
  <c r="G64" i="114"/>
  <c r="F64" i="114"/>
  <c r="G63" i="114"/>
  <c r="F63" i="114"/>
  <c r="G62" i="114"/>
  <c r="F62" i="114"/>
  <c r="G61" i="114"/>
  <c r="F61" i="114"/>
  <c r="G60" i="114"/>
  <c r="F60" i="114"/>
  <c r="G59" i="114"/>
  <c r="F59" i="114"/>
  <c r="G58" i="114"/>
  <c r="F58" i="114"/>
  <c r="G57" i="114"/>
  <c r="F57" i="114"/>
  <c r="G56" i="114"/>
  <c r="F56" i="114"/>
  <c r="G55" i="114"/>
  <c r="F55" i="114"/>
  <c r="G54" i="114"/>
  <c r="F54" i="114"/>
  <c r="G53" i="114"/>
  <c r="F53" i="114"/>
  <c r="G52" i="114"/>
  <c r="F52" i="114"/>
  <c r="G51" i="114"/>
  <c r="F51" i="114"/>
  <c r="G50" i="114"/>
  <c r="F50" i="114"/>
  <c r="G49" i="114"/>
  <c r="F49" i="114"/>
  <c r="G48" i="114"/>
  <c r="F48" i="114"/>
  <c r="G47" i="114"/>
  <c r="F47" i="114"/>
  <c r="G46" i="114"/>
  <c r="F46" i="114"/>
  <c r="G45" i="114"/>
  <c r="F45" i="114"/>
  <c r="G44" i="114"/>
  <c r="F44" i="114"/>
  <c r="G43" i="114"/>
  <c r="F43" i="114"/>
  <c r="G42" i="114"/>
  <c r="F42" i="114"/>
  <c r="G41" i="114"/>
  <c r="F41" i="114"/>
  <c r="G40" i="114"/>
  <c r="F40" i="114"/>
  <c r="G39" i="114"/>
  <c r="F39" i="114"/>
  <c r="G38" i="114"/>
  <c r="F38" i="114"/>
  <c r="G37" i="114"/>
  <c r="F37" i="114"/>
  <c r="G36" i="114"/>
  <c r="F36" i="114"/>
  <c r="G35" i="114"/>
  <c r="F35" i="114"/>
  <c r="G34" i="114"/>
  <c r="F34" i="114"/>
  <c r="G33" i="114"/>
  <c r="F33" i="114"/>
  <c r="G32" i="114"/>
  <c r="F32" i="114"/>
  <c r="G31" i="114"/>
  <c r="F31" i="114"/>
  <c r="G30" i="114"/>
  <c r="F30" i="114"/>
  <c r="G29" i="114"/>
  <c r="F29" i="114"/>
  <c r="G28" i="114"/>
  <c r="F28" i="114"/>
  <c r="G27" i="114"/>
  <c r="F27" i="114"/>
  <c r="G26" i="114"/>
  <c r="F26" i="114"/>
  <c r="G25" i="114"/>
  <c r="F25" i="114"/>
  <c r="G24" i="114"/>
  <c r="F24" i="114"/>
  <c r="G23" i="114"/>
  <c r="F23" i="114"/>
  <c r="G22" i="114"/>
  <c r="F22" i="114"/>
  <c r="G21" i="114"/>
  <c r="F21" i="114"/>
  <c r="G20" i="114"/>
  <c r="F20" i="114"/>
  <c r="G19" i="114"/>
  <c r="F19" i="114"/>
  <c r="G18" i="114"/>
  <c r="F18" i="114"/>
  <c r="G17" i="114"/>
  <c r="F17" i="114"/>
  <c r="G16" i="114"/>
  <c r="F16" i="114"/>
  <c r="G15" i="114"/>
  <c r="F15" i="114"/>
  <c r="G14" i="114"/>
  <c r="F14" i="114"/>
  <c r="G13" i="114"/>
  <c r="F13" i="114"/>
  <c r="G12" i="114"/>
  <c r="F12" i="114"/>
  <c r="G10" i="114"/>
  <c r="F10" i="114"/>
  <c r="BG9" i="114"/>
  <c r="BF9" i="114"/>
  <c r="BE9" i="114"/>
  <c r="BD9" i="114"/>
  <c r="BC9" i="114"/>
  <c r="BB9" i="114"/>
  <c r="BA9" i="114"/>
  <c r="AZ9" i="114"/>
  <c r="AY9" i="114"/>
  <c r="AX9" i="114"/>
  <c r="AW9" i="114"/>
  <c r="AV9" i="114"/>
  <c r="AU9" i="114"/>
  <c r="AT9" i="114"/>
  <c r="AS9" i="114"/>
  <c r="AR9" i="114"/>
  <c r="AQ9" i="114"/>
  <c r="AP9" i="114"/>
  <c r="AO9" i="114"/>
  <c r="AN9" i="114"/>
  <c r="AM9" i="114"/>
  <c r="AL9" i="114"/>
  <c r="AK9" i="114"/>
  <c r="AJ9" i="114"/>
  <c r="AI9" i="114"/>
  <c r="AH9" i="114"/>
  <c r="AG9" i="114"/>
  <c r="AF9" i="114"/>
  <c r="AE9" i="114"/>
  <c r="AD9" i="114"/>
  <c r="AC9" i="114"/>
  <c r="AB9" i="114"/>
  <c r="AA9" i="114"/>
  <c r="Z9" i="114"/>
  <c r="Y9" i="114"/>
  <c r="X9" i="114"/>
  <c r="W9" i="114"/>
  <c r="V9" i="114"/>
  <c r="U9" i="114"/>
  <c r="T9" i="114"/>
  <c r="S9" i="114"/>
  <c r="R9" i="114"/>
  <c r="Q9" i="114"/>
  <c r="O9" i="114"/>
  <c r="N9" i="114"/>
  <c r="M9" i="114"/>
  <c r="L9" i="114"/>
  <c r="K9" i="114"/>
  <c r="J9" i="114"/>
  <c r="BG8" i="114"/>
  <c r="BF8" i="114"/>
  <c r="BE8" i="114"/>
  <c r="BD8" i="114"/>
  <c r="BC8" i="114"/>
  <c r="BB8" i="114"/>
  <c r="BA8" i="114"/>
  <c r="AZ8" i="114"/>
  <c r="AY8" i="114"/>
  <c r="AX8" i="114"/>
  <c r="AW8" i="114"/>
  <c r="AV8" i="114"/>
  <c r="AU8" i="114"/>
  <c r="AT8" i="114"/>
  <c r="AS8" i="114"/>
  <c r="AR8" i="114"/>
  <c r="AQ8" i="114"/>
  <c r="AP8" i="114"/>
  <c r="AO8" i="114"/>
  <c r="AN8" i="114"/>
  <c r="AM8" i="114"/>
  <c r="AL8" i="114"/>
  <c r="AK8" i="114"/>
  <c r="AJ8" i="114"/>
  <c r="AI8" i="114"/>
  <c r="AH8" i="114"/>
  <c r="AG8" i="114"/>
  <c r="AF8" i="114"/>
  <c r="AE8" i="114"/>
  <c r="AD8" i="114"/>
  <c r="AC8" i="114"/>
  <c r="AB8" i="114"/>
  <c r="AA8" i="114"/>
  <c r="Z8" i="114"/>
  <c r="Y8" i="114"/>
  <c r="X8" i="114"/>
  <c r="W8" i="114"/>
  <c r="V8" i="114"/>
  <c r="U8" i="114"/>
  <c r="T8" i="114"/>
  <c r="S8" i="114"/>
  <c r="R8" i="114"/>
  <c r="Q8" i="114"/>
  <c r="P8" i="114"/>
  <c r="O8" i="114"/>
  <c r="N8" i="114"/>
  <c r="M8" i="114"/>
  <c r="L8" i="114"/>
  <c r="K8" i="114"/>
  <c r="J8" i="114"/>
  <c r="BG6" i="114"/>
  <c r="BF6" i="114"/>
  <c r="BE6" i="114"/>
  <c r="BD6" i="114"/>
  <c r="BC6" i="114"/>
  <c r="BB6" i="114"/>
  <c r="BA6" i="114"/>
  <c r="AZ6" i="114"/>
  <c r="AY6" i="114"/>
  <c r="AX6" i="114"/>
  <c r="AW6" i="114"/>
  <c r="AV6" i="114"/>
  <c r="AU6" i="114"/>
  <c r="AT6" i="114"/>
  <c r="AS6" i="114"/>
  <c r="AR6" i="114"/>
  <c r="AQ6" i="114"/>
  <c r="AP6" i="114"/>
  <c r="AO6" i="114"/>
  <c r="AN6" i="114"/>
  <c r="AM6" i="114"/>
  <c r="AL6" i="114"/>
  <c r="AK6" i="114"/>
  <c r="AJ6" i="114"/>
  <c r="AI6" i="114"/>
  <c r="AH6" i="114"/>
  <c r="AG6" i="114"/>
  <c r="AF6" i="114"/>
  <c r="AE6" i="114"/>
  <c r="AD6" i="114"/>
  <c r="AC6" i="114"/>
  <c r="AB6" i="114"/>
  <c r="AA6" i="114"/>
  <c r="Z6" i="114"/>
  <c r="Y6" i="114"/>
  <c r="X6" i="114"/>
  <c r="W6" i="114"/>
  <c r="V6" i="114"/>
  <c r="U6" i="114"/>
  <c r="T6" i="114"/>
  <c r="S6" i="114"/>
  <c r="R6" i="114"/>
  <c r="Q6" i="114"/>
  <c r="P6" i="114"/>
  <c r="O6" i="114"/>
  <c r="N6" i="114"/>
  <c r="M6" i="114"/>
  <c r="L6" i="114"/>
  <c r="K6" i="114"/>
  <c r="J6" i="114"/>
  <c r="BG5" i="114"/>
  <c r="BF5" i="114"/>
  <c r="BE5" i="114"/>
  <c r="BD5" i="114"/>
  <c r="BC5" i="114"/>
  <c r="BB5" i="114"/>
  <c r="BA5" i="114"/>
  <c r="AZ5" i="114"/>
  <c r="AY5" i="114"/>
  <c r="AX5" i="114"/>
  <c r="AW5" i="114"/>
  <c r="AV5" i="114"/>
  <c r="AU5" i="114"/>
  <c r="AT5" i="114"/>
  <c r="AS5" i="114"/>
  <c r="AR5" i="114"/>
  <c r="AQ5" i="114"/>
  <c r="AP5" i="114"/>
  <c r="AO5" i="114"/>
  <c r="AN5" i="114"/>
  <c r="AM5" i="114"/>
  <c r="AL5" i="114"/>
  <c r="AK5" i="114"/>
  <c r="AJ5" i="114"/>
  <c r="AI5" i="114"/>
  <c r="AH5" i="114"/>
  <c r="AG5" i="114"/>
  <c r="AF5" i="114"/>
  <c r="AE5" i="114"/>
  <c r="AD5" i="114"/>
  <c r="AC5" i="114"/>
  <c r="AB5" i="114"/>
  <c r="AA5" i="114"/>
  <c r="Z5" i="114"/>
  <c r="Y5" i="114"/>
  <c r="X5" i="114"/>
  <c r="W5" i="114"/>
  <c r="V5" i="114"/>
  <c r="U5" i="114"/>
  <c r="T5" i="114"/>
  <c r="S5" i="114"/>
  <c r="R5" i="114"/>
  <c r="Q5" i="114"/>
  <c r="P5" i="114"/>
  <c r="O5" i="114"/>
  <c r="N5" i="114"/>
  <c r="M5" i="114"/>
  <c r="L5" i="114"/>
  <c r="K5" i="114"/>
  <c r="J5" i="114"/>
  <c r="A7" i="114" s="1"/>
  <c r="J3" i="114"/>
  <c r="AN1" i="114"/>
  <c r="Y1" i="114"/>
  <c r="J1" i="114"/>
  <c r="HO350" i="113"/>
  <c r="HN350" i="113"/>
  <c r="HO349" i="113"/>
  <c r="HN349" i="113"/>
  <c r="HO348" i="113"/>
  <c r="HN348" i="113"/>
  <c r="HO347" i="113"/>
  <c r="HN347" i="113"/>
  <c r="HO346" i="113"/>
  <c r="HN346" i="113"/>
  <c r="HO345" i="113"/>
  <c r="HN345" i="113"/>
  <c r="HO344" i="113"/>
  <c r="HN344" i="113"/>
  <c r="HO343" i="113"/>
  <c r="HN343" i="113"/>
  <c r="HO342" i="113"/>
  <c r="HN342" i="113"/>
  <c r="HO341" i="113"/>
  <c r="HN341" i="113"/>
  <c r="HO340" i="113"/>
  <c r="HN340" i="113"/>
  <c r="HO339" i="113"/>
  <c r="HN339" i="113"/>
  <c r="HO338" i="113"/>
  <c r="HN338" i="113"/>
  <c r="HO337" i="113"/>
  <c r="HN337" i="113"/>
  <c r="HO336" i="113"/>
  <c r="HN336" i="113"/>
  <c r="HG336" i="113"/>
  <c r="HO335" i="113"/>
  <c r="HN335" i="113"/>
  <c r="HG335" i="113"/>
  <c r="HO334" i="113"/>
  <c r="HN334" i="113"/>
  <c r="HG334" i="113"/>
  <c r="HO333" i="113"/>
  <c r="HN333" i="113"/>
  <c r="HG333" i="113"/>
  <c r="HO332" i="113"/>
  <c r="HN332" i="113"/>
  <c r="HG332" i="113"/>
  <c r="HO331" i="113"/>
  <c r="HN331" i="113"/>
  <c r="HG331" i="113"/>
  <c r="HO330" i="113"/>
  <c r="HN330" i="113"/>
  <c r="HG330" i="113"/>
  <c r="HO329" i="113"/>
  <c r="HN329" i="113"/>
  <c r="HG329" i="113"/>
  <c r="HO328" i="113"/>
  <c r="HN328" i="113"/>
  <c r="HG328" i="113"/>
  <c r="HO327" i="113"/>
  <c r="HN327" i="113"/>
  <c r="HG327" i="113"/>
  <c r="HP326" i="113"/>
  <c r="HO326" i="113"/>
  <c r="HN326" i="113"/>
  <c r="HG326" i="113"/>
  <c r="HP325" i="113"/>
  <c r="HO325" i="113"/>
  <c r="HN325" i="113"/>
  <c r="HG325" i="113"/>
  <c r="HP324" i="113"/>
  <c r="HO324" i="113"/>
  <c r="HN324" i="113"/>
  <c r="HG324" i="113"/>
  <c r="HP323" i="113"/>
  <c r="HO323" i="113"/>
  <c r="HN323" i="113"/>
  <c r="HG323" i="113"/>
  <c r="HP322" i="113"/>
  <c r="HO322" i="113"/>
  <c r="HN322" i="113"/>
  <c r="HG322" i="113"/>
  <c r="HP321" i="113"/>
  <c r="HO321" i="113"/>
  <c r="HN321" i="113"/>
  <c r="HG321" i="113"/>
  <c r="HP320" i="113"/>
  <c r="HO320" i="113"/>
  <c r="HN320" i="113"/>
  <c r="HG320" i="113"/>
  <c r="HP319" i="113"/>
  <c r="HO319" i="113"/>
  <c r="HN319" i="113"/>
  <c r="HG319" i="113"/>
  <c r="HP318" i="113"/>
  <c r="HO318" i="113"/>
  <c r="HN318" i="113"/>
  <c r="HG318" i="113"/>
  <c r="HP317" i="113"/>
  <c r="HO317" i="113"/>
  <c r="HN317" i="113"/>
  <c r="HG317" i="113"/>
  <c r="HP316" i="113"/>
  <c r="HO316" i="113"/>
  <c r="HN316" i="113"/>
  <c r="HG316" i="113"/>
  <c r="HP315" i="113"/>
  <c r="HO315" i="113"/>
  <c r="HN315" i="113"/>
  <c r="HG315" i="113"/>
  <c r="HP314" i="113"/>
  <c r="HO314" i="113"/>
  <c r="HN314" i="113"/>
  <c r="HG314" i="113"/>
  <c r="HP313" i="113"/>
  <c r="HO313" i="113"/>
  <c r="HN313" i="113"/>
  <c r="HG313" i="113"/>
  <c r="HP312" i="113"/>
  <c r="HO312" i="113"/>
  <c r="HN312" i="113"/>
  <c r="HG312" i="113"/>
  <c r="HP311" i="113"/>
  <c r="HO311" i="113"/>
  <c r="HN311" i="113"/>
  <c r="HG311" i="113"/>
  <c r="HP310" i="113"/>
  <c r="HO310" i="113"/>
  <c r="HN310" i="113"/>
  <c r="HG310" i="113"/>
  <c r="HP309" i="113"/>
  <c r="HO309" i="113"/>
  <c r="HN309" i="113"/>
  <c r="HI309" i="113"/>
  <c r="HI310" i="113" s="1"/>
  <c r="HI311" i="113" s="1"/>
  <c r="HI312" i="113" s="1"/>
  <c r="HI313" i="113" s="1"/>
  <c r="HI314" i="113" s="1"/>
  <c r="HI315" i="113" s="1"/>
  <c r="HI316" i="113" s="1"/>
  <c r="HI317" i="113" s="1"/>
  <c r="HI318" i="113" s="1"/>
  <c r="HI319" i="113" s="1"/>
  <c r="HI320" i="113" s="1"/>
  <c r="HI321" i="113" s="1"/>
  <c r="HI322" i="113" s="1"/>
  <c r="HI323" i="113" s="1"/>
  <c r="HI324" i="113" s="1"/>
  <c r="HI325" i="113" s="1"/>
  <c r="HI326" i="113" s="1"/>
  <c r="HI327" i="113" s="1"/>
  <c r="HI328" i="113" s="1"/>
  <c r="HI329" i="113" s="1"/>
  <c r="HI330" i="113" s="1"/>
  <c r="HI331" i="113" s="1"/>
  <c r="HI332" i="113" s="1"/>
  <c r="HI333" i="113" s="1"/>
  <c r="HI334" i="113" s="1"/>
  <c r="HI335" i="113" s="1"/>
  <c r="HI336" i="113" s="1"/>
  <c r="HI337" i="113" s="1"/>
  <c r="HI338" i="113" s="1"/>
  <c r="HI339" i="113" s="1"/>
  <c r="HI340" i="113" s="1"/>
  <c r="HI341" i="113" s="1"/>
  <c r="HI342" i="113" s="1"/>
  <c r="HI343" i="113" s="1"/>
  <c r="HI344" i="113" s="1"/>
  <c r="HI345" i="113" s="1"/>
  <c r="HI346" i="113" s="1"/>
  <c r="HI347" i="113" s="1"/>
  <c r="HI348" i="113" s="1"/>
  <c r="HG309" i="113"/>
  <c r="HP308" i="113"/>
  <c r="HO308" i="113"/>
  <c r="HN308" i="113"/>
  <c r="HG308" i="113"/>
  <c r="HP307" i="113"/>
  <c r="HO307" i="113"/>
  <c r="HN307" i="113"/>
  <c r="P9" i="113" s="1"/>
  <c r="HI307" i="113"/>
  <c r="HG307" i="113"/>
  <c r="HP306" i="113"/>
  <c r="HO306" i="113"/>
  <c r="HN306" i="113"/>
  <c r="HL306" i="113"/>
  <c r="HI306" i="113"/>
  <c r="HG306" i="113"/>
  <c r="HP305" i="113"/>
  <c r="HO305" i="113"/>
  <c r="HN305" i="113"/>
  <c r="HL305" i="113"/>
  <c r="HK305" i="113"/>
  <c r="HI305" i="113"/>
  <c r="HG305" i="113"/>
  <c r="HP304" i="113"/>
  <c r="HO304" i="113"/>
  <c r="HN304" i="113"/>
  <c r="HK304" i="113"/>
  <c r="HJ304" i="113"/>
  <c r="HL304" i="113" s="1"/>
  <c r="HI304" i="113"/>
  <c r="HG304" i="113"/>
  <c r="HP303" i="113"/>
  <c r="HO303" i="113"/>
  <c r="HN303" i="113"/>
  <c r="HK303" i="113"/>
  <c r="HJ303" i="113"/>
  <c r="HL303" i="113" s="1"/>
  <c r="HI303" i="113"/>
  <c r="HG303" i="113"/>
  <c r="HP302" i="113"/>
  <c r="HO302" i="113"/>
  <c r="HN302" i="113"/>
  <c r="HK302" i="113"/>
  <c r="HJ302" i="113"/>
  <c r="HL302" i="113" s="1"/>
  <c r="HI302" i="113"/>
  <c r="HG302" i="113"/>
  <c r="IH301" i="113"/>
  <c r="IE301" i="113"/>
  <c r="IC301" i="113"/>
  <c r="IA301" i="113"/>
  <c r="HY301" i="113"/>
  <c r="HW301" i="113"/>
  <c r="HO301" i="113"/>
  <c r="HN301" i="113"/>
  <c r="HJ301" i="113"/>
  <c r="HL301" i="113" s="1"/>
  <c r="HI301" i="113"/>
  <c r="JN301" i="113" s="1"/>
  <c r="HH301" i="113"/>
  <c r="HH302" i="113" s="1"/>
  <c r="HH303" i="113" s="1"/>
  <c r="HH304" i="113" s="1"/>
  <c r="HH305" i="113" s="1"/>
  <c r="HH306" i="113" s="1"/>
  <c r="HH307" i="113" s="1"/>
  <c r="HH308" i="113" s="1"/>
  <c r="HH309" i="113" s="1"/>
  <c r="HH310" i="113" s="1"/>
  <c r="HH311" i="113" s="1"/>
  <c r="HH312" i="113" s="1"/>
  <c r="HH313" i="113" s="1"/>
  <c r="HH314" i="113" s="1"/>
  <c r="HH315" i="113" s="1"/>
  <c r="HH316" i="113" s="1"/>
  <c r="HH317" i="113" s="1"/>
  <c r="HH318" i="113" s="1"/>
  <c r="HH319" i="113" s="1"/>
  <c r="HH320" i="113" s="1"/>
  <c r="HH321" i="113" s="1"/>
  <c r="HH322" i="113" s="1"/>
  <c r="HH323" i="113" s="1"/>
  <c r="HH324" i="113" s="1"/>
  <c r="HH325" i="113" s="1"/>
  <c r="HH326" i="113" s="1"/>
  <c r="HH327" i="113" s="1"/>
  <c r="HH328" i="113" s="1"/>
  <c r="HH329" i="113" s="1"/>
  <c r="HH330" i="113" s="1"/>
  <c r="HH331" i="113" s="1"/>
  <c r="HH332" i="113" s="1"/>
  <c r="HH333" i="113" s="1"/>
  <c r="HH334" i="113" s="1"/>
  <c r="HH335" i="113" s="1"/>
  <c r="HH336" i="113" s="1"/>
  <c r="HH337" i="113" s="1"/>
  <c r="HH338" i="113" s="1"/>
  <c r="HH339" i="113" s="1"/>
  <c r="HH340" i="113" s="1"/>
  <c r="HH341" i="113" s="1"/>
  <c r="HH342" i="113" s="1"/>
  <c r="HH343" i="113" s="1"/>
  <c r="HH344" i="113" s="1"/>
  <c r="HH345" i="113" s="1"/>
  <c r="HH346" i="113" s="1"/>
  <c r="HH347" i="113" s="1"/>
  <c r="HH348" i="113" s="1"/>
  <c r="HH349" i="113" s="1"/>
  <c r="HH350" i="113" s="1"/>
  <c r="HH351" i="113" s="1"/>
  <c r="HH352" i="113" s="1"/>
  <c r="HH353" i="113" s="1"/>
  <c r="HH354" i="113" s="1"/>
  <c r="HH355" i="113" s="1"/>
  <c r="HH356" i="113" s="1"/>
  <c r="HH357" i="113" s="1"/>
  <c r="HH358" i="113" s="1"/>
  <c r="HH359" i="113" s="1"/>
  <c r="HH360" i="113" s="1"/>
  <c r="HH361" i="113" s="1"/>
  <c r="HH362" i="113" s="1"/>
  <c r="HH363" i="113" s="1"/>
  <c r="HH364" i="113" s="1"/>
  <c r="HH365" i="113" s="1"/>
  <c r="HH366" i="113" s="1"/>
  <c r="HH367" i="113" s="1"/>
  <c r="HH368" i="113" s="1"/>
  <c r="HH369" i="113" s="1"/>
  <c r="HH370" i="113" s="1"/>
  <c r="HH371" i="113" s="1"/>
  <c r="HH372" i="113" s="1"/>
  <c r="HH373" i="113" s="1"/>
  <c r="HH374" i="113" s="1"/>
  <c r="HH375" i="113" s="1"/>
  <c r="HH376" i="113" s="1"/>
  <c r="HH377" i="113" s="1"/>
  <c r="HH378" i="113" s="1"/>
  <c r="HH379" i="113" s="1"/>
  <c r="HH380" i="113" s="1"/>
  <c r="HH381" i="113" s="1"/>
  <c r="HH382" i="113" s="1"/>
  <c r="HH383" i="113" s="1"/>
  <c r="HH384" i="113" s="1"/>
  <c r="HH385" i="113" s="1"/>
  <c r="HH386" i="113" s="1"/>
  <c r="HH387" i="113" s="1"/>
  <c r="HH388" i="113" s="1"/>
  <c r="HH389" i="113" s="1"/>
  <c r="HH390" i="113" s="1"/>
  <c r="HH391" i="113" s="1"/>
  <c r="HH392" i="113" s="1"/>
  <c r="HH393" i="113" s="1"/>
  <c r="HH394" i="113" s="1"/>
  <c r="HH395" i="113" s="1"/>
  <c r="HH396" i="113" s="1"/>
  <c r="HH397" i="113" s="1"/>
  <c r="HH398" i="113" s="1"/>
  <c r="HH399" i="113" s="1"/>
  <c r="HH400" i="113" s="1"/>
  <c r="HH401" i="113" s="1"/>
  <c r="HH402" i="113" s="1"/>
  <c r="HH403" i="113" s="1"/>
  <c r="HH404" i="113" s="1"/>
  <c r="HH405" i="113" s="1"/>
  <c r="HH406" i="113" s="1"/>
  <c r="HH407" i="113" s="1"/>
  <c r="HH408" i="113" s="1"/>
  <c r="HH409" i="113" s="1"/>
  <c r="HH410" i="113" s="1"/>
  <c r="HH411" i="113" s="1"/>
  <c r="HH412" i="113" s="1"/>
  <c r="HH413" i="113" s="1"/>
  <c r="HH414" i="113" s="1"/>
  <c r="HH415" i="113" s="1"/>
  <c r="HH416" i="113" s="1"/>
  <c r="HH417" i="113" s="1"/>
  <c r="HH418" i="113" s="1"/>
  <c r="HH419" i="113" s="1"/>
  <c r="HH420" i="113" s="1"/>
  <c r="HH421" i="113" s="1"/>
  <c r="HH422" i="113" s="1"/>
  <c r="HH423" i="113" s="1"/>
  <c r="HH424" i="113" s="1"/>
  <c r="HH425" i="113" s="1"/>
  <c r="HH426" i="113" s="1"/>
  <c r="HG301" i="113"/>
  <c r="HU298" i="113"/>
  <c r="G71" i="113"/>
  <c r="F71" i="113"/>
  <c r="G70" i="113"/>
  <c r="F70" i="113"/>
  <c r="G69" i="113"/>
  <c r="F69" i="113"/>
  <c r="G68" i="113"/>
  <c r="F68" i="113"/>
  <c r="G67" i="113"/>
  <c r="F67" i="113"/>
  <c r="G66" i="113"/>
  <c r="F66" i="113"/>
  <c r="G65" i="113"/>
  <c r="F65" i="113"/>
  <c r="G64" i="113"/>
  <c r="F64" i="113"/>
  <c r="G63" i="113"/>
  <c r="F63" i="113"/>
  <c r="G62" i="113"/>
  <c r="F62" i="113"/>
  <c r="G61" i="113"/>
  <c r="F61" i="113"/>
  <c r="G60" i="113"/>
  <c r="F60" i="113"/>
  <c r="G59" i="113"/>
  <c r="F59" i="113"/>
  <c r="G58" i="113"/>
  <c r="F58" i="113"/>
  <c r="G57" i="113"/>
  <c r="F57" i="113"/>
  <c r="G56" i="113"/>
  <c r="F56" i="113"/>
  <c r="G55" i="113"/>
  <c r="F55" i="113"/>
  <c r="G54" i="113"/>
  <c r="F54" i="113"/>
  <c r="G53" i="113"/>
  <c r="F53" i="113"/>
  <c r="G52" i="113"/>
  <c r="F52" i="113"/>
  <c r="G51" i="113"/>
  <c r="F51" i="113"/>
  <c r="G50" i="113"/>
  <c r="F50" i="113"/>
  <c r="G49" i="113"/>
  <c r="F49" i="113"/>
  <c r="G48" i="113"/>
  <c r="F48" i="113"/>
  <c r="G47" i="113"/>
  <c r="F47" i="113"/>
  <c r="G46" i="113"/>
  <c r="F46" i="113"/>
  <c r="G45" i="113"/>
  <c r="F45" i="113"/>
  <c r="G44" i="113"/>
  <c r="F44" i="113"/>
  <c r="G43" i="113"/>
  <c r="F43" i="113"/>
  <c r="G42" i="113"/>
  <c r="F42" i="113"/>
  <c r="G41" i="113"/>
  <c r="F41" i="113"/>
  <c r="G40" i="113"/>
  <c r="F40" i="113"/>
  <c r="G39" i="113"/>
  <c r="F39" i="113"/>
  <c r="G38" i="113"/>
  <c r="F38" i="113"/>
  <c r="G37" i="113"/>
  <c r="F37" i="113"/>
  <c r="G36" i="113"/>
  <c r="F36" i="113"/>
  <c r="G35" i="113"/>
  <c r="F35" i="113"/>
  <c r="G34" i="113"/>
  <c r="F34" i="113"/>
  <c r="G33" i="113"/>
  <c r="F33" i="113"/>
  <c r="G32" i="113"/>
  <c r="F32" i="113"/>
  <c r="G31" i="113"/>
  <c r="F31" i="113"/>
  <c r="G30" i="113"/>
  <c r="F30" i="113"/>
  <c r="G29" i="113"/>
  <c r="F29" i="113"/>
  <c r="G28" i="113"/>
  <c r="F28" i="113"/>
  <c r="G27" i="113"/>
  <c r="F27" i="113"/>
  <c r="G26" i="113"/>
  <c r="F26" i="113"/>
  <c r="G25" i="113"/>
  <c r="F25" i="113"/>
  <c r="G24" i="113"/>
  <c r="F24" i="113"/>
  <c r="G23" i="113"/>
  <c r="F23" i="113"/>
  <c r="G22" i="113"/>
  <c r="F22" i="113"/>
  <c r="G21" i="113"/>
  <c r="F21" i="113"/>
  <c r="G20" i="113"/>
  <c r="F20" i="113"/>
  <c r="G19" i="113"/>
  <c r="F19" i="113"/>
  <c r="G18" i="113"/>
  <c r="F18" i="113"/>
  <c r="G17" i="113"/>
  <c r="F17" i="113"/>
  <c r="G16" i="113"/>
  <c r="F16" i="113"/>
  <c r="G15" i="113"/>
  <c r="F15" i="113"/>
  <c r="G14" i="113"/>
  <c r="F14" i="113"/>
  <c r="G13" i="113"/>
  <c r="F13" i="113"/>
  <c r="G12" i="113"/>
  <c r="F12" i="113"/>
  <c r="G10" i="113"/>
  <c r="F10" i="113"/>
  <c r="BG9" i="113"/>
  <c r="BF9" i="113"/>
  <c r="BE9" i="113"/>
  <c r="BD9" i="113"/>
  <c r="BC9" i="113"/>
  <c r="BB9" i="113"/>
  <c r="BA9" i="113"/>
  <c r="AZ9" i="113"/>
  <c r="AY9" i="113"/>
  <c r="AX9" i="113"/>
  <c r="AW9" i="113"/>
  <c r="AV9" i="113"/>
  <c r="AU9" i="113"/>
  <c r="AT9" i="113"/>
  <c r="AS9" i="113"/>
  <c r="AR9" i="113"/>
  <c r="AQ9" i="113"/>
  <c r="AP9" i="113"/>
  <c r="AO9" i="113"/>
  <c r="AN9" i="113"/>
  <c r="AM9" i="113"/>
  <c r="AL9" i="113"/>
  <c r="AK9" i="113"/>
  <c r="AJ9" i="113"/>
  <c r="AI9" i="113"/>
  <c r="AH9" i="113"/>
  <c r="AG9" i="113"/>
  <c r="AF9" i="113"/>
  <c r="AE9" i="113"/>
  <c r="AD9" i="113"/>
  <c r="AC9" i="113"/>
  <c r="AB9" i="113"/>
  <c r="AA9" i="113"/>
  <c r="Z9" i="113"/>
  <c r="Y9" i="113"/>
  <c r="X9" i="113"/>
  <c r="W9" i="113"/>
  <c r="V9" i="113"/>
  <c r="U9" i="113"/>
  <c r="T9" i="113"/>
  <c r="S9" i="113"/>
  <c r="R9" i="113"/>
  <c r="Q9" i="113"/>
  <c r="O9" i="113"/>
  <c r="N9" i="113"/>
  <c r="M9" i="113"/>
  <c r="L9" i="113"/>
  <c r="K9" i="113"/>
  <c r="J9" i="113"/>
  <c r="BG8" i="113"/>
  <c r="BF8" i="113"/>
  <c r="BE8" i="113"/>
  <c r="BD8" i="113"/>
  <c r="BC8" i="113"/>
  <c r="BB8" i="113"/>
  <c r="BA8" i="113"/>
  <c r="AZ8" i="113"/>
  <c r="AY8" i="113"/>
  <c r="AX8" i="113"/>
  <c r="AW8" i="113"/>
  <c r="AV8" i="113"/>
  <c r="AU8" i="113"/>
  <c r="AT8" i="113"/>
  <c r="AS8" i="113"/>
  <c r="AR8" i="113"/>
  <c r="AQ8" i="113"/>
  <c r="AP8" i="113"/>
  <c r="AO8" i="113"/>
  <c r="AN8" i="113"/>
  <c r="AM8" i="113"/>
  <c r="AL8" i="113"/>
  <c r="AK8" i="113"/>
  <c r="AJ8" i="113"/>
  <c r="AI8" i="113"/>
  <c r="AH8" i="113"/>
  <c r="AG8" i="113"/>
  <c r="AF8" i="113"/>
  <c r="AE8" i="113"/>
  <c r="AD8" i="113"/>
  <c r="AC8" i="113"/>
  <c r="AB8" i="113"/>
  <c r="AA8" i="113"/>
  <c r="Z8" i="113"/>
  <c r="Y8" i="113"/>
  <c r="X8" i="113"/>
  <c r="W8" i="113"/>
  <c r="V8" i="113"/>
  <c r="U8" i="113"/>
  <c r="T8" i="113"/>
  <c r="S8" i="113"/>
  <c r="R8" i="113"/>
  <c r="Q8" i="113"/>
  <c r="P8" i="113"/>
  <c r="O8" i="113"/>
  <c r="N8" i="113"/>
  <c r="M8" i="113"/>
  <c r="L8" i="113"/>
  <c r="K8" i="113"/>
  <c r="J8" i="113"/>
  <c r="BG6" i="113"/>
  <c r="BF6" i="113"/>
  <c r="BE6" i="113"/>
  <c r="BD6" i="113"/>
  <c r="BC6" i="113"/>
  <c r="BB6" i="113"/>
  <c r="BA6" i="113"/>
  <c r="AZ6" i="113"/>
  <c r="AY6" i="113"/>
  <c r="AX6" i="113"/>
  <c r="AW6" i="113"/>
  <c r="AV6" i="113"/>
  <c r="AU6" i="113"/>
  <c r="AT6" i="113"/>
  <c r="AS6" i="113"/>
  <c r="AR6" i="113"/>
  <c r="AQ6" i="113"/>
  <c r="AP6" i="113"/>
  <c r="AO6" i="113"/>
  <c r="AN6" i="113"/>
  <c r="AM6" i="113"/>
  <c r="AL6" i="113"/>
  <c r="AK6" i="113"/>
  <c r="AJ6" i="113"/>
  <c r="AI6" i="113"/>
  <c r="AH6" i="113"/>
  <c r="AG6" i="113"/>
  <c r="AF6" i="113"/>
  <c r="AE6" i="113"/>
  <c r="AD6" i="113"/>
  <c r="AC6" i="113"/>
  <c r="AB6" i="113"/>
  <c r="AA6" i="113"/>
  <c r="Z6" i="113"/>
  <c r="Y6" i="113"/>
  <c r="X6" i="113"/>
  <c r="W6" i="113"/>
  <c r="V6" i="113"/>
  <c r="U6" i="113"/>
  <c r="T6" i="113"/>
  <c r="S6" i="113"/>
  <c r="R6" i="113"/>
  <c r="Q6" i="113"/>
  <c r="P6" i="113"/>
  <c r="O6" i="113"/>
  <c r="N6" i="113"/>
  <c r="M6" i="113"/>
  <c r="L6" i="113"/>
  <c r="K6" i="113"/>
  <c r="J6" i="113"/>
  <c r="BG5" i="113"/>
  <c r="BF5" i="113"/>
  <c r="BE5" i="113"/>
  <c r="BD5" i="113"/>
  <c r="BC5" i="113"/>
  <c r="BB5" i="113"/>
  <c r="BA5" i="113"/>
  <c r="AZ5" i="113"/>
  <c r="AY5" i="113"/>
  <c r="AX5" i="113"/>
  <c r="AW5" i="113"/>
  <c r="AV5" i="113"/>
  <c r="AU5" i="113"/>
  <c r="AT5" i="113"/>
  <c r="AS5" i="113"/>
  <c r="AR5" i="113"/>
  <c r="AQ5" i="113"/>
  <c r="AP5" i="113"/>
  <c r="AO5" i="113"/>
  <c r="AN5" i="113"/>
  <c r="AM5" i="113"/>
  <c r="AL5" i="113"/>
  <c r="AK5" i="113"/>
  <c r="AJ5" i="113"/>
  <c r="AI5" i="113"/>
  <c r="AH5" i="113"/>
  <c r="AG5" i="113"/>
  <c r="AF5" i="113"/>
  <c r="AE5" i="113"/>
  <c r="AD5" i="113"/>
  <c r="AC5" i="113"/>
  <c r="AB5" i="113"/>
  <c r="AA5" i="113"/>
  <c r="Z5" i="113"/>
  <c r="Y5" i="113"/>
  <c r="X5" i="113"/>
  <c r="W5" i="113"/>
  <c r="V5" i="113"/>
  <c r="U5" i="113"/>
  <c r="T5" i="113"/>
  <c r="S5" i="113"/>
  <c r="R5" i="113"/>
  <c r="Q5" i="113"/>
  <c r="P5" i="113"/>
  <c r="O5" i="113"/>
  <c r="N5" i="113"/>
  <c r="M5" i="113"/>
  <c r="L5" i="113"/>
  <c r="K5" i="113"/>
  <c r="J5" i="113"/>
  <c r="A7" i="113" s="1"/>
  <c r="J3" i="113"/>
  <c r="AN1" i="113"/>
  <c r="Y1" i="113"/>
  <c r="J1" i="113"/>
  <c r="HM387" i="2"/>
  <c r="HN387" i="2" s="1"/>
  <c r="HM388" i="2"/>
  <c r="HN388" i="2" s="1"/>
  <c r="HM389" i="2"/>
  <c r="HN389" i="2" s="1"/>
  <c r="HM390" i="2"/>
  <c r="HN390" i="2" s="1"/>
  <c r="HM391" i="2"/>
  <c r="HN391" i="2" s="1"/>
  <c r="HM392" i="2"/>
  <c r="HN392" i="2" s="1"/>
  <c r="HM393" i="2"/>
  <c r="HN393" i="2" s="1"/>
  <c r="HM394" i="2"/>
  <c r="HN394" i="2" s="1"/>
  <c r="HM395" i="2"/>
  <c r="HN395" i="2" s="1"/>
  <c r="HM396" i="2"/>
  <c r="HN396" i="2" s="1"/>
  <c r="HM397" i="2"/>
  <c r="HN397" i="2" s="1"/>
  <c r="HM398" i="2"/>
  <c r="HN398" i="2" s="1"/>
  <c r="HM399" i="2"/>
  <c r="HN399" i="2" s="1"/>
  <c r="HM400" i="2"/>
  <c r="HN400" i="2" s="1"/>
  <c r="HM401" i="2"/>
  <c r="HN401" i="2" s="1"/>
  <c r="HM402" i="2"/>
  <c r="HN402" i="2" s="1"/>
  <c r="HM403" i="2"/>
  <c r="HN403" i="2" s="1"/>
  <c r="HM404" i="2"/>
  <c r="HN404" i="2" s="1"/>
  <c r="HM405" i="2"/>
  <c r="HN405" i="2" s="1"/>
  <c r="HM406" i="2"/>
  <c r="HN406" i="2" s="1"/>
  <c r="HM407" i="2"/>
  <c r="HN407" i="2" s="1"/>
  <c r="HM338" i="2"/>
  <c r="HN338" i="2" s="1"/>
  <c r="HM339" i="2"/>
  <c r="HN339" i="2" s="1"/>
  <c r="HM340" i="2"/>
  <c r="HN340" i="2" s="1"/>
  <c r="HM341" i="2"/>
  <c r="HN341" i="2" s="1"/>
  <c r="HM342" i="2"/>
  <c r="HN342" i="2" s="1"/>
  <c r="HM343" i="2"/>
  <c r="HN343" i="2" s="1"/>
  <c r="HM344" i="2"/>
  <c r="HN344" i="2" s="1"/>
  <c r="HM345" i="2"/>
  <c r="HN345" i="2" s="1"/>
  <c r="HM346" i="2"/>
  <c r="HN346" i="2" s="1"/>
  <c r="HM347" i="2"/>
  <c r="HN347" i="2" s="1"/>
  <c r="HM348" i="2"/>
  <c r="HN348" i="2" s="1"/>
  <c r="HM349" i="2"/>
  <c r="HN349" i="2" s="1"/>
  <c r="HM350" i="2"/>
  <c r="HN350" i="2" s="1"/>
  <c r="HM351" i="2"/>
  <c r="HN351" i="2" s="1"/>
  <c r="HM352" i="2"/>
  <c r="HN352" i="2" s="1"/>
  <c r="HM353" i="2"/>
  <c r="HN353" i="2" s="1"/>
  <c r="HM354" i="2"/>
  <c r="HN354" i="2" s="1"/>
  <c r="HM355" i="2"/>
  <c r="HN355" i="2" s="1"/>
  <c r="HM356" i="2"/>
  <c r="HN356" i="2" s="1"/>
  <c r="HM357" i="2"/>
  <c r="HN357" i="2" s="1"/>
  <c r="HM358" i="2"/>
  <c r="HN358" i="2" s="1"/>
  <c r="HM359" i="2"/>
  <c r="HN359" i="2" s="1"/>
  <c r="HM360" i="2"/>
  <c r="HN360" i="2" s="1"/>
  <c r="HM361" i="2"/>
  <c r="HN361" i="2" s="1"/>
  <c r="HM362" i="2"/>
  <c r="HN362" i="2" s="1"/>
  <c r="HM363" i="2"/>
  <c r="HN363" i="2" s="1"/>
  <c r="HM364" i="2"/>
  <c r="HN364" i="2" s="1"/>
  <c r="HM365" i="2"/>
  <c r="HN365" i="2" s="1"/>
  <c r="HM366" i="2"/>
  <c r="HN366" i="2" s="1"/>
  <c r="HM367" i="2"/>
  <c r="HN367" i="2" s="1"/>
  <c r="HM368" i="2"/>
  <c r="HN368" i="2" s="1"/>
  <c r="HM369" i="2"/>
  <c r="HN369" i="2" s="1"/>
  <c r="HM370" i="2"/>
  <c r="HN370" i="2" s="1"/>
  <c r="HM371" i="2"/>
  <c r="HN371" i="2" s="1"/>
  <c r="HM372" i="2"/>
  <c r="HN372" i="2" s="1"/>
  <c r="HM373" i="2"/>
  <c r="HN373" i="2" s="1"/>
  <c r="HM374" i="2"/>
  <c r="HN374" i="2" s="1"/>
  <c r="HM375" i="2"/>
  <c r="HN375" i="2" s="1"/>
  <c r="HM376" i="2"/>
  <c r="HN376" i="2" s="1"/>
  <c r="HM377" i="2"/>
  <c r="HN377" i="2" s="1"/>
  <c r="HM378" i="2"/>
  <c r="HN378" i="2" s="1"/>
  <c r="HM379" i="2"/>
  <c r="HN379" i="2" s="1"/>
  <c r="HM380" i="2"/>
  <c r="HN380" i="2" s="1"/>
  <c r="HM381" i="2"/>
  <c r="HN381" i="2" s="1"/>
  <c r="HM382" i="2"/>
  <c r="HN382" i="2" s="1"/>
  <c r="HM383" i="2"/>
  <c r="HN383" i="2" s="1"/>
  <c r="HM384" i="2"/>
  <c r="HN384" i="2" s="1"/>
  <c r="HM385" i="2"/>
  <c r="HN385" i="2" s="1"/>
  <c r="HM386" i="2"/>
  <c r="HN386" i="2" s="1"/>
  <c r="HM324" i="2"/>
  <c r="HN324" i="2" s="1"/>
  <c r="HM325" i="2"/>
  <c r="HN325" i="2" s="1"/>
  <c r="HM326" i="2"/>
  <c r="HN326" i="2" s="1"/>
  <c r="HM327" i="2"/>
  <c r="HN327" i="2" s="1"/>
  <c r="HM328" i="2"/>
  <c r="HN328" i="2" s="1"/>
  <c r="HM329" i="2"/>
  <c r="HN329" i="2" s="1"/>
  <c r="HM330" i="2"/>
  <c r="HN330" i="2" s="1"/>
  <c r="HM331" i="2"/>
  <c r="HN331" i="2" s="1"/>
  <c r="HM332" i="2"/>
  <c r="HN332" i="2" s="1"/>
  <c r="HM333" i="2"/>
  <c r="HN333" i="2" s="1"/>
  <c r="HM334" i="2"/>
  <c r="HN334" i="2" s="1"/>
  <c r="HM335" i="2"/>
  <c r="HN335" i="2" s="1"/>
  <c r="HM336" i="2"/>
  <c r="HN336" i="2" s="1"/>
  <c r="HM337" i="2"/>
  <c r="HN337" i="2" s="1"/>
  <c r="HM313" i="2"/>
  <c r="HN313" i="2" s="1"/>
  <c r="HM314" i="2"/>
  <c r="HN314" i="2" s="1"/>
  <c r="HM315" i="2"/>
  <c r="HN315" i="2" s="1"/>
  <c r="HM316" i="2"/>
  <c r="HN316" i="2" s="1"/>
  <c r="HM317" i="2"/>
  <c r="HN317" i="2" s="1"/>
  <c r="HM318" i="2"/>
  <c r="HN318" i="2" s="1"/>
  <c r="HM319" i="2"/>
  <c r="HN319" i="2" s="1"/>
  <c r="HM320" i="2"/>
  <c r="HN320" i="2" s="1"/>
  <c r="HM321" i="2"/>
  <c r="HN321" i="2" s="1"/>
  <c r="HM322" i="2"/>
  <c r="HN322" i="2" s="1"/>
  <c r="HM323" i="2"/>
  <c r="HN323" i="2" s="1"/>
  <c r="HM302" i="2"/>
  <c r="HN302" i="2" s="1"/>
  <c r="HM303" i="2"/>
  <c r="HN303" i="2" s="1"/>
  <c r="HM304" i="2"/>
  <c r="HN304" i="2" s="1"/>
  <c r="HM305" i="2"/>
  <c r="HN305" i="2" s="1"/>
  <c r="HM306" i="2"/>
  <c r="HN306" i="2" s="1"/>
  <c r="HM307" i="2"/>
  <c r="HN307" i="2" s="1"/>
  <c r="HM308" i="2"/>
  <c r="HN308" i="2" s="1"/>
  <c r="HM309" i="2"/>
  <c r="HN309" i="2" s="1"/>
  <c r="HM310" i="2"/>
  <c r="HN310" i="2" s="1"/>
  <c r="HM311" i="2"/>
  <c r="HN311" i="2" s="1"/>
  <c r="HM312" i="2"/>
  <c r="HN312" i="2" s="1"/>
  <c r="HN301" i="2"/>
  <c r="HJ301" i="2"/>
  <c r="HK301" i="2"/>
  <c r="HJ302" i="2"/>
  <c r="HK302" i="2"/>
  <c r="HJ303" i="2"/>
  <c r="HK303" i="2"/>
  <c r="HJ304" i="2"/>
  <c r="HK304" i="2"/>
  <c r="HJ305" i="2"/>
  <c r="HK305" i="2"/>
  <c r="HJ306" i="2"/>
  <c r="HK306" i="2"/>
  <c r="HJ307" i="2"/>
  <c r="HK307" i="2"/>
  <c r="HJ308" i="2"/>
  <c r="HK308" i="2"/>
  <c r="HJ309" i="2"/>
  <c r="HK309" i="2"/>
  <c r="HJ310" i="2"/>
  <c r="HK310" i="2"/>
  <c r="HJ311" i="2"/>
  <c r="HK311" i="2"/>
  <c r="HJ312" i="2"/>
  <c r="HK312" i="2"/>
  <c r="HJ313" i="2"/>
  <c r="HK313" i="2"/>
  <c r="HJ314" i="2"/>
  <c r="HK314" i="2"/>
  <c r="HJ315" i="2"/>
  <c r="HK315" i="2"/>
  <c r="HJ316" i="2"/>
  <c r="HK316" i="2"/>
  <c r="HJ317" i="2"/>
  <c r="HK317" i="2"/>
  <c r="HJ318" i="2"/>
  <c r="HK318" i="2"/>
  <c r="HJ319" i="2"/>
  <c r="HK319" i="2"/>
  <c r="HJ320" i="2"/>
  <c r="HK320" i="2"/>
  <c r="HJ321" i="2"/>
  <c r="HK321" i="2"/>
  <c r="HJ322" i="2"/>
  <c r="HK322" i="2"/>
  <c r="HJ323" i="2"/>
  <c r="HK323" i="2"/>
  <c r="HJ324" i="2"/>
  <c r="HK324" i="2"/>
  <c r="HJ325" i="2"/>
  <c r="HK325" i="2"/>
  <c r="HJ326" i="2"/>
  <c r="HK326" i="2"/>
  <c r="HJ327" i="2"/>
  <c r="HK327" i="2"/>
  <c r="HJ328" i="2"/>
  <c r="HK328" i="2"/>
  <c r="HJ329" i="2"/>
  <c r="HK329" i="2"/>
  <c r="HJ330" i="2"/>
  <c r="HK330" i="2"/>
  <c r="HJ331" i="2"/>
  <c r="HK331" i="2"/>
  <c r="HJ332" i="2"/>
  <c r="HK332" i="2"/>
  <c r="HJ333" i="2"/>
  <c r="HK333" i="2"/>
  <c r="HJ334" i="2"/>
  <c r="HK334" i="2"/>
  <c r="HJ335" i="2"/>
  <c r="HK335" i="2"/>
  <c r="HJ336" i="2"/>
  <c r="HK336" i="2"/>
  <c r="HJ337" i="2"/>
  <c r="HK337" i="2"/>
  <c r="HJ338" i="2"/>
  <c r="HK338" i="2"/>
  <c r="HJ339" i="2"/>
  <c r="HK339" i="2"/>
  <c r="HJ340" i="2"/>
  <c r="HK340" i="2"/>
  <c r="HJ341" i="2"/>
  <c r="HK341" i="2"/>
  <c r="HJ342" i="2"/>
  <c r="HK342" i="2"/>
  <c r="HJ343" i="2"/>
  <c r="HK343" i="2"/>
  <c r="HJ344" i="2"/>
  <c r="HK344" i="2"/>
  <c r="HJ345" i="2"/>
  <c r="HK345" i="2"/>
  <c r="HJ346" i="2"/>
  <c r="HK346" i="2"/>
  <c r="HJ347" i="2"/>
  <c r="HK347" i="2"/>
  <c r="HJ348" i="2"/>
  <c r="HK348" i="2"/>
  <c r="HJ349" i="2"/>
  <c r="HK349" i="2"/>
  <c r="HM300" i="2"/>
  <c r="HK299" i="2"/>
  <c r="HJ299" i="2"/>
  <c r="HJ389" i="2"/>
  <c r="HK389" i="2"/>
  <c r="HJ390" i="2"/>
  <c r="HK390" i="2"/>
  <c r="HJ391" i="2"/>
  <c r="HK391" i="2"/>
  <c r="HJ392" i="2"/>
  <c r="HK392" i="2"/>
  <c r="HJ393" i="2"/>
  <c r="HK393" i="2"/>
  <c r="HJ394" i="2"/>
  <c r="HK394" i="2"/>
  <c r="HJ395" i="2"/>
  <c r="HK395" i="2"/>
  <c r="HJ396" i="2"/>
  <c r="HK396" i="2"/>
  <c r="HJ397" i="2"/>
  <c r="HK397" i="2"/>
  <c r="HJ398" i="2"/>
  <c r="HK398" i="2"/>
  <c r="HJ399" i="2"/>
  <c r="HK399" i="2"/>
  <c r="HJ400" i="2"/>
  <c r="HK400" i="2"/>
  <c r="HJ401" i="2"/>
  <c r="HK401" i="2"/>
  <c r="HJ402" i="2"/>
  <c r="HK402" i="2"/>
  <c r="HJ403" i="2"/>
  <c r="HK403" i="2"/>
  <c r="HJ404" i="2"/>
  <c r="HK404" i="2"/>
  <c r="HJ405" i="2"/>
  <c r="HK405" i="2"/>
  <c r="HJ406" i="2"/>
  <c r="HK406" i="2"/>
  <c r="HJ407" i="2"/>
  <c r="HK407" i="2"/>
  <c r="HJ408" i="2"/>
  <c r="HK408" i="2"/>
  <c r="HJ409" i="2"/>
  <c r="HK409" i="2"/>
  <c r="HJ410" i="2"/>
  <c r="HK410" i="2"/>
  <c r="HJ411" i="2"/>
  <c r="HK411" i="2"/>
  <c r="HJ412" i="2"/>
  <c r="HK412" i="2"/>
  <c r="HJ413" i="2"/>
  <c r="HK413" i="2"/>
  <c r="HJ414" i="2"/>
  <c r="HK414" i="2"/>
  <c r="HJ415" i="2"/>
  <c r="HK415" i="2"/>
  <c r="HJ416" i="2"/>
  <c r="HK416" i="2"/>
  <c r="HJ417" i="2"/>
  <c r="HK417" i="2"/>
  <c r="HJ418" i="2"/>
  <c r="HK418" i="2"/>
  <c r="HJ419" i="2"/>
  <c r="HK419" i="2"/>
  <c r="HJ420" i="2"/>
  <c r="HK420" i="2"/>
  <c r="HJ421" i="2"/>
  <c r="HK421" i="2"/>
  <c r="HJ422" i="2"/>
  <c r="HK422" i="2"/>
  <c r="HJ423" i="2"/>
  <c r="HK423" i="2"/>
  <c r="HJ424" i="2"/>
  <c r="HK424" i="2"/>
  <c r="HJ425" i="2"/>
  <c r="HK425" i="2"/>
  <c r="HJ426" i="2"/>
  <c r="HK426" i="2"/>
  <c r="HJ427" i="2"/>
  <c r="HK427" i="2"/>
  <c r="HJ428" i="2"/>
  <c r="HK428" i="2"/>
  <c r="HJ429" i="2"/>
  <c r="HK429" i="2"/>
  <c r="HJ430" i="2"/>
  <c r="HK430" i="2"/>
  <c r="HJ431" i="2"/>
  <c r="HK431" i="2"/>
  <c r="HJ432" i="2"/>
  <c r="HK432" i="2"/>
  <c r="HJ433" i="2"/>
  <c r="HK433" i="2"/>
  <c r="HJ434" i="2"/>
  <c r="HK434" i="2"/>
  <c r="HJ435" i="2"/>
  <c r="HK435" i="2"/>
  <c r="HJ436" i="2"/>
  <c r="HK436" i="2"/>
  <c r="HJ437" i="2"/>
  <c r="HK437" i="2"/>
  <c r="HJ438" i="2"/>
  <c r="HK438" i="2"/>
  <c r="HJ439" i="2"/>
  <c r="HK439" i="2"/>
  <c r="HJ440" i="2"/>
  <c r="HK440" i="2"/>
  <c r="HJ441" i="2"/>
  <c r="HK441" i="2"/>
  <c r="HJ442" i="2"/>
  <c r="HK442" i="2"/>
  <c r="HJ443" i="2"/>
  <c r="HK443" i="2"/>
  <c r="HJ444" i="2"/>
  <c r="HK444" i="2"/>
  <c r="HJ445" i="2"/>
  <c r="HK445" i="2"/>
  <c r="HJ446" i="2"/>
  <c r="HK446" i="2"/>
  <c r="HJ447" i="2"/>
  <c r="HK447" i="2"/>
  <c r="HJ448" i="2"/>
  <c r="HK448" i="2"/>
  <c r="HJ449" i="2"/>
  <c r="HK449" i="2"/>
  <c r="HJ450" i="2"/>
  <c r="HK450" i="2"/>
  <c r="HJ451" i="2"/>
  <c r="HK451" i="2"/>
  <c r="HJ452" i="2"/>
  <c r="HK452" i="2"/>
  <c r="HJ453" i="2"/>
  <c r="HK453" i="2"/>
  <c r="HJ454" i="2"/>
  <c r="HK454" i="2"/>
  <c r="HJ455" i="2"/>
  <c r="HK455" i="2"/>
  <c r="HJ456" i="2"/>
  <c r="HK456" i="2"/>
  <c r="HJ457" i="2"/>
  <c r="HK457" i="2"/>
  <c r="HJ458" i="2"/>
  <c r="HK458" i="2"/>
  <c r="HJ459" i="2"/>
  <c r="HK459" i="2"/>
  <c r="HJ460" i="2"/>
  <c r="HK460" i="2"/>
  <c r="HJ461" i="2"/>
  <c r="HK461" i="2"/>
  <c r="HJ462" i="2"/>
  <c r="HK462" i="2"/>
  <c r="HJ463" i="2"/>
  <c r="HK463" i="2"/>
  <c r="HJ464" i="2"/>
  <c r="HK464" i="2"/>
  <c r="HJ465" i="2"/>
  <c r="HK465" i="2"/>
  <c r="HJ466" i="2"/>
  <c r="HK466" i="2"/>
  <c r="HJ467" i="2"/>
  <c r="HK467" i="2"/>
  <c r="HJ468" i="2"/>
  <c r="HK468" i="2"/>
  <c r="HJ469" i="2"/>
  <c r="HK469" i="2"/>
  <c r="HJ470" i="2"/>
  <c r="HK470" i="2"/>
  <c r="HJ471" i="2"/>
  <c r="HK471" i="2"/>
  <c r="HJ472" i="2"/>
  <c r="HK472" i="2"/>
  <c r="HJ473" i="2"/>
  <c r="HK473" i="2"/>
  <c r="HJ474" i="2"/>
  <c r="HK474" i="2"/>
  <c r="HJ475" i="2"/>
  <c r="HK475" i="2"/>
  <c r="HJ476" i="2"/>
  <c r="HK476" i="2"/>
  <c r="HJ477" i="2"/>
  <c r="HK477" i="2"/>
  <c r="HJ478" i="2"/>
  <c r="HK478" i="2"/>
  <c r="HJ479" i="2"/>
  <c r="HK479" i="2"/>
  <c r="HJ480" i="2"/>
  <c r="HK480" i="2"/>
  <c r="HJ481" i="2"/>
  <c r="HK481" i="2"/>
  <c r="HJ482" i="2"/>
  <c r="HK482" i="2"/>
  <c r="HJ483" i="2"/>
  <c r="HK483" i="2"/>
  <c r="HJ484" i="2"/>
  <c r="HK484" i="2"/>
  <c r="HJ485" i="2"/>
  <c r="HK485" i="2"/>
  <c r="HJ486" i="2"/>
  <c r="HK486" i="2"/>
  <c r="HJ487" i="2"/>
  <c r="HK487" i="2"/>
  <c r="HJ488" i="2"/>
  <c r="HK488" i="2"/>
  <c r="HJ489" i="2"/>
  <c r="HK489" i="2"/>
  <c r="HJ490" i="2"/>
  <c r="HK490" i="2"/>
  <c r="HJ491" i="2"/>
  <c r="HK491" i="2"/>
  <c r="HJ492" i="2"/>
  <c r="HK492" i="2"/>
  <c r="HJ493" i="2"/>
  <c r="HK493" i="2"/>
  <c r="HJ494" i="2"/>
  <c r="HK494" i="2"/>
  <c r="HJ495" i="2"/>
  <c r="HK495" i="2"/>
  <c r="HJ496" i="2"/>
  <c r="HK496" i="2"/>
  <c r="HJ497" i="2"/>
  <c r="HK497" i="2"/>
  <c r="HJ498" i="2"/>
  <c r="HK498" i="2"/>
  <c r="HJ499" i="2"/>
  <c r="HK499" i="2"/>
  <c r="HJ500" i="2"/>
  <c r="HK500" i="2"/>
  <c r="HJ501" i="2"/>
  <c r="HK501" i="2"/>
  <c r="HJ502" i="2"/>
  <c r="HK502" i="2"/>
  <c r="HJ503" i="2"/>
  <c r="HK503" i="2"/>
  <c r="HJ504" i="2"/>
  <c r="HK504" i="2"/>
  <c r="HJ505" i="2"/>
  <c r="HK505" i="2"/>
  <c r="HJ506" i="2"/>
  <c r="HK506" i="2"/>
  <c r="HJ507" i="2"/>
  <c r="HK507" i="2"/>
  <c r="HJ508" i="2"/>
  <c r="HK508" i="2"/>
  <c r="HJ509" i="2"/>
  <c r="HK509" i="2"/>
  <c r="HJ510" i="2"/>
  <c r="HK510" i="2"/>
  <c r="HJ511" i="2"/>
  <c r="HK511" i="2"/>
  <c r="HJ512" i="2"/>
  <c r="HK512" i="2"/>
  <c r="HJ513" i="2"/>
  <c r="HK513" i="2"/>
  <c r="HJ514" i="2"/>
  <c r="HK514" i="2"/>
  <c r="HJ515" i="2"/>
  <c r="HK515" i="2"/>
  <c r="HJ516" i="2"/>
  <c r="HK516" i="2"/>
  <c r="HJ517" i="2"/>
  <c r="HK517" i="2"/>
  <c r="HJ518" i="2"/>
  <c r="HK518" i="2"/>
  <c r="HJ519" i="2"/>
  <c r="HK519" i="2"/>
  <c r="HJ520" i="2"/>
  <c r="HK520" i="2"/>
  <c r="HJ521" i="2"/>
  <c r="HK521" i="2"/>
  <c r="HJ522" i="2"/>
  <c r="HK522" i="2"/>
  <c r="HJ523" i="2"/>
  <c r="HK523" i="2"/>
  <c r="HJ524" i="2"/>
  <c r="HK524" i="2"/>
  <c r="HJ525" i="2"/>
  <c r="HK525" i="2"/>
  <c r="HJ526" i="2"/>
  <c r="HK526" i="2"/>
  <c r="HJ527" i="2"/>
  <c r="HK527" i="2"/>
  <c r="HJ528" i="2"/>
  <c r="HK528" i="2"/>
  <c r="HJ529" i="2"/>
  <c r="HK529" i="2"/>
  <c r="HJ530" i="2"/>
  <c r="HK530" i="2"/>
  <c r="HJ531" i="2"/>
  <c r="HK531" i="2"/>
  <c r="HJ532" i="2"/>
  <c r="HK532" i="2"/>
  <c r="HJ533" i="2"/>
  <c r="HK533" i="2"/>
  <c r="HJ534" i="2"/>
  <c r="HK534" i="2"/>
  <c r="HJ535" i="2"/>
  <c r="HK535" i="2"/>
  <c r="HJ536" i="2"/>
  <c r="HK536" i="2"/>
  <c r="HJ537" i="2"/>
  <c r="HK537" i="2"/>
  <c r="HJ538" i="2"/>
  <c r="HK538" i="2"/>
  <c r="HJ539" i="2"/>
  <c r="HK539" i="2"/>
  <c r="HJ540" i="2"/>
  <c r="HK540" i="2"/>
  <c r="HJ541" i="2"/>
  <c r="HK541" i="2"/>
  <c r="HJ542" i="2"/>
  <c r="HK542" i="2"/>
  <c r="HJ543" i="2"/>
  <c r="HK543" i="2"/>
  <c r="HJ544" i="2"/>
  <c r="HK544" i="2"/>
  <c r="HJ545" i="2"/>
  <c r="HK545" i="2"/>
  <c r="HJ546" i="2"/>
  <c r="HK546" i="2"/>
  <c r="HJ547" i="2"/>
  <c r="HK547" i="2"/>
  <c r="HJ548" i="2"/>
  <c r="HK548" i="2"/>
  <c r="HJ549" i="2"/>
  <c r="HK549" i="2"/>
  <c r="HJ550" i="2"/>
  <c r="HK550" i="2"/>
  <c r="HJ551" i="2"/>
  <c r="HK551" i="2"/>
  <c r="HJ552" i="2"/>
  <c r="HK552" i="2"/>
  <c r="HJ553" i="2"/>
  <c r="HK553" i="2"/>
  <c r="HJ554" i="2"/>
  <c r="HK554" i="2"/>
  <c r="HJ555" i="2"/>
  <c r="HK555" i="2"/>
  <c r="HJ556" i="2"/>
  <c r="HK556" i="2"/>
  <c r="HJ557" i="2"/>
  <c r="HK557" i="2"/>
  <c r="HJ558" i="2"/>
  <c r="HK558" i="2"/>
  <c r="HJ559" i="2"/>
  <c r="HK559" i="2"/>
  <c r="HJ560" i="2"/>
  <c r="HK560" i="2"/>
  <c r="HJ561" i="2"/>
  <c r="HK561" i="2"/>
  <c r="HJ562" i="2"/>
  <c r="HK562" i="2"/>
  <c r="HJ563" i="2"/>
  <c r="HK563" i="2"/>
  <c r="HJ564" i="2"/>
  <c r="HK564" i="2"/>
  <c r="HJ565" i="2"/>
  <c r="HK565" i="2"/>
  <c r="HJ566" i="2"/>
  <c r="HK566" i="2"/>
  <c r="HJ567" i="2"/>
  <c r="HK567" i="2"/>
  <c r="HJ568" i="2"/>
  <c r="HK568" i="2"/>
  <c r="HJ569" i="2"/>
  <c r="HK569" i="2"/>
  <c r="HJ570" i="2"/>
  <c r="HK570" i="2"/>
  <c r="HJ571" i="2"/>
  <c r="HK571" i="2"/>
  <c r="HJ572" i="2"/>
  <c r="HK572" i="2"/>
  <c r="HJ573" i="2"/>
  <c r="HK573" i="2"/>
  <c r="HJ574" i="2"/>
  <c r="HK574" i="2"/>
  <c r="HJ575" i="2"/>
  <c r="HK575" i="2"/>
  <c r="HJ576" i="2"/>
  <c r="HK576" i="2"/>
  <c r="HJ577" i="2"/>
  <c r="HK577" i="2"/>
  <c r="HJ578" i="2"/>
  <c r="HK578" i="2"/>
  <c r="HJ579" i="2"/>
  <c r="HK579" i="2"/>
  <c r="HJ580" i="2"/>
  <c r="HK580" i="2"/>
  <c r="HJ581" i="2"/>
  <c r="HK581" i="2"/>
  <c r="HJ582" i="2"/>
  <c r="HK582" i="2"/>
  <c r="HJ583" i="2"/>
  <c r="HK583" i="2"/>
  <c r="HJ584" i="2"/>
  <c r="HK584" i="2"/>
  <c r="HJ585" i="2"/>
  <c r="HK585" i="2"/>
  <c r="HJ586" i="2"/>
  <c r="HK586" i="2"/>
  <c r="HJ587" i="2"/>
  <c r="HK587" i="2"/>
  <c r="HJ588" i="2"/>
  <c r="HK588" i="2"/>
  <c r="HJ589" i="2"/>
  <c r="HK589" i="2"/>
  <c r="HJ590" i="2"/>
  <c r="HK590" i="2"/>
  <c r="HJ591" i="2"/>
  <c r="HK591" i="2"/>
  <c r="HJ592" i="2"/>
  <c r="HK592" i="2"/>
  <c r="HJ593" i="2"/>
  <c r="HK593" i="2"/>
  <c r="HJ594" i="2"/>
  <c r="HK594" i="2"/>
  <c r="HJ595" i="2"/>
  <c r="HK595" i="2"/>
  <c r="HJ596" i="2"/>
  <c r="HK596" i="2"/>
  <c r="HJ597" i="2"/>
  <c r="HK597" i="2"/>
  <c r="HJ598" i="2"/>
  <c r="HK598" i="2"/>
  <c r="HJ599" i="2"/>
  <c r="HK599" i="2"/>
  <c r="HJ600" i="2"/>
  <c r="HK600" i="2"/>
  <c r="HJ601" i="2"/>
  <c r="HK601" i="2"/>
  <c r="HJ602" i="2"/>
  <c r="HK602" i="2"/>
  <c r="HJ603" i="2"/>
  <c r="HK603" i="2"/>
  <c r="HJ604" i="2"/>
  <c r="HK604" i="2"/>
  <c r="HJ605" i="2"/>
  <c r="HK605" i="2"/>
  <c r="HJ606" i="2"/>
  <c r="HK606" i="2"/>
  <c r="HJ607" i="2"/>
  <c r="HK607" i="2"/>
  <c r="HJ608" i="2"/>
  <c r="HK608" i="2"/>
  <c r="HJ609" i="2"/>
  <c r="HK609" i="2"/>
  <c r="HJ610" i="2"/>
  <c r="HK610" i="2"/>
  <c r="HJ611" i="2"/>
  <c r="HK611" i="2"/>
  <c r="HJ612" i="2"/>
  <c r="HK612" i="2"/>
  <c r="HJ613" i="2"/>
  <c r="HK613" i="2"/>
  <c r="HJ614" i="2"/>
  <c r="HK614" i="2"/>
  <c r="HJ615" i="2"/>
  <c r="HK615" i="2"/>
  <c r="HJ616" i="2"/>
  <c r="HK616" i="2"/>
  <c r="HJ617" i="2"/>
  <c r="HK617" i="2"/>
  <c r="HJ618" i="2"/>
  <c r="HK618" i="2"/>
  <c r="HJ619" i="2"/>
  <c r="HK619" i="2"/>
  <c r="HJ620" i="2"/>
  <c r="HK620" i="2"/>
  <c r="HJ621" i="2"/>
  <c r="HK621" i="2"/>
  <c r="HJ622" i="2"/>
  <c r="HK622" i="2"/>
  <c r="HJ623" i="2"/>
  <c r="HK623" i="2"/>
  <c r="HJ624" i="2"/>
  <c r="HK624" i="2"/>
  <c r="HJ625" i="2"/>
  <c r="HK625" i="2"/>
  <c r="HJ626" i="2"/>
  <c r="HK626" i="2"/>
  <c r="HJ627" i="2"/>
  <c r="HK627" i="2"/>
  <c r="HJ628" i="2"/>
  <c r="HK628" i="2"/>
  <c r="HJ629" i="2"/>
  <c r="HK629" i="2"/>
  <c r="HJ630" i="2"/>
  <c r="HK630" i="2"/>
  <c r="HJ631" i="2"/>
  <c r="HK631" i="2"/>
  <c r="HJ632" i="2"/>
  <c r="HK632" i="2"/>
  <c r="HJ633" i="2"/>
  <c r="HK633" i="2"/>
  <c r="HJ634" i="2"/>
  <c r="HK634" i="2"/>
  <c r="HJ635" i="2"/>
  <c r="HK635" i="2"/>
  <c r="HJ636" i="2"/>
  <c r="HK636" i="2"/>
  <c r="HJ637" i="2"/>
  <c r="HK637" i="2"/>
  <c r="HJ638" i="2"/>
  <c r="HK638" i="2"/>
  <c r="HJ639" i="2"/>
  <c r="HK639" i="2"/>
  <c r="HJ640" i="2"/>
  <c r="HK640" i="2"/>
  <c r="HJ641" i="2"/>
  <c r="HK641" i="2"/>
  <c r="HJ642" i="2"/>
  <c r="HK642" i="2"/>
  <c r="HJ643" i="2"/>
  <c r="HK643" i="2"/>
  <c r="HJ644" i="2"/>
  <c r="HK644" i="2"/>
  <c r="HJ645" i="2"/>
  <c r="HK645" i="2"/>
  <c r="HJ646" i="2"/>
  <c r="HK646" i="2"/>
  <c r="HJ647" i="2"/>
  <c r="HK647" i="2"/>
  <c r="HJ648" i="2"/>
  <c r="HK648" i="2"/>
  <c r="HJ649" i="2"/>
  <c r="HK649" i="2"/>
  <c r="HJ650" i="2"/>
  <c r="HK650" i="2"/>
  <c r="HJ651" i="2"/>
  <c r="HK651" i="2"/>
  <c r="HJ652" i="2"/>
  <c r="HK652" i="2"/>
  <c r="HJ653" i="2"/>
  <c r="HK653" i="2"/>
  <c r="HJ654" i="2"/>
  <c r="HK654" i="2"/>
  <c r="HJ655" i="2"/>
  <c r="HK655" i="2"/>
  <c r="HJ656" i="2"/>
  <c r="HK656" i="2"/>
  <c r="HJ657" i="2"/>
  <c r="HK657" i="2"/>
  <c r="HJ658" i="2"/>
  <c r="HK658" i="2"/>
  <c r="HJ659" i="2"/>
  <c r="HK659" i="2"/>
  <c r="HJ660" i="2"/>
  <c r="HK660" i="2"/>
  <c r="HJ661" i="2"/>
  <c r="HK661" i="2"/>
  <c r="HJ662" i="2"/>
  <c r="HK662" i="2"/>
  <c r="HJ663" i="2"/>
  <c r="HK663" i="2"/>
  <c r="HJ664" i="2"/>
  <c r="HK664" i="2"/>
  <c r="HJ665" i="2"/>
  <c r="HK665" i="2"/>
  <c r="HJ666" i="2"/>
  <c r="HK666" i="2"/>
  <c r="HJ667" i="2"/>
  <c r="HK667" i="2"/>
  <c r="HJ668" i="2"/>
  <c r="HK668" i="2"/>
  <c r="HJ669" i="2"/>
  <c r="HK669" i="2"/>
  <c r="HJ670" i="2"/>
  <c r="HK670" i="2"/>
  <c r="HJ671" i="2"/>
  <c r="HK671" i="2"/>
  <c r="HK388" i="2"/>
  <c r="HJ388" i="2"/>
  <c r="HJ351" i="2"/>
  <c r="HK351" i="2"/>
  <c r="HJ352" i="2"/>
  <c r="HK352" i="2"/>
  <c r="HJ353" i="2"/>
  <c r="HK353" i="2"/>
  <c r="HJ354" i="2"/>
  <c r="HK354" i="2"/>
  <c r="HJ355" i="2"/>
  <c r="HK355" i="2"/>
  <c r="HJ356" i="2"/>
  <c r="HK356" i="2"/>
  <c r="HJ357" i="2"/>
  <c r="HK357" i="2"/>
  <c r="HJ358" i="2"/>
  <c r="HK358" i="2"/>
  <c r="HJ359" i="2"/>
  <c r="HK359" i="2"/>
  <c r="HJ360" i="2"/>
  <c r="HK360" i="2"/>
  <c r="HJ361" i="2"/>
  <c r="HK361" i="2"/>
  <c r="HJ362" i="2"/>
  <c r="HK362" i="2"/>
  <c r="HJ363" i="2"/>
  <c r="HK363" i="2"/>
  <c r="HJ364" i="2"/>
  <c r="HK364" i="2"/>
  <c r="HJ365" i="2"/>
  <c r="HK365" i="2"/>
  <c r="HJ366" i="2"/>
  <c r="HK366" i="2"/>
  <c r="HJ367" i="2"/>
  <c r="HK367" i="2"/>
  <c r="HJ368" i="2"/>
  <c r="HK368" i="2"/>
  <c r="HJ369" i="2"/>
  <c r="HK369" i="2"/>
  <c r="HJ370" i="2"/>
  <c r="HK370" i="2"/>
  <c r="HJ371" i="2"/>
  <c r="HK371" i="2"/>
  <c r="HJ372" i="2"/>
  <c r="HK372" i="2"/>
  <c r="HJ373" i="2"/>
  <c r="HK373" i="2"/>
  <c r="HJ374" i="2"/>
  <c r="HK374" i="2"/>
  <c r="HJ375" i="2"/>
  <c r="HK375" i="2"/>
  <c r="HJ376" i="2"/>
  <c r="HK376" i="2"/>
  <c r="HJ377" i="2"/>
  <c r="HK377" i="2"/>
  <c r="HJ378" i="2"/>
  <c r="HK378" i="2"/>
  <c r="HJ379" i="2"/>
  <c r="HK379" i="2"/>
  <c r="HJ380" i="2"/>
  <c r="HK380" i="2"/>
  <c r="HJ381" i="2"/>
  <c r="HK381" i="2"/>
  <c r="HJ382" i="2"/>
  <c r="HK382" i="2"/>
  <c r="HJ383" i="2"/>
  <c r="HK383" i="2"/>
  <c r="HJ384" i="2"/>
  <c r="HK384" i="2"/>
  <c r="HJ385" i="2"/>
  <c r="HK385" i="2"/>
  <c r="HJ386" i="2"/>
  <c r="HK386" i="2"/>
  <c r="HJ387" i="2"/>
  <c r="HK387" i="2"/>
  <c r="HJ350" i="2"/>
  <c r="HK350" i="2"/>
  <c r="HK300" i="2"/>
  <c r="HJ300" i="2"/>
  <c r="HO301" i="10"/>
  <c r="HU298" i="10"/>
  <c r="GX307" i="2"/>
  <c r="GX308" i="2"/>
  <c r="GX309" i="2"/>
  <c r="GX310" i="2"/>
  <c r="GX311" i="2"/>
  <c r="GX312" i="2"/>
  <c r="GX313" i="2"/>
  <c r="GX314" i="2"/>
  <c r="GX315" i="2"/>
  <c r="GX316" i="2"/>
  <c r="GX317" i="2"/>
  <c r="GX318" i="2"/>
  <c r="GX319" i="2"/>
  <c r="GX320" i="2"/>
  <c r="GX321" i="2"/>
  <c r="GX322" i="2"/>
  <c r="GX323" i="2"/>
  <c r="GX324" i="2"/>
  <c r="GX325" i="2"/>
  <c r="GX326" i="2"/>
  <c r="GX327" i="2"/>
  <c r="GX328" i="2"/>
  <c r="GX329" i="2"/>
  <c r="GX330" i="2"/>
  <c r="GX331" i="2"/>
  <c r="GX332" i="2"/>
  <c r="GX333" i="2"/>
  <c r="GX334" i="2"/>
  <c r="GX335" i="2"/>
  <c r="GX336" i="2"/>
  <c r="GX337" i="2"/>
  <c r="GX338" i="2"/>
  <c r="GX339" i="2"/>
  <c r="GX340" i="2"/>
  <c r="GX341" i="2"/>
  <c r="GX342" i="2"/>
  <c r="GX343" i="2"/>
  <c r="GX344" i="2"/>
  <c r="GX345" i="2"/>
  <c r="GX346" i="2"/>
  <c r="GX347" i="2"/>
  <c r="GX348" i="2"/>
  <c r="GX349" i="2"/>
  <c r="GX350" i="2"/>
  <c r="GX351" i="2"/>
  <c r="GX352" i="2"/>
  <c r="GX353" i="2"/>
  <c r="GX354" i="2"/>
  <c r="GX355" i="2"/>
  <c r="GX356" i="2"/>
  <c r="GX357" i="2"/>
  <c r="GX358" i="2"/>
  <c r="GX359" i="2"/>
  <c r="GX360" i="2"/>
  <c r="GX361" i="2"/>
  <c r="GX362" i="2"/>
  <c r="GX363" i="2"/>
  <c r="GX364" i="2"/>
  <c r="GX365" i="2"/>
  <c r="GX366" i="2"/>
  <c r="GX367" i="2"/>
  <c r="GX368" i="2"/>
  <c r="GX369" i="2"/>
  <c r="GX370" i="2"/>
  <c r="GX371" i="2"/>
  <c r="GX372" i="2"/>
  <c r="GX373" i="2"/>
  <c r="GX374" i="2"/>
  <c r="GX375" i="2"/>
  <c r="GX376" i="2"/>
  <c r="GX377" i="2"/>
  <c r="GX378" i="2"/>
  <c r="GX379" i="2"/>
  <c r="GX380" i="2"/>
  <c r="GX381" i="2"/>
  <c r="GX382" i="2"/>
  <c r="GX383" i="2"/>
  <c r="GX384" i="2"/>
  <c r="GX385" i="2"/>
  <c r="GX386" i="2"/>
  <c r="GX387" i="2"/>
  <c r="GX388" i="2"/>
  <c r="GX389" i="2"/>
  <c r="GX390" i="2"/>
  <c r="GX391" i="2"/>
  <c r="GX392" i="2"/>
  <c r="GX393" i="2"/>
  <c r="GX394" i="2"/>
  <c r="GX395" i="2"/>
  <c r="GX396" i="2"/>
  <c r="GX397" i="2"/>
  <c r="GX398" i="2"/>
  <c r="GX399" i="2"/>
  <c r="GX400" i="2"/>
  <c r="GX401" i="2"/>
  <c r="GX402" i="2"/>
  <c r="GX403" i="2"/>
  <c r="GX404" i="2"/>
  <c r="GX405" i="2"/>
  <c r="GX406" i="2"/>
  <c r="GX407" i="2"/>
  <c r="GX408" i="2"/>
  <c r="GX409" i="2"/>
  <c r="GX410" i="2"/>
  <c r="GX411" i="2"/>
  <c r="GX412" i="2"/>
  <c r="GX413" i="2"/>
  <c r="GX414" i="2"/>
  <c r="GX415" i="2"/>
  <c r="GX416" i="2"/>
  <c r="GX417" i="2"/>
  <c r="GX418" i="2"/>
  <c r="GX419" i="2"/>
  <c r="GX420" i="2"/>
  <c r="GX421" i="2"/>
  <c r="GX422" i="2"/>
  <c r="GX423" i="2"/>
  <c r="GX424" i="2"/>
  <c r="GX301" i="2"/>
  <c r="GX302" i="2"/>
  <c r="GX303" i="2"/>
  <c r="GX304" i="2"/>
  <c r="GX305" i="2"/>
  <c r="GX306" i="2"/>
  <c r="GW299" i="2"/>
  <c r="GV299" i="2" s="1"/>
  <c r="GX300" i="2"/>
  <c r="HC542" i="2"/>
  <c r="HD542" i="2"/>
  <c r="HC543" i="2"/>
  <c r="HD543" i="2"/>
  <c r="HC544" i="2"/>
  <c r="HD544" i="2"/>
  <c r="HC545" i="2"/>
  <c r="HD545" i="2"/>
  <c r="HC546" i="2"/>
  <c r="HD546" i="2"/>
  <c r="HC547" i="2"/>
  <c r="HD547" i="2"/>
  <c r="HC548" i="2"/>
  <c r="HD548" i="2"/>
  <c r="HC549" i="2"/>
  <c r="HD549" i="2"/>
  <c r="HC550" i="2"/>
  <c r="HD550" i="2"/>
  <c r="HC551" i="2"/>
  <c r="HD551" i="2"/>
  <c r="HC552" i="2"/>
  <c r="HD552" i="2"/>
  <c r="HC553" i="2"/>
  <c r="HD553" i="2"/>
  <c r="HC554" i="2"/>
  <c r="HD554" i="2"/>
  <c r="HC555" i="2"/>
  <c r="HD555" i="2"/>
  <c r="HC556" i="2"/>
  <c r="HD556" i="2"/>
  <c r="HC557" i="2"/>
  <c r="HD557" i="2"/>
  <c r="HC558" i="2"/>
  <c r="HD558" i="2"/>
  <c r="HC559" i="2"/>
  <c r="HD559" i="2"/>
  <c r="HC560" i="2"/>
  <c r="HD560" i="2"/>
  <c r="HC561" i="2"/>
  <c r="HD561" i="2"/>
  <c r="HC562" i="2"/>
  <c r="HD562" i="2"/>
  <c r="HC563" i="2"/>
  <c r="HD563" i="2"/>
  <c r="HC564" i="2"/>
  <c r="HD564" i="2"/>
  <c r="HC565" i="2"/>
  <c r="HD565" i="2"/>
  <c r="HC566" i="2"/>
  <c r="HD566" i="2"/>
  <c r="HC567" i="2"/>
  <c r="HD567" i="2"/>
  <c r="HC568" i="2"/>
  <c r="HD568" i="2"/>
  <c r="HC569" i="2"/>
  <c r="HD569" i="2"/>
  <c r="HC570" i="2"/>
  <c r="HD570" i="2"/>
  <c r="HC571" i="2"/>
  <c r="HD571" i="2"/>
  <c r="HC572" i="2"/>
  <c r="HD572" i="2"/>
  <c r="HC573" i="2"/>
  <c r="HD573" i="2"/>
  <c r="HC574" i="2"/>
  <c r="HD574" i="2"/>
  <c r="HC575" i="2"/>
  <c r="HD575" i="2"/>
  <c r="HC576" i="2"/>
  <c r="HD576" i="2"/>
  <c r="HC577" i="2"/>
  <c r="HD577" i="2"/>
  <c r="HC578" i="2"/>
  <c r="HD578" i="2"/>
  <c r="HC579" i="2"/>
  <c r="HD579" i="2"/>
  <c r="HC580" i="2"/>
  <c r="HD580" i="2"/>
  <c r="HC581" i="2"/>
  <c r="HD581" i="2"/>
  <c r="HC582" i="2"/>
  <c r="HD582" i="2"/>
  <c r="HC583" i="2"/>
  <c r="HD583" i="2"/>
  <c r="HC584" i="2"/>
  <c r="HD584" i="2"/>
  <c r="HC585" i="2"/>
  <c r="HD585" i="2"/>
  <c r="HC586" i="2"/>
  <c r="HD586" i="2"/>
  <c r="HC587" i="2"/>
  <c r="HD587" i="2"/>
  <c r="HC588" i="2"/>
  <c r="HD588" i="2"/>
  <c r="HC589" i="2"/>
  <c r="HD589" i="2"/>
  <c r="HC590" i="2"/>
  <c r="HD590" i="2"/>
  <c r="HC591" i="2"/>
  <c r="HD591" i="2"/>
  <c r="HC592" i="2"/>
  <c r="HD592" i="2"/>
  <c r="HC593" i="2"/>
  <c r="HD593" i="2"/>
  <c r="HC594" i="2"/>
  <c r="HD594" i="2"/>
  <c r="HC595" i="2"/>
  <c r="HD595" i="2"/>
  <c r="HC596" i="2"/>
  <c r="HD596" i="2"/>
  <c r="HC597" i="2"/>
  <c r="HD597" i="2"/>
  <c r="HC598" i="2"/>
  <c r="HD598" i="2"/>
  <c r="HC599" i="2"/>
  <c r="HD599" i="2"/>
  <c r="HC600" i="2"/>
  <c r="HD600" i="2"/>
  <c r="HC601" i="2"/>
  <c r="HD601" i="2"/>
  <c r="HC602" i="2"/>
  <c r="HD602" i="2"/>
  <c r="HC603" i="2"/>
  <c r="HD603" i="2"/>
  <c r="HC604" i="2"/>
  <c r="HD604" i="2"/>
  <c r="HC605" i="2"/>
  <c r="HD605" i="2"/>
  <c r="HC606" i="2"/>
  <c r="HD606" i="2"/>
  <c r="HC607" i="2"/>
  <c r="HD607" i="2"/>
  <c r="HC608" i="2"/>
  <c r="HD608" i="2"/>
  <c r="HC609" i="2"/>
  <c r="HD609" i="2"/>
  <c r="HC610" i="2"/>
  <c r="HD610" i="2"/>
  <c r="HC611" i="2"/>
  <c r="HD611" i="2"/>
  <c r="HC612" i="2"/>
  <c r="HD612" i="2"/>
  <c r="HC613" i="2"/>
  <c r="HD613" i="2"/>
  <c r="HC614" i="2"/>
  <c r="HD614" i="2"/>
  <c r="HC615" i="2"/>
  <c r="HD615" i="2"/>
  <c r="HC616" i="2"/>
  <c r="HD616" i="2"/>
  <c r="HC617" i="2"/>
  <c r="HD617" i="2"/>
  <c r="HC618" i="2"/>
  <c r="HD618" i="2"/>
  <c r="HC619" i="2"/>
  <c r="HD619" i="2"/>
  <c r="HC620" i="2"/>
  <c r="HD620" i="2"/>
  <c r="HC621" i="2"/>
  <c r="HD621" i="2"/>
  <c r="HC622" i="2"/>
  <c r="HD622" i="2"/>
  <c r="HC623" i="2"/>
  <c r="HD623" i="2"/>
  <c r="HC624" i="2"/>
  <c r="HD624" i="2"/>
  <c r="HC625" i="2"/>
  <c r="HD625" i="2"/>
  <c r="HC626" i="2"/>
  <c r="HD626" i="2"/>
  <c r="HC627" i="2"/>
  <c r="HD627" i="2"/>
  <c r="HC628" i="2"/>
  <c r="HD628" i="2"/>
  <c r="HC629" i="2"/>
  <c r="HD629" i="2"/>
  <c r="HC630" i="2"/>
  <c r="HD630" i="2"/>
  <c r="HC631" i="2"/>
  <c r="HD631" i="2"/>
  <c r="HC632" i="2"/>
  <c r="HD632" i="2"/>
  <c r="HC633" i="2"/>
  <c r="HD633" i="2"/>
  <c r="HC634" i="2"/>
  <c r="HD634" i="2"/>
  <c r="HC635" i="2"/>
  <c r="HD635" i="2"/>
  <c r="HC636" i="2"/>
  <c r="HD636" i="2"/>
  <c r="HC637" i="2"/>
  <c r="HD637" i="2"/>
  <c r="HC638" i="2"/>
  <c r="HD638" i="2"/>
  <c r="HC639" i="2"/>
  <c r="HD639" i="2"/>
  <c r="HC640" i="2"/>
  <c r="HD640" i="2"/>
  <c r="HC641" i="2"/>
  <c r="HD641" i="2"/>
  <c r="HC642" i="2"/>
  <c r="HD642" i="2"/>
  <c r="HC643" i="2"/>
  <c r="HD643" i="2"/>
  <c r="HC644" i="2"/>
  <c r="HD644" i="2"/>
  <c r="HC645" i="2"/>
  <c r="HD645" i="2"/>
  <c r="HC646" i="2"/>
  <c r="HD646" i="2"/>
  <c r="HC647" i="2"/>
  <c r="HD647" i="2"/>
  <c r="HC648" i="2"/>
  <c r="HD648" i="2"/>
  <c r="HC649" i="2"/>
  <c r="HD649" i="2"/>
  <c r="HC650" i="2"/>
  <c r="HD650" i="2"/>
  <c r="HC651" i="2"/>
  <c r="HD651" i="2"/>
  <c r="HC652" i="2"/>
  <c r="HD652" i="2"/>
  <c r="HC653" i="2"/>
  <c r="HD653" i="2"/>
  <c r="HC654" i="2"/>
  <c r="HD654" i="2"/>
  <c r="HC655" i="2"/>
  <c r="HD655" i="2"/>
  <c r="HC656" i="2"/>
  <c r="HD656" i="2"/>
  <c r="HC657" i="2"/>
  <c r="HD657" i="2"/>
  <c r="HC658" i="2"/>
  <c r="HD658" i="2"/>
  <c r="HC659" i="2"/>
  <c r="HD659" i="2"/>
  <c r="HC660" i="2"/>
  <c r="HD660" i="2"/>
  <c r="HC661" i="2"/>
  <c r="HD661" i="2"/>
  <c r="HC662" i="2"/>
  <c r="HD662" i="2"/>
  <c r="HC663" i="2"/>
  <c r="HD663" i="2"/>
  <c r="HC664" i="2"/>
  <c r="HD664" i="2"/>
  <c r="HC665" i="2"/>
  <c r="HD665" i="2"/>
  <c r="HC666" i="2"/>
  <c r="HD666" i="2"/>
  <c r="HC667" i="2"/>
  <c r="HD667" i="2"/>
  <c r="HC668" i="2"/>
  <c r="HD668" i="2"/>
  <c r="HC669" i="2"/>
  <c r="HD669" i="2"/>
  <c r="HC670" i="2"/>
  <c r="HD670" i="2"/>
  <c r="HC671" i="2"/>
  <c r="HD671" i="2"/>
  <c r="HC513" i="2"/>
  <c r="HD513" i="2"/>
  <c r="HC514" i="2"/>
  <c r="HD514" i="2"/>
  <c r="HC515" i="2"/>
  <c r="HD515" i="2"/>
  <c r="HC516" i="2"/>
  <c r="HD516" i="2"/>
  <c r="HC517" i="2"/>
  <c r="HD517" i="2"/>
  <c r="HC518" i="2"/>
  <c r="HD518" i="2"/>
  <c r="HC519" i="2"/>
  <c r="HD519" i="2"/>
  <c r="HC520" i="2"/>
  <c r="HD520" i="2"/>
  <c r="HC521" i="2"/>
  <c r="HD521" i="2"/>
  <c r="HC522" i="2"/>
  <c r="HD522" i="2"/>
  <c r="HC523" i="2"/>
  <c r="HD523" i="2"/>
  <c r="HC524" i="2"/>
  <c r="HD524" i="2"/>
  <c r="HC525" i="2"/>
  <c r="HD525" i="2"/>
  <c r="HC526" i="2"/>
  <c r="HD526" i="2"/>
  <c r="HC527" i="2"/>
  <c r="HD527" i="2"/>
  <c r="HC528" i="2"/>
  <c r="HD528" i="2"/>
  <c r="HC529" i="2"/>
  <c r="HD529" i="2"/>
  <c r="HC530" i="2"/>
  <c r="HD530" i="2"/>
  <c r="HC531" i="2"/>
  <c r="HD531" i="2"/>
  <c r="HC532" i="2"/>
  <c r="HD532" i="2"/>
  <c r="HC533" i="2"/>
  <c r="HD533" i="2"/>
  <c r="HC534" i="2"/>
  <c r="HD534" i="2"/>
  <c r="HC535" i="2"/>
  <c r="HD535" i="2"/>
  <c r="HC536" i="2"/>
  <c r="HD536" i="2"/>
  <c r="HC537" i="2"/>
  <c r="HD537" i="2"/>
  <c r="HC538" i="2"/>
  <c r="HD538" i="2"/>
  <c r="HC539" i="2"/>
  <c r="HD539" i="2"/>
  <c r="HC540" i="2"/>
  <c r="HD540" i="2"/>
  <c r="HC541" i="2"/>
  <c r="HD541" i="2"/>
  <c r="HD351" i="2"/>
  <c r="HD352" i="2"/>
  <c r="HD353" i="2"/>
  <c r="HD354" i="2"/>
  <c r="HD355" i="2"/>
  <c r="HD356" i="2"/>
  <c r="HD357" i="2"/>
  <c r="HD358" i="2"/>
  <c r="HD359" i="2"/>
  <c r="HD360" i="2"/>
  <c r="HD361" i="2"/>
  <c r="HD362" i="2"/>
  <c r="HD363" i="2"/>
  <c r="HD364" i="2"/>
  <c r="HD365" i="2"/>
  <c r="HD366" i="2"/>
  <c r="HD367" i="2"/>
  <c r="HD368" i="2"/>
  <c r="HD369" i="2"/>
  <c r="HD370" i="2"/>
  <c r="HD371" i="2"/>
  <c r="HD372" i="2"/>
  <c r="HD373" i="2"/>
  <c r="HD374" i="2"/>
  <c r="HD375" i="2"/>
  <c r="HD376" i="2"/>
  <c r="HD377" i="2"/>
  <c r="HD378" i="2"/>
  <c r="HD379" i="2"/>
  <c r="HD380" i="2"/>
  <c r="HD381" i="2"/>
  <c r="HD382" i="2"/>
  <c r="HD383" i="2"/>
  <c r="HD384" i="2"/>
  <c r="HD385" i="2"/>
  <c r="HD386" i="2"/>
  <c r="HD387" i="2"/>
  <c r="HD350" i="2"/>
  <c r="GS301" i="2"/>
  <c r="HC351" i="2" s="1"/>
  <c r="GS302" i="2"/>
  <c r="HC352" i="2" s="1"/>
  <c r="GS303" i="2"/>
  <c r="HC353" i="2" s="1"/>
  <c r="GS304" i="2"/>
  <c r="HC354" i="2" s="1"/>
  <c r="GS305" i="2"/>
  <c r="HC355" i="2" s="1"/>
  <c r="GS306" i="2"/>
  <c r="HC356" i="2" s="1"/>
  <c r="GS307" i="2"/>
  <c r="HC357" i="2" s="1"/>
  <c r="GS308" i="2"/>
  <c r="HC358" i="2" s="1"/>
  <c r="GS309" i="2"/>
  <c r="HC359" i="2" s="1"/>
  <c r="GS310" i="2"/>
  <c r="HC360" i="2" s="1"/>
  <c r="GS311" i="2"/>
  <c r="HC361" i="2" s="1"/>
  <c r="GS312" i="2"/>
  <c r="HC362" i="2" s="1"/>
  <c r="GS313" i="2"/>
  <c r="HC363" i="2" s="1"/>
  <c r="GS314" i="2"/>
  <c r="HC364" i="2" s="1"/>
  <c r="GS315" i="2"/>
  <c r="HC365" i="2" s="1"/>
  <c r="GS316" i="2"/>
  <c r="HC366" i="2" s="1"/>
  <c r="GS317" i="2"/>
  <c r="HC367" i="2" s="1"/>
  <c r="GS318" i="2"/>
  <c r="HC368" i="2" s="1"/>
  <c r="GS319" i="2"/>
  <c r="HC369" i="2" s="1"/>
  <c r="GS320" i="2"/>
  <c r="HC370" i="2" s="1"/>
  <c r="GS321" i="2"/>
  <c r="HC371" i="2" s="1"/>
  <c r="GS322" i="2"/>
  <c r="HC372" i="2" s="1"/>
  <c r="GS323" i="2"/>
  <c r="HC373" i="2" s="1"/>
  <c r="GS324" i="2"/>
  <c r="HC374" i="2" s="1"/>
  <c r="GS325" i="2"/>
  <c r="HC375" i="2" s="1"/>
  <c r="GS326" i="2"/>
  <c r="HC376" i="2" s="1"/>
  <c r="GS327" i="2"/>
  <c r="HC377" i="2" s="1"/>
  <c r="GS328" i="2"/>
  <c r="HC378" i="2" s="1"/>
  <c r="GS329" i="2"/>
  <c r="HC379" i="2" s="1"/>
  <c r="GS330" i="2"/>
  <c r="HC380" i="2" s="1"/>
  <c r="GS331" i="2"/>
  <c r="HC381" i="2" s="1"/>
  <c r="GS332" i="2"/>
  <c r="HC382" i="2" s="1"/>
  <c r="GS333" i="2"/>
  <c r="HC383" i="2" s="1"/>
  <c r="GS334" i="2"/>
  <c r="HC384" i="2" s="1"/>
  <c r="GS335" i="2"/>
  <c r="HC385" i="2" s="1"/>
  <c r="GS336" i="2"/>
  <c r="HC386" i="2" s="1"/>
  <c r="GS337" i="2"/>
  <c r="HC387" i="2" s="1"/>
  <c r="GS300" i="2"/>
  <c r="HC350" i="2" s="1"/>
  <c r="AX3" i="12"/>
  <c r="GW339" i="2" l="1"/>
  <c r="HW303" i="148"/>
  <c r="HW302" i="148"/>
  <c r="HY303" i="148"/>
  <c r="HY302" i="148"/>
  <c r="IA303" i="148"/>
  <c r="IA302" i="148"/>
  <c r="IC303" i="148"/>
  <c r="IC302" i="148"/>
  <c r="IE303" i="148"/>
  <c r="IE302" i="148"/>
  <c r="IG303" i="148"/>
  <c r="IG302" i="148"/>
  <c r="II303" i="148"/>
  <c r="II302" i="148"/>
  <c r="IK303" i="148"/>
  <c r="IK302" i="148"/>
  <c r="IM303" i="148"/>
  <c r="IM302" i="148"/>
  <c r="IO303" i="148"/>
  <c r="IO302" i="148"/>
  <c r="IQ303" i="148"/>
  <c r="IQ302" i="148"/>
  <c r="IS303" i="148"/>
  <c r="IS302" i="148"/>
  <c r="IU303" i="148"/>
  <c r="IU302" i="148"/>
  <c r="IW303" i="148"/>
  <c r="IW302" i="148"/>
  <c r="IY303" i="148"/>
  <c r="IY302" i="148"/>
  <c r="JA303" i="148"/>
  <c r="JA302" i="148"/>
  <c r="JC303" i="148"/>
  <c r="JC302" i="148"/>
  <c r="JE303" i="148"/>
  <c r="JE302" i="148"/>
  <c r="JG303" i="148"/>
  <c r="JG302" i="148"/>
  <c r="JI303" i="148"/>
  <c r="JI302" i="148"/>
  <c r="JK303" i="148"/>
  <c r="JK302" i="148"/>
  <c r="JM303" i="148"/>
  <c r="JM302" i="148"/>
  <c r="JO303" i="148"/>
  <c r="JO302" i="148"/>
  <c r="JQ303" i="148"/>
  <c r="JQ302" i="148"/>
  <c r="JS303" i="148"/>
  <c r="JS302" i="148"/>
  <c r="HX301" i="148"/>
  <c r="IB301" i="148"/>
  <c r="IF301" i="148"/>
  <c r="IJ301" i="148"/>
  <c r="IN301" i="148"/>
  <c r="IR301" i="148"/>
  <c r="IV301" i="148"/>
  <c r="IZ301" i="148"/>
  <c r="JD301" i="148"/>
  <c r="JH301" i="148"/>
  <c r="JL301" i="148"/>
  <c r="HV303" i="148"/>
  <c r="HV302" i="148"/>
  <c r="HX303" i="148"/>
  <c r="HX302" i="148"/>
  <c r="HZ303" i="148"/>
  <c r="HZ302" i="148"/>
  <c r="IB303" i="148"/>
  <c r="IB302" i="148"/>
  <c r="ID303" i="148"/>
  <c r="ID302" i="148"/>
  <c r="IF303" i="148"/>
  <c r="IF302" i="148"/>
  <c r="IH303" i="148"/>
  <c r="IH302" i="148"/>
  <c r="IJ303" i="148"/>
  <c r="IJ302" i="148"/>
  <c r="IL303" i="148"/>
  <c r="IL302" i="148"/>
  <c r="IN303" i="148"/>
  <c r="IN302" i="148"/>
  <c r="IP303" i="148"/>
  <c r="IP302" i="148"/>
  <c r="IR303" i="148"/>
  <c r="IR302" i="148"/>
  <c r="IT303" i="148"/>
  <c r="IT302" i="148"/>
  <c r="IV303" i="148"/>
  <c r="IV302" i="148"/>
  <c r="IX303" i="148"/>
  <c r="IX302" i="148"/>
  <c r="IZ303" i="148"/>
  <c r="IZ302" i="148"/>
  <c r="JB303" i="148"/>
  <c r="JB302" i="148"/>
  <c r="JD303" i="148"/>
  <c r="JD302" i="148"/>
  <c r="JF303" i="148"/>
  <c r="JF302" i="148"/>
  <c r="JH303" i="148"/>
  <c r="JH302" i="148"/>
  <c r="JJ303" i="148"/>
  <c r="JJ302" i="148"/>
  <c r="JL303" i="148"/>
  <c r="JL302" i="148"/>
  <c r="JN303" i="148"/>
  <c r="JN302" i="148"/>
  <c r="JP303" i="148"/>
  <c r="JP302" i="148"/>
  <c r="JR303" i="148"/>
  <c r="JR302" i="148"/>
  <c r="HW306" i="148"/>
  <c r="HW300" i="148" s="1"/>
  <c r="IA306" i="148"/>
  <c r="IA300" i="148" s="1"/>
  <c r="IE306" i="148"/>
  <c r="IE300" i="148" s="1"/>
  <c r="II306" i="148"/>
  <c r="II300" i="148" s="1"/>
  <c r="IM306" i="148"/>
  <c r="IM300" i="148" s="1"/>
  <c r="IQ306" i="148"/>
  <c r="IQ300" i="148" s="1"/>
  <c r="IU306" i="148"/>
  <c r="IU300" i="148" s="1"/>
  <c r="IY306" i="148"/>
  <c r="IY300" i="148" s="1"/>
  <c r="JC306" i="148"/>
  <c r="JC300" i="148" s="1"/>
  <c r="JG306" i="148"/>
  <c r="JG300" i="148" s="1"/>
  <c r="JK306" i="148"/>
  <c r="JK300" i="148" s="1"/>
  <c r="JO306" i="148"/>
  <c r="JO300" i="148" s="1"/>
  <c r="JS306" i="148"/>
  <c r="JS300" i="148" s="1"/>
  <c r="HS307" i="148"/>
  <c r="HT307" i="148"/>
  <c r="HT308" i="148"/>
  <c r="HS308" i="148"/>
  <c r="HR308" i="148" s="1"/>
  <c r="H13" i="148" s="1"/>
  <c r="HT309" i="148"/>
  <c r="HS309" i="148"/>
  <c r="HR309" i="148" s="1"/>
  <c r="H14" i="148" s="1"/>
  <c r="HT310" i="148"/>
  <c r="HS310" i="148"/>
  <c r="HR310" i="148" s="1"/>
  <c r="H15" i="148" s="1"/>
  <c r="HT311" i="148"/>
  <c r="HS311" i="148"/>
  <c r="HR311" i="148" s="1"/>
  <c r="H16" i="148" s="1"/>
  <c r="HT312" i="148"/>
  <c r="HS312" i="148"/>
  <c r="HR312" i="148" s="1"/>
  <c r="H17" i="148" s="1"/>
  <c r="HT313" i="148"/>
  <c r="HS313" i="148"/>
  <c r="HR313" i="148" s="1"/>
  <c r="H18" i="148" s="1"/>
  <c r="HT314" i="148"/>
  <c r="HS314" i="148"/>
  <c r="HR314" i="148" s="1"/>
  <c r="H19" i="148" s="1"/>
  <c r="HS315" i="148"/>
  <c r="HT315" i="148"/>
  <c r="HS316" i="148"/>
  <c r="HT316" i="148"/>
  <c r="HS317" i="148"/>
  <c r="HT317" i="148"/>
  <c r="HS318" i="148"/>
  <c r="HT318" i="148"/>
  <c r="HS319" i="148"/>
  <c r="HT319" i="148"/>
  <c r="HS320" i="148"/>
  <c r="HT320" i="148"/>
  <c r="HS321" i="148"/>
  <c r="HT321" i="148"/>
  <c r="HS322" i="148"/>
  <c r="HT322" i="148"/>
  <c r="HS323" i="148"/>
  <c r="HT323" i="148"/>
  <c r="HS324" i="148"/>
  <c r="HT324" i="148"/>
  <c r="HS325" i="148"/>
  <c r="HT325" i="148"/>
  <c r="HS326" i="148"/>
  <c r="HT326" i="148"/>
  <c r="HT327" i="148"/>
  <c r="HS327" i="148"/>
  <c r="HR327" i="148" s="1"/>
  <c r="H32" i="148" s="1"/>
  <c r="HS328" i="148"/>
  <c r="HT328" i="148"/>
  <c r="HT329" i="148"/>
  <c r="HS329" i="148"/>
  <c r="HR329" i="148" s="1"/>
  <c r="H34" i="148" s="1"/>
  <c r="HS330" i="148"/>
  <c r="HT330" i="148"/>
  <c r="HT331" i="148"/>
  <c r="HS331" i="148"/>
  <c r="HR331" i="148" s="1"/>
  <c r="H36" i="148" s="1"/>
  <c r="HS332" i="148"/>
  <c r="HT332" i="148"/>
  <c r="HT333" i="148"/>
  <c r="HS333" i="148"/>
  <c r="HR333" i="148" s="1"/>
  <c r="H38" i="148" s="1"/>
  <c r="HS334" i="148"/>
  <c r="HT334" i="148"/>
  <c r="HT335" i="148"/>
  <c r="HS335" i="148"/>
  <c r="HR335" i="148" s="1"/>
  <c r="H40" i="148" s="1"/>
  <c r="HS336" i="148"/>
  <c r="HT336" i="148"/>
  <c r="HT337" i="148"/>
  <c r="HS337" i="148"/>
  <c r="HR337" i="148" s="1"/>
  <c r="H42" i="148" s="1"/>
  <c r="HS338" i="148"/>
  <c r="HT338" i="148"/>
  <c r="HT339" i="148"/>
  <c r="HS339" i="148"/>
  <c r="HR339" i="148" s="1"/>
  <c r="H44" i="148" s="1"/>
  <c r="HS340" i="148"/>
  <c r="HT340" i="148"/>
  <c r="HT341" i="148"/>
  <c r="HS341" i="148"/>
  <c r="HR341" i="148" s="1"/>
  <c r="H46" i="148" s="1"/>
  <c r="HS342" i="148"/>
  <c r="HT342" i="148"/>
  <c r="HT343" i="148"/>
  <c r="HS343" i="148"/>
  <c r="HR343" i="148" s="1"/>
  <c r="H48" i="148" s="1"/>
  <c r="HS344" i="148"/>
  <c r="HT344" i="148"/>
  <c r="HT345" i="148"/>
  <c r="HS345" i="148"/>
  <c r="HR345" i="148" s="1"/>
  <c r="H50" i="148" s="1"/>
  <c r="HS346" i="148"/>
  <c r="HT346" i="148"/>
  <c r="HT347" i="148"/>
  <c r="HS347" i="148"/>
  <c r="HR347" i="148" s="1"/>
  <c r="H52" i="148" s="1"/>
  <c r="HT348" i="148"/>
  <c r="HS348" i="148"/>
  <c r="HR348" i="148" s="1"/>
  <c r="H53" i="148" s="1"/>
  <c r="HT349" i="148"/>
  <c r="HS349" i="148"/>
  <c r="HR349" i="148" s="1"/>
  <c r="H54" i="148" s="1"/>
  <c r="HT350" i="148"/>
  <c r="HS350" i="148"/>
  <c r="HR350" i="148" s="1"/>
  <c r="H55" i="148" s="1"/>
  <c r="HT351" i="148"/>
  <c r="HS351" i="148"/>
  <c r="HR351" i="148" s="1"/>
  <c r="H56" i="148" s="1"/>
  <c r="HT352" i="148"/>
  <c r="HS352" i="148"/>
  <c r="HR352" i="148" s="1"/>
  <c r="H57" i="148" s="1"/>
  <c r="HT353" i="148"/>
  <c r="HS353" i="148"/>
  <c r="HR353" i="148" s="1"/>
  <c r="H58" i="148" s="1"/>
  <c r="HT354" i="148"/>
  <c r="HS354" i="148"/>
  <c r="HR354" i="148" s="1"/>
  <c r="H59" i="148" s="1"/>
  <c r="HT355" i="148"/>
  <c r="HS355" i="148"/>
  <c r="HR355" i="148" s="1"/>
  <c r="H60" i="148" s="1"/>
  <c r="HT356" i="148"/>
  <c r="HS356" i="148"/>
  <c r="HR356" i="148" s="1"/>
  <c r="H61" i="148" s="1"/>
  <c r="HT357" i="148"/>
  <c r="HS357" i="148"/>
  <c r="HR357" i="148" s="1"/>
  <c r="H62" i="148" s="1"/>
  <c r="HT358" i="148"/>
  <c r="HS358" i="148"/>
  <c r="HR358" i="148" s="1"/>
  <c r="H63" i="148" s="1"/>
  <c r="HT359" i="148"/>
  <c r="HS359" i="148"/>
  <c r="HR359" i="148" s="1"/>
  <c r="H64" i="148" s="1"/>
  <c r="HT360" i="148"/>
  <c r="HS360" i="148"/>
  <c r="HR360" i="148" s="1"/>
  <c r="H65" i="148" s="1"/>
  <c r="HT361" i="148"/>
  <c r="HS361" i="148"/>
  <c r="HR361" i="148" s="1"/>
  <c r="H66" i="148" s="1"/>
  <c r="HT362" i="148"/>
  <c r="HS362" i="148"/>
  <c r="HR362" i="148" s="1"/>
  <c r="H67" i="148" s="1"/>
  <c r="HT363" i="148"/>
  <c r="HS363" i="148"/>
  <c r="HR363" i="148" s="1"/>
  <c r="H68" i="148" s="1"/>
  <c r="HT364" i="148"/>
  <c r="HS364" i="148"/>
  <c r="HR364" i="148" s="1"/>
  <c r="H69" i="148" s="1"/>
  <c r="HT365" i="148"/>
  <c r="HS365" i="148"/>
  <c r="HR365" i="148" s="1"/>
  <c r="H70" i="148" s="1"/>
  <c r="HT366" i="148"/>
  <c r="HS366" i="148"/>
  <c r="HR366" i="148" s="1"/>
  <c r="H71" i="148" s="1"/>
  <c r="JS304" i="148"/>
  <c r="JS305" i="148" s="1"/>
  <c r="JQ304" i="148"/>
  <c r="JQ305" i="148" s="1"/>
  <c r="JO304" i="148"/>
  <c r="JO305" i="148" s="1"/>
  <c r="JM304" i="148"/>
  <c r="JM305" i="148" s="1"/>
  <c r="JK304" i="148"/>
  <c r="JK305" i="148" s="1"/>
  <c r="JI304" i="148"/>
  <c r="JI305" i="148" s="1"/>
  <c r="JG304" i="148"/>
  <c r="JG305" i="148" s="1"/>
  <c r="JE304" i="148"/>
  <c r="JE305" i="148" s="1"/>
  <c r="JC304" i="148"/>
  <c r="JC305" i="148" s="1"/>
  <c r="JA304" i="148"/>
  <c r="JA305" i="148" s="1"/>
  <c r="IY304" i="148"/>
  <c r="IY305" i="148" s="1"/>
  <c r="IW304" i="148"/>
  <c r="IW305" i="148" s="1"/>
  <c r="IU304" i="148"/>
  <c r="IU305" i="148" s="1"/>
  <c r="IS304" i="148"/>
  <c r="IS305" i="148" s="1"/>
  <c r="IQ304" i="148"/>
  <c r="IQ305" i="148" s="1"/>
  <c r="IO304" i="148"/>
  <c r="IO305" i="148" s="1"/>
  <c r="IM304" i="148"/>
  <c r="IM305" i="148" s="1"/>
  <c r="IK304" i="148"/>
  <c r="IK305" i="148" s="1"/>
  <c r="II304" i="148"/>
  <c r="II305" i="148" s="1"/>
  <c r="IG304" i="148"/>
  <c r="IG305" i="148" s="1"/>
  <c r="IE304" i="148"/>
  <c r="IE305" i="148" s="1"/>
  <c r="IC304" i="148"/>
  <c r="IC305" i="148" s="1"/>
  <c r="IA304" i="148"/>
  <c r="IA305" i="148" s="1"/>
  <c r="HY304" i="148"/>
  <c r="HY305" i="148" s="1"/>
  <c r="HW304" i="148"/>
  <c r="HW305" i="148" s="1"/>
  <c r="JR304" i="148"/>
  <c r="JR305" i="148" s="1"/>
  <c r="JP304" i="148"/>
  <c r="JP305" i="148" s="1"/>
  <c r="JN304" i="148"/>
  <c r="JN305" i="148" s="1"/>
  <c r="JL304" i="148"/>
  <c r="JL305" i="148" s="1"/>
  <c r="JJ304" i="148"/>
  <c r="JJ305" i="148" s="1"/>
  <c r="JH304" i="148"/>
  <c r="JH305" i="148" s="1"/>
  <c r="JF304" i="148"/>
  <c r="JF305" i="148" s="1"/>
  <c r="JD304" i="148"/>
  <c r="JD305" i="148" s="1"/>
  <c r="JB304" i="148"/>
  <c r="JB305" i="148" s="1"/>
  <c r="IZ304" i="148"/>
  <c r="IZ305" i="148" s="1"/>
  <c r="IX304" i="148"/>
  <c r="IX305" i="148" s="1"/>
  <c r="IV304" i="148"/>
  <c r="IV305" i="148" s="1"/>
  <c r="IT304" i="148"/>
  <c r="IT305" i="148" s="1"/>
  <c r="IR304" i="148"/>
  <c r="IR305" i="148" s="1"/>
  <c r="IP304" i="148"/>
  <c r="IP305" i="148" s="1"/>
  <c r="IN304" i="148"/>
  <c r="IN305" i="148" s="1"/>
  <c r="IL304" i="148"/>
  <c r="IL305" i="148" s="1"/>
  <c r="IJ304" i="148"/>
  <c r="IJ305" i="148" s="1"/>
  <c r="IH304" i="148"/>
  <c r="IH305" i="148" s="1"/>
  <c r="IF304" i="148"/>
  <c r="IF305" i="148" s="1"/>
  <c r="ID304" i="148"/>
  <c r="ID305" i="148" s="1"/>
  <c r="IB304" i="148"/>
  <c r="IB305" i="148" s="1"/>
  <c r="HZ304" i="148"/>
  <c r="HZ305" i="148" s="1"/>
  <c r="HX304" i="148"/>
  <c r="HX305" i="148" s="1"/>
  <c r="HV304" i="148"/>
  <c r="HV305" i="148" s="1"/>
  <c r="JS301" i="148"/>
  <c r="JQ301" i="148"/>
  <c r="JO301" i="148"/>
  <c r="JM301" i="148"/>
  <c r="JK301" i="148"/>
  <c r="JI301" i="148"/>
  <c r="JG301" i="148"/>
  <c r="JE301" i="148"/>
  <c r="JC301" i="148"/>
  <c r="JA301" i="148"/>
  <c r="IY301" i="148"/>
  <c r="IW301" i="148"/>
  <c r="IU301" i="148"/>
  <c r="IS301" i="148"/>
  <c r="IQ301" i="148"/>
  <c r="IO301" i="148"/>
  <c r="IM301" i="148"/>
  <c r="IK301" i="148"/>
  <c r="II301" i="148"/>
  <c r="IG301" i="148"/>
  <c r="IE301" i="148"/>
  <c r="IC301" i="148"/>
  <c r="IA301" i="148"/>
  <c r="HY301" i="148"/>
  <c r="HW301" i="148"/>
  <c r="HV301" i="148"/>
  <c r="HZ301" i="148"/>
  <c r="ID301" i="148"/>
  <c r="IH301" i="148"/>
  <c r="IL301" i="148"/>
  <c r="IP301" i="148"/>
  <c r="IT301" i="148"/>
  <c r="IX301" i="148"/>
  <c r="JB301" i="148"/>
  <c r="JF301" i="148"/>
  <c r="JJ301" i="148"/>
  <c r="JN301" i="148"/>
  <c r="JR301" i="148"/>
  <c r="HL302" i="148"/>
  <c r="JQ306" i="148"/>
  <c r="JQ300" i="148" s="1"/>
  <c r="HJ301" i="148"/>
  <c r="HL301" i="148" s="1"/>
  <c r="HY306" i="148"/>
  <c r="HY300" i="148" s="1"/>
  <c r="IC306" i="148"/>
  <c r="IC300" i="148" s="1"/>
  <c r="IG306" i="148"/>
  <c r="IG300" i="148" s="1"/>
  <c r="IK306" i="148"/>
  <c r="IK300" i="148" s="1"/>
  <c r="IO306" i="148"/>
  <c r="IO300" i="148" s="1"/>
  <c r="IS306" i="148"/>
  <c r="IS300" i="148" s="1"/>
  <c r="IW306" i="148"/>
  <c r="IW300" i="148" s="1"/>
  <c r="JA306" i="148"/>
  <c r="JA300" i="148" s="1"/>
  <c r="JE306" i="148"/>
  <c r="JE300" i="148" s="1"/>
  <c r="JI306" i="148"/>
  <c r="JI300" i="148" s="1"/>
  <c r="JM306" i="148"/>
  <c r="JM300" i="148" s="1"/>
  <c r="JR306" i="148"/>
  <c r="JR300" i="148" s="1"/>
  <c r="JP306" i="148"/>
  <c r="JP300" i="148" s="1"/>
  <c r="JN306" i="148"/>
  <c r="JN300" i="148" s="1"/>
  <c r="JL306" i="148"/>
  <c r="JL300" i="148" s="1"/>
  <c r="JJ306" i="148"/>
  <c r="JJ300" i="148" s="1"/>
  <c r="JH306" i="148"/>
  <c r="JH300" i="148" s="1"/>
  <c r="JF306" i="148"/>
  <c r="JF300" i="148" s="1"/>
  <c r="JD306" i="148"/>
  <c r="JD300" i="148" s="1"/>
  <c r="JB306" i="148"/>
  <c r="JB300" i="148" s="1"/>
  <c r="IZ306" i="148"/>
  <c r="IZ300" i="148" s="1"/>
  <c r="IX306" i="148"/>
  <c r="IX300" i="148" s="1"/>
  <c r="IV306" i="148"/>
  <c r="IV300" i="148" s="1"/>
  <c r="IT306" i="148"/>
  <c r="IT300" i="148" s="1"/>
  <c r="IR306" i="148"/>
  <c r="IR300" i="148" s="1"/>
  <c r="IP306" i="148"/>
  <c r="IP300" i="148" s="1"/>
  <c r="IN306" i="148"/>
  <c r="IN300" i="148" s="1"/>
  <c r="IL306" i="148"/>
  <c r="IL300" i="148" s="1"/>
  <c r="IJ306" i="148"/>
  <c r="IJ300" i="148" s="1"/>
  <c r="IH306" i="148"/>
  <c r="IH300" i="148" s="1"/>
  <c r="IF306" i="148"/>
  <c r="IF300" i="148" s="1"/>
  <c r="ID306" i="148"/>
  <c r="ID300" i="148" s="1"/>
  <c r="IB306" i="148"/>
  <c r="IB300" i="148" s="1"/>
  <c r="HZ306" i="148"/>
  <c r="HZ300" i="148" s="1"/>
  <c r="HX306" i="148"/>
  <c r="HX300" i="148" s="1"/>
  <c r="HV306" i="148"/>
  <c r="HV300" i="148" s="1"/>
  <c r="HV303" i="147"/>
  <c r="HV302" i="147"/>
  <c r="HX303" i="147"/>
  <c r="HX302" i="147"/>
  <c r="HZ303" i="147"/>
  <c r="HZ302" i="147"/>
  <c r="IB303" i="147"/>
  <c r="IB302" i="147"/>
  <c r="ID303" i="147"/>
  <c r="ID302" i="147"/>
  <c r="IF303" i="147"/>
  <c r="IF302" i="147"/>
  <c r="IH303" i="147"/>
  <c r="IH302" i="147"/>
  <c r="IJ303" i="147"/>
  <c r="IJ302" i="147"/>
  <c r="IL303" i="147"/>
  <c r="IL302" i="147"/>
  <c r="IN303" i="147"/>
  <c r="IN302" i="147"/>
  <c r="IP303" i="147"/>
  <c r="IP302" i="147"/>
  <c r="IR303" i="147"/>
  <c r="IR302" i="147"/>
  <c r="IT303" i="147"/>
  <c r="IT302" i="147"/>
  <c r="IV303" i="147"/>
  <c r="IV302" i="147"/>
  <c r="IX303" i="147"/>
  <c r="IX302" i="147"/>
  <c r="IZ303" i="147"/>
  <c r="IZ302" i="147"/>
  <c r="JB303" i="147"/>
  <c r="JB302" i="147"/>
  <c r="JD303" i="147"/>
  <c r="JD302" i="147"/>
  <c r="JF303" i="147"/>
  <c r="JF302" i="147"/>
  <c r="JH303" i="147"/>
  <c r="JH302" i="147"/>
  <c r="JJ303" i="147"/>
  <c r="JJ302" i="147"/>
  <c r="JL303" i="147"/>
  <c r="JL302" i="147"/>
  <c r="JN303" i="147"/>
  <c r="JN302" i="147"/>
  <c r="JP303" i="147"/>
  <c r="JP302" i="147"/>
  <c r="JR303" i="147"/>
  <c r="JR302" i="147"/>
  <c r="HW306" i="147"/>
  <c r="HY306" i="147"/>
  <c r="IA306" i="147"/>
  <c r="IC306" i="147"/>
  <c r="IE306" i="147"/>
  <c r="IG306" i="147"/>
  <c r="II306" i="147"/>
  <c r="IK306" i="147"/>
  <c r="IM306" i="147"/>
  <c r="IO306" i="147"/>
  <c r="IQ306" i="147"/>
  <c r="IS306" i="147"/>
  <c r="IU306" i="147"/>
  <c r="IW306" i="147"/>
  <c r="IY306" i="147"/>
  <c r="JA306" i="147"/>
  <c r="JC306" i="147"/>
  <c r="JE306" i="147"/>
  <c r="JG306" i="147"/>
  <c r="JI306" i="147"/>
  <c r="JK306" i="147"/>
  <c r="JM306" i="147"/>
  <c r="JO306" i="147"/>
  <c r="JQ306" i="147"/>
  <c r="JS306" i="147"/>
  <c r="HT307" i="147"/>
  <c r="HS307" i="147"/>
  <c r="HS308" i="147"/>
  <c r="HR308" i="147" s="1"/>
  <c r="H13" i="147" s="1"/>
  <c r="HT308" i="147"/>
  <c r="HS309" i="147"/>
  <c r="HR309" i="147" s="1"/>
  <c r="H14" i="147" s="1"/>
  <c r="HT309" i="147"/>
  <c r="HS310" i="147"/>
  <c r="HR310" i="147" s="1"/>
  <c r="H15" i="147" s="1"/>
  <c r="HT310" i="147"/>
  <c r="HS311" i="147"/>
  <c r="HR311" i="147" s="1"/>
  <c r="H16" i="147" s="1"/>
  <c r="HT311" i="147"/>
  <c r="HS312" i="147"/>
  <c r="HR312" i="147" s="1"/>
  <c r="H17" i="147" s="1"/>
  <c r="HT312" i="147"/>
  <c r="HT313" i="147"/>
  <c r="HS313" i="147"/>
  <c r="HS314" i="147"/>
  <c r="HR314" i="147" s="1"/>
  <c r="H19" i="147" s="1"/>
  <c r="HT314" i="147"/>
  <c r="HS315" i="147"/>
  <c r="HR315" i="147" s="1"/>
  <c r="H20" i="147" s="1"/>
  <c r="HT315" i="147"/>
  <c r="HS316" i="147"/>
  <c r="HR316" i="147" s="1"/>
  <c r="H21" i="147" s="1"/>
  <c r="HT316" i="147"/>
  <c r="HS317" i="147"/>
  <c r="HR317" i="147" s="1"/>
  <c r="H22" i="147" s="1"/>
  <c r="HT317" i="147"/>
  <c r="HS318" i="147"/>
  <c r="HR318" i="147" s="1"/>
  <c r="H23" i="147" s="1"/>
  <c r="HT318" i="147"/>
  <c r="HS319" i="147"/>
  <c r="HR319" i="147" s="1"/>
  <c r="H24" i="147" s="1"/>
  <c r="HT319" i="147"/>
  <c r="HS320" i="147"/>
  <c r="HR320" i="147" s="1"/>
  <c r="H25" i="147" s="1"/>
  <c r="HT320" i="147"/>
  <c r="HS321" i="147"/>
  <c r="HR321" i="147" s="1"/>
  <c r="H26" i="147" s="1"/>
  <c r="HT321" i="147"/>
  <c r="HS322" i="147"/>
  <c r="HR322" i="147" s="1"/>
  <c r="H27" i="147" s="1"/>
  <c r="HT322" i="147"/>
  <c r="HS323" i="147"/>
  <c r="HR323" i="147" s="1"/>
  <c r="H28" i="147" s="1"/>
  <c r="HT323" i="147"/>
  <c r="HS324" i="147"/>
  <c r="HR324" i="147" s="1"/>
  <c r="H29" i="147" s="1"/>
  <c r="HT324" i="147"/>
  <c r="HS325" i="147"/>
  <c r="HR325" i="147" s="1"/>
  <c r="H30" i="147" s="1"/>
  <c r="HT325" i="147"/>
  <c r="HS326" i="147"/>
  <c r="HR326" i="147" s="1"/>
  <c r="H31" i="147" s="1"/>
  <c r="HT326" i="147"/>
  <c r="HT327" i="147"/>
  <c r="HS327" i="147"/>
  <c r="HS328" i="147"/>
  <c r="HR328" i="147" s="1"/>
  <c r="H33" i="147" s="1"/>
  <c r="HT328" i="147"/>
  <c r="HT329" i="147"/>
  <c r="HS329" i="147"/>
  <c r="HS330" i="147"/>
  <c r="HR330" i="147" s="1"/>
  <c r="H35" i="147" s="1"/>
  <c r="HT330" i="147"/>
  <c r="HT331" i="147"/>
  <c r="HS331" i="147"/>
  <c r="HS332" i="147"/>
  <c r="HR332" i="147" s="1"/>
  <c r="H37" i="147" s="1"/>
  <c r="HT332" i="147"/>
  <c r="HT333" i="147"/>
  <c r="HS333" i="147"/>
  <c r="HS334" i="147"/>
  <c r="HR334" i="147" s="1"/>
  <c r="H39" i="147" s="1"/>
  <c r="HT334" i="147"/>
  <c r="HT335" i="147"/>
  <c r="HS335" i="147"/>
  <c r="HS336" i="147"/>
  <c r="HR336" i="147" s="1"/>
  <c r="H41" i="147" s="1"/>
  <c r="HT336" i="147"/>
  <c r="HT337" i="147"/>
  <c r="HS337" i="147"/>
  <c r="HS338" i="147"/>
  <c r="HR338" i="147" s="1"/>
  <c r="H43" i="147" s="1"/>
  <c r="HT338" i="147"/>
  <c r="HT339" i="147"/>
  <c r="HS339" i="147"/>
  <c r="HS340" i="147"/>
  <c r="HR340" i="147" s="1"/>
  <c r="H45" i="147" s="1"/>
  <c r="HT340" i="147"/>
  <c r="HT341" i="147"/>
  <c r="HS341" i="147"/>
  <c r="HS342" i="147"/>
  <c r="HR342" i="147" s="1"/>
  <c r="H47" i="147" s="1"/>
  <c r="HT342" i="147"/>
  <c r="HT343" i="147"/>
  <c r="HS343" i="147"/>
  <c r="HS344" i="147"/>
  <c r="HR344" i="147" s="1"/>
  <c r="H49" i="147" s="1"/>
  <c r="HT344" i="147"/>
  <c r="HS345" i="147"/>
  <c r="HR345" i="147" s="1"/>
  <c r="H50" i="147" s="1"/>
  <c r="HT345" i="147"/>
  <c r="HT346" i="147"/>
  <c r="HS346" i="147"/>
  <c r="HS347" i="147"/>
  <c r="HR347" i="147" s="1"/>
  <c r="H52" i="147" s="1"/>
  <c r="HT347" i="147"/>
  <c r="HT348" i="147"/>
  <c r="HS348" i="147"/>
  <c r="HT349" i="147"/>
  <c r="HS349" i="147"/>
  <c r="HT350" i="147"/>
  <c r="HS350" i="147"/>
  <c r="HT351" i="147"/>
  <c r="HS351" i="147"/>
  <c r="HT352" i="147"/>
  <c r="HS352" i="147"/>
  <c r="HT353" i="147"/>
  <c r="HS353" i="147"/>
  <c r="HT354" i="147"/>
  <c r="HS354" i="147"/>
  <c r="HT355" i="147"/>
  <c r="HS355" i="147"/>
  <c r="HT356" i="147"/>
  <c r="HS356" i="147"/>
  <c r="HT357" i="147"/>
  <c r="HS357" i="147"/>
  <c r="HT358" i="147"/>
  <c r="HS358" i="147"/>
  <c r="HT359" i="147"/>
  <c r="HS359" i="147"/>
  <c r="HT360" i="147"/>
  <c r="HS360" i="147"/>
  <c r="HT361" i="147"/>
  <c r="HS361" i="147"/>
  <c r="HT362" i="147"/>
  <c r="HS362" i="147"/>
  <c r="HT363" i="147"/>
  <c r="HS363" i="147"/>
  <c r="HT364" i="147"/>
  <c r="HS364" i="147"/>
  <c r="HT365" i="147"/>
  <c r="HS365" i="147"/>
  <c r="HT366" i="147"/>
  <c r="HS366" i="147"/>
  <c r="JR304" i="147"/>
  <c r="JP304" i="147"/>
  <c r="JN304" i="147"/>
  <c r="JL304" i="147"/>
  <c r="JJ304" i="147"/>
  <c r="JH304" i="147"/>
  <c r="JF304" i="147"/>
  <c r="JD304" i="147"/>
  <c r="JB304" i="147"/>
  <c r="IZ304" i="147"/>
  <c r="IX304" i="147"/>
  <c r="IV304" i="147"/>
  <c r="IT304" i="147"/>
  <c r="IR304" i="147"/>
  <c r="IP304" i="147"/>
  <c r="IN304" i="147"/>
  <c r="IL304" i="147"/>
  <c r="IJ304" i="147"/>
  <c r="IH304" i="147"/>
  <c r="IF304" i="147"/>
  <c r="ID304" i="147"/>
  <c r="IB304" i="147"/>
  <c r="HZ304" i="147"/>
  <c r="HX304" i="147"/>
  <c r="HV304" i="147"/>
  <c r="JS301" i="147"/>
  <c r="JQ301" i="147"/>
  <c r="JO301" i="147"/>
  <c r="JM301" i="147"/>
  <c r="JK301" i="147"/>
  <c r="JI301" i="147"/>
  <c r="JG301" i="147"/>
  <c r="JE301" i="147"/>
  <c r="JC301" i="147"/>
  <c r="JA301" i="147"/>
  <c r="IY301" i="147"/>
  <c r="IW301" i="147"/>
  <c r="IU301" i="147"/>
  <c r="IS301" i="147"/>
  <c r="IQ301" i="147"/>
  <c r="JS304" i="147"/>
  <c r="JS305" i="147" s="1"/>
  <c r="JQ304" i="147"/>
  <c r="JQ305" i="147" s="1"/>
  <c r="JO304" i="147"/>
  <c r="JO305" i="147" s="1"/>
  <c r="JM304" i="147"/>
  <c r="JM305" i="147" s="1"/>
  <c r="JK304" i="147"/>
  <c r="JK305" i="147" s="1"/>
  <c r="JI304" i="147"/>
  <c r="JI305" i="147" s="1"/>
  <c r="JG304" i="147"/>
  <c r="JG305" i="147" s="1"/>
  <c r="JE304" i="147"/>
  <c r="JE305" i="147" s="1"/>
  <c r="JC304" i="147"/>
  <c r="JC305" i="147" s="1"/>
  <c r="JA304" i="147"/>
  <c r="JA305" i="147" s="1"/>
  <c r="IY304" i="147"/>
  <c r="IY305" i="147" s="1"/>
  <c r="IW304" i="147"/>
  <c r="IW305" i="147" s="1"/>
  <c r="IU304" i="147"/>
  <c r="IU305" i="147" s="1"/>
  <c r="IS304" i="147"/>
  <c r="IS305" i="147" s="1"/>
  <c r="IQ304" i="147"/>
  <c r="IQ305" i="147" s="1"/>
  <c r="IO304" i="147"/>
  <c r="IO305" i="147" s="1"/>
  <c r="IM304" i="147"/>
  <c r="IM305" i="147" s="1"/>
  <c r="IK304" i="147"/>
  <c r="IK305" i="147" s="1"/>
  <c r="II304" i="147"/>
  <c r="II305" i="147" s="1"/>
  <c r="IG304" i="147"/>
  <c r="IG305" i="147" s="1"/>
  <c r="IE304" i="147"/>
  <c r="IE305" i="147" s="1"/>
  <c r="IC304" i="147"/>
  <c r="IC305" i="147" s="1"/>
  <c r="IA304" i="147"/>
  <c r="IA305" i="147" s="1"/>
  <c r="HY304" i="147"/>
  <c r="HY305" i="147" s="1"/>
  <c r="HW304" i="147"/>
  <c r="HW305" i="147" s="1"/>
  <c r="JR301" i="147"/>
  <c r="JP301" i="147"/>
  <c r="JN301" i="147"/>
  <c r="JL301" i="147"/>
  <c r="JJ301" i="147"/>
  <c r="JH301" i="147"/>
  <c r="JF301" i="147"/>
  <c r="JD301" i="147"/>
  <c r="JB301" i="147"/>
  <c r="IZ301" i="147"/>
  <c r="IX301" i="147"/>
  <c r="IV301" i="147"/>
  <c r="IT301" i="147"/>
  <c r="IR301" i="147"/>
  <c r="IP301" i="147"/>
  <c r="IN301" i="147"/>
  <c r="IL301" i="147"/>
  <c r="IJ301" i="147"/>
  <c r="IH301" i="147"/>
  <c r="IF301" i="147"/>
  <c r="HV301" i="147"/>
  <c r="HX301" i="147"/>
  <c r="HZ301" i="147"/>
  <c r="IB301" i="147"/>
  <c r="ID301" i="147"/>
  <c r="IG301" i="147"/>
  <c r="IK301" i="147"/>
  <c r="IO301" i="147"/>
  <c r="HW303" i="147"/>
  <c r="HW302" i="147"/>
  <c r="HY303" i="147"/>
  <c r="HY302" i="147"/>
  <c r="IA303" i="147"/>
  <c r="IA302" i="147"/>
  <c r="IC303" i="147"/>
  <c r="IC302" i="147"/>
  <c r="IE303" i="147"/>
  <c r="IE302" i="147"/>
  <c r="IG303" i="147"/>
  <c r="IG302" i="147"/>
  <c r="II303" i="147"/>
  <c r="II302" i="147"/>
  <c r="IK303" i="147"/>
  <c r="IK302" i="147"/>
  <c r="IM303" i="147"/>
  <c r="IM302" i="147"/>
  <c r="IO303" i="147"/>
  <c r="IO302" i="147"/>
  <c r="IQ303" i="147"/>
  <c r="IQ302" i="147"/>
  <c r="IS303" i="147"/>
  <c r="IS302" i="147"/>
  <c r="IU303" i="147"/>
  <c r="IU302" i="147"/>
  <c r="IW303" i="147"/>
  <c r="IW302" i="147"/>
  <c r="IY303" i="147"/>
  <c r="IY302" i="147"/>
  <c r="JA303" i="147"/>
  <c r="JA302" i="147"/>
  <c r="JC303" i="147"/>
  <c r="JC302" i="147"/>
  <c r="JE303" i="147"/>
  <c r="JE302" i="147"/>
  <c r="JG303" i="147"/>
  <c r="JG302" i="147"/>
  <c r="JI303" i="147"/>
  <c r="JI302" i="147"/>
  <c r="JK303" i="147"/>
  <c r="JK302" i="147"/>
  <c r="JM303" i="147"/>
  <c r="JM302" i="147"/>
  <c r="JO303" i="147"/>
  <c r="JO302" i="147"/>
  <c r="JQ303" i="147"/>
  <c r="JQ302" i="147"/>
  <c r="JS303" i="147"/>
  <c r="JS302" i="147"/>
  <c r="HV306" i="147"/>
  <c r="HV300" i="147" s="1"/>
  <c r="HV305" i="147"/>
  <c r="HX306" i="147"/>
  <c r="HX300" i="147" s="1"/>
  <c r="HX305" i="147"/>
  <c r="HZ306" i="147"/>
  <c r="HZ300" i="147" s="1"/>
  <c r="HZ305" i="147"/>
  <c r="IB306" i="147"/>
  <c r="IB300" i="147" s="1"/>
  <c r="IB305" i="147"/>
  <c r="ID306" i="147"/>
  <c r="ID300" i="147" s="1"/>
  <c r="ID305" i="147"/>
  <c r="IF306" i="147"/>
  <c r="IF300" i="147" s="1"/>
  <c r="IF305" i="147"/>
  <c r="IH306" i="147"/>
  <c r="IH300" i="147" s="1"/>
  <c r="IH305" i="147"/>
  <c r="IJ306" i="147"/>
  <c r="IJ300" i="147" s="1"/>
  <c r="IJ305" i="147"/>
  <c r="IL305" i="147"/>
  <c r="IN305" i="147"/>
  <c r="IP305" i="147"/>
  <c r="IR305" i="147"/>
  <c r="IT305" i="147"/>
  <c r="IV305" i="147"/>
  <c r="IX305" i="147"/>
  <c r="IZ305" i="147"/>
  <c r="JB305" i="147"/>
  <c r="JD305" i="147"/>
  <c r="JF305" i="147"/>
  <c r="JH305" i="147"/>
  <c r="JJ305" i="147"/>
  <c r="JL305" i="147"/>
  <c r="JN305" i="147"/>
  <c r="JP305" i="147"/>
  <c r="JR305" i="147"/>
  <c r="HW301" i="147"/>
  <c r="HY301" i="147"/>
  <c r="IA301" i="147"/>
  <c r="IC301" i="147"/>
  <c r="IE301" i="147"/>
  <c r="II301" i="147"/>
  <c r="IM301" i="147"/>
  <c r="JR306" i="147"/>
  <c r="JR300" i="147" s="1"/>
  <c r="IL306" i="147"/>
  <c r="IL300" i="147" s="1"/>
  <c r="IN306" i="147"/>
  <c r="IN300" i="147" s="1"/>
  <c r="IP306" i="147"/>
  <c r="IP300" i="147" s="1"/>
  <c r="IR306" i="147"/>
  <c r="IR300" i="147" s="1"/>
  <c r="IT306" i="147"/>
  <c r="IT300" i="147" s="1"/>
  <c r="IV306" i="147"/>
  <c r="IV300" i="147" s="1"/>
  <c r="IX306" i="147"/>
  <c r="IX300" i="147" s="1"/>
  <c r="IZ306" i="147"/>
  <c r="IZ300" i="147" s="1"/>
  <c r="JB306" i="147"/>
  <c r="JB300" i="147" s="1"/>
  <c r="JD306" i="147"/>
  <c r="JD300" i="147" s="1"/>
  <c r="JF306" i="147"/>
  <c r="JF300" i="147" s="1"/>
  <c r="JH306" i="147"/>
  <c r="JH300" i="147" s="1"/>
  <c r="JJ306" i="147"/>
  <c r="JJ300" i="147" s="1"/>
  <c r="JL306" i="147"/>
  <c r="JL300" i="147" s="1"/>
  <c r="JN306" i="147"/>
  <c r="JN300" i="147" s="1"/>
  <c r="JP306" i="147"/>
  <c r="JP300" i="147" s="1"/>
  <c r="HW303" i="146"/>
  <c r="HW302" i="146"/>
  <c r="HY303" i="146"/>
  <c r="HY302" i="146"/>
  <c r="IA303" i="146"/>
  <c r="IA302" i="146"/>
  <c r="IC303" i="146"/>
  <c r="IC302" i="146"/>
  <c r="IE303" i="146"/>
  <c r="IE302" i="146"/>
  <c r="IG303" i="146"/>
  <c r="IG302" i="146"/>
  <c r="II303" i="146"/>
  <c r="II302" i="146"/>
  <c r="IK303" i="146"/>
  <c r="IK302" i="146"/>
  <c r="IM303" i="146"/>
  <c r="IM302" i="146"/>
  <c r="IO303" i="146"/>
  <c r="IO302" i="146"/>
  <c r="IQ303" i="146"/>
  <c r="IQ302" i="146"/>
  <c r="IS303" i="146"/>
  <c r="IS302" i="146"/>
  <c r="IU303" i="146"/>
  <c r="IU302" i="146"/>
  <c r="IW303" i="146"/>
  <c r="IW302" i="146"/>
  <c r="IY303" i="146"/>
  <c r="IY302" i="146"/>
  <c r="JA303" i="146"/>
  <c r="JA302" i="146"/>
  <c r="JC303" i="146"/>
  <c r="JC302" i="146"/>
  <c r="JE303" i="146"/>
  <c r="JE302" i="146"/>
  <c r="JG303" i="146"/>
  <c r="JG302" i="146"/>
  <c r="JI303" i="146"/>
  <c r="JI302" i="146"/>
  <c r="JK303" i="146"/>
  <c r="JK302" i="146"/>
  <c r="JM303" i="146"/>
  <c r="JM302" i="146"/>
  <c r="JO303" i="146"/>
  <c r="JO302" i="146"/>
  <c r="JQ303" i="146"/>
  <c r="JQ302" i="146"/>
  <c r="JS303" i="146"/>
  <c r="JS302" i="146"/>
  <c r="HV306" i="146"/>
  <c r="HX306" i="146"/>
  <c r="HZ306" i="146"/>
  <c r="IB306" i="146"/>
  <c r="ID306" i="146"/>
  <c r="IF306" i="146"/>
  <c r="IH306" i="146"/>
  <c r="IJ306" i="146"/>
  <c r="IL306" i="146"/>
  <c r="IN306" i="146"/>
  <c r="IP306" i="146"/>
  <c r="IR306" i="146"/>
  <c r="IT306" i="146"/>
  <c r="IV306" i="146"/>
  <c r="IX306" i="146"/>
  <c r="IZ306" i="146"/>
  <c r="JB306" i="146"/>
  <c r="JD306" i="146"/>
  <c r="JF306" i="146"/>
  <c r="JH306" i="146"/>
  <c r="JJ306" i="146"/>
  <c r="JL306" i="146"/>
  <c r="JN306" i="146"/>
  <c r="JP306" i="146"/>
  <c r="JR306" i="146"/>
  <c r="HV303" i="146"/>
  <c r="HV302" i="146"/>
  <c r="HX303" i="146"/>
  <c r="HX302" i="146"/>
  <c r="HZ303" i="146"/>
  <c r="HZ302" i="146"/>
  <c r="IB303" i="146"/>
  <c r="IB302" i="146"/>
  <c r="ID303" i="146"/>
  <c r="ID302" i="146"/>
  <c r="IF303" i="146"/>
  <c r="IF302" i="146"/>
  <c r="IH303" i="146"/>
  <c r="IH302" i="146"/>
  <c r="IJ303" i="146"/>
  <c r="IJ302" i="146"/>
  <c r="IL303" i="146"/>
  <c r="IL302" i="146"/>
  <c r="IN303" i="146"/>
  <c r="IN302" i="146"/>
  <c r="IP303" i="146"/>
  <c r="IP302" i="146"/>
  <c r="IR303" i="146"/>
  <c r="IR302" i="146"/>
  <c r="IT303" i="146"/>
  <c r="IT302" i="146"/>
  <c r="IV303" i="146"/>
  <c r="IV302" i="146"/>
  <c r="IX303" i="146"/>
  <c r="IX302" i="146"/>
  <c r="IZ303" i="146"/>
  <c r="IZ302" i="146"/>
  <c r="JB303" i="146"/>
  <c r="JB302" i="146"/>
  <c r="JD303" i="146"/>
  <c r="JD302" i="146"/>
  <c r="JF303" i="146"/>
  <c r="JF302" i="146"/>
  <c r="JH303" i="146"/>
  <c r="JH302" i="146"/>
  <c r="JJ303" i="146"/>
  <c r="JJ302" i="146"/>
  <c r="JL303" i="146"/>
  <c r="JL302" i="146"/>
  <c r="JN303" i="146"/>
  <c r="JN302" i="146"/>
  <c r="JP303" i="146"/>
  <c r="JP302" i="146"/>
  <c r="JR303" i="146"/>
  <c r="JR302" i="146"/>
  <c r="HW306" i="146"/>
  <c r="HW300" i="146" s="1"/>
  <c r="HY306" i="146"/>
  <c r="HY300" i="146" s="1"/>
  <c r="IA306" i="146"/>
  <c r="IA300" i="146" s="1"/>
  <c r="IC306" i="146"/>
  <c r="IC300" i="146" s="1"/>
  <c r="IE306" i="146"/>
  <c r="IE300" i="146" s="1"/>
  <c r="IG306" i="146"/>
  <c r="IG300" i="146" s="1"/>
  <c r="II306" i="146"/>
  <c r="II300" i="146" s="1"/>
  <c r="IK306" i="146"/>
  <c r="IK300" i="146" s="1"/>
  <c r="IM306" i="146"/>
  <c r="IM300" i="146" s="1"/>
  <c r="IO306" i="146"/>
  <c r="IO300" i="146" s="1"/>
  <c r="IQ306" i="146"/>
  <c r="IQ300" i="146" s="1"/>
  <c r="IS306" i="146"/>
  <c r="IS300" i="146" s="1"/>
  <c r="IU306" i="146"/>
  <c r="IU300" i="146" s="1"/>
  <c r="IW306" i="146"/>
  <c r="IW300" i="146" s="1"/>
  <c r="IY306" i="146"/>
  <c r="IY300" i="146" s="1"/>
  <c r="JA306" i="146"/>
  <c r="JA300" i="146" s="1"/>
  <c r="JC306" i="146"/>
  <c r="JC300" i="146" s="1"/>
  <c r="JE306" i="146"/>
  <c r="JE300" i="146" s="1"/>
  <c r="JG306" i="146"/>
  <c r="JG300" i="146" s="1"/>
  <c r="JI306" i="146"/>
  <c r="JI300" i="146" s="1"/>
  <c r="JK306" i="146"/>
  <c r="JK300" i="146" s="1"/>
  <c r="JM306" i="146"/>
  <c r="JM300" i="146" s="1"/>
  <c r="JO306" i="146"/>
  <c r="JO300" i="146" s="1"/>
  <c r="JQ306" i="146"/>
  <c r="JQ300" i="146" s="1"/>
  <c r="JS306" i="146"/>
  <c r="JS300" i="146" s="1"/>
  <c r="HS307" i="146"/>
  <c r="HR307" i="146" s="1"/>
  <c r="H12" i="146" s="1"/>
  <c r="HT307" i="146"/>
  <c r="HT308" i="146"/>
  <c r="HS308" i="146"/>
  <c r="HT309" i="146"/>
  <c r="HS309" i="146"/>
  <c r="HT310" i="146"/>
  <c r="HS310" i="146"/>
  <c r="HT311" i="146"/>
  <c r="HS311" i="146"/>
  <c r="HT312" i="146"/>
  <c r="HS312" i="146"/>
  <c r="HS313" i="146"/>
  <c r="HR313" i="146" s="1"/>
  <c r="H18" i="146" s="1"/>
  <c r="HT313" i="146"/>
  <c r="HS314" i="146"/>
  <c r="HR314" i="146" s="1"/>
  <c r="H19" i="146" s="1"/>
  <c r="HT314" i="146"/>
  <c r="HS315" i="146"/>
  <c r="HR315" i="146" s="1"/>
  <c r="H20" i="146" s="1"/>
  <c r="HT315" i="146"/>
  <c r="HS316" i="146"/>
  <c r="HR316" i="146" s="1"/>
  <c r="H21" i="146" s="1"/>
  <c r="HT316" i="146"/>
  <c r="HS317" i="146"/>
  <c r="HR317" i="146" s="1"/>
  <c r="H22" i="146" s="1"/>
  <c r="HT317" i="146"/>
  <c r="HS318" i="146"/>
  <c r="HR318" i="146" s="1"/>
  <c r="H23" i="146" s="1"/>
  <c r="HT318" i="146"/>
  <c r="HS319" i="146"/>
  <c r="HR319" i="146" s="1"/>
  <c r="H24" i="146" s="1"/>
  <c r="HT319" i="146"/>
  <c r="HS320" i="146"/>
  <c r="HR320" i="146" s="1"/>
  <c r="H25" i="146" s="1"/>
  <c r="HT320" i="146"/>
  <c r="HS321" i="146"/>
  <c r="HR321" i="146" s="1"/>
  <c r="H26" i="146" s="1"/>
  <c r="HT321" i="146"/>
  <c r="HS322" i="146"/>
  <c r="HR322" i="146" s="1"/>
  <c r="H27" i="146" s="1"/>
  <c r="HT322" i="146"/>
  <c r="HS323" i="146"/>
  <c r="HR323" i="146" s="1"/>
  <c r="H28" i="146" s="1"/>
  <c r="HT323" i="146"/>
  <c r="HS324" i="146"/>
  <c r="HR324" i="146" s="1"/>
  <c r="H29" i="146" s="1"/>
  <c r="HT324" i="146"/>
  <c r="HS325" i="146"/>
  <c r="HR325" i="146" s="1"/>
  <c r="H30" i="146" s="1"/>
  <c r="HT325" i="146"/>
  <c r="HS326" i="146"/>
  <c r="HR326" i="146" s="1"/>
  <c r="H31" i="146" s="1"/>
  <c r="HT326" i="146"/>
  <c r="HT327" i="146"/>
  <c r="HS327" i="146"/>
  <c r="HS328" i="146"/>
  <c r="HR328" i="146" s="1"/>
  <c r="H33" i="146" s="1"/>
  <c r="HT328" i="146"/>
  <c r="HT329" i="146"/>
  <c r="HS329" i="146"/>
  <c r="HS330" i="146"/>
  <c r="HR330" i="146" s="1"/>
  <c r="H35" i="146" s="1"/>
  <c r="HT330" i="146"/>
  <c r="HT331" i="146"/>
  <c r="HS331" i="146"/>
  <c r="HS332" i="146"/>
  <c r="HR332" i="146" s="1"/>
  <c r="H37" i="146" s="1"/>
  <c r="HT332" i="146"/>
  <c r="HT333" i="146"/>
  <c r="HS333" i="146"/>
  <c r="HS334" i="146"/>
  <c r="HR334" i="146" s="1"/>
  <c r="H39" i="146" s="1"/>
  <c r="HT334" i="146"/>
  <c r="HT335" i="146"/>
  <c r="HS335" i="146"/>
  <c r="HS336" i="146"/>
  <c r="HR336" i="146" s="1"/>
  <c r="H41" i="146" s="1"/>
  <c r="HT336" i="146"/>
  <c r="HT337" i="146"/>
  <c r="HS337" i="146"/>
  <c r="HS338" i="146"/>
  <c r="HT338" i="146"/>
  <c r="HT339" i="146"/>
  <c r="HS339" i="146"/>
  <c r="HR339" i="146" s="1"/>
  <c r="H44" i="146" s="1"/>
  <c r="HS340" i="146"/>
  <c r="HT340" i="146"/>
  <c r="HT341" i="146"/>
  <c r="HS341" i="146"/>
  <c r="HR341" i="146" s="1"/>
  <c r="H46" i="146" s="1"/>
  <c r="HS342" i="146"/>
  <c r="HT342" i="146"/>
  <c r="HT343" i="146"/>
  <c r="HS343" i="146"/>
  <c r="HR343" i="146" s="1"/>
  <c r="H48" i="146" s="1"/>
  <c r="HT344" i="146"/>
  <c r="HS344" i="146"/>
  <c r="HR344" i="146" s="1"/>
  <c r="H49" i="146" s="1"/>
  <c r="HS345" i="146"/>
  <c r="HT345" i="146"/>
  <c r="HT346" i="146"/>
  <c r="HS346" i="146"/>
  <c r="HR346" i="146" s="1"/>
  <c r="H51" i="146" s="1"/>
  <c r="HS347" i="146"/>
  <c r="HT347" i="146"/>
  <c r="HT348" i="146"/>
  <c r="HS348" i="146"/>
  <c r="HR348" i="146" s="1"/>
  <c r="H53" i="146" s="1"/>
  <c r="HT349" i="146"/>
  <c r="HS349" i="146"/>
  <c r="HR349" i="146" s="1"/>
  <c r="H54" i="146" s="1"/>
  <c r="HT350" i="146"/>
  <c r="HS350" i="146"/>
  <c r="HR350" i="146" s="1"/>
  <c r="H55" i="146" s="1"/>
  <c r="HT351" i="146"/>
  <c r="HS351" i="146"/>
  <c r="HR351" i="146" s="1"/>
  <c r="H56" i="146" s="1"/>
  <c r="HT352" i="146"/>
  <c r="HS352" i="146"/>
  <c r="HR352" i="146" s="1"/>
  <c r="H57" i="146" s="1"/>
  <c r="HT353" i="146"/>
  <c r="HS353" i="146"/>
  <c r="HR353" i="146" s="1"/>
  <c r="H58" i="146" s="1"/>
  <c r="HT354" i="146"/>
  <c r="HS354" i="146"/>
  <c r="HR354" i="146" s="1"/>
  <c r="H59" i="146" s="1"/>
  <c r="HT355" i="146"/>
  <c r="HS355" i="146"/>
  <c r="HR355" i="146" s="1"/>
  <c r="H60" i="146" s="1"/>
  <c r="HT356" i="146"/>
  <c r="HS356" i="146"/>
  <c r="HR356" i="146" s="1"/>
  <c r="H61" i="146" s="1"/>
  <c r="HT357" i="146"/>
  <c r="HS357" i="146"/>
  <c r="HR357" i="146" s="1"/>
  <c r="H62" i="146" s="1"/>
  <c r="HT358" i="146"/>
  <c r="HS358" i="146"/>
  <c r="HR358" i="146" s="1"/>
  <c r="H63" i="146" s="1"/>
  <c r="HT359" i="146"/>
  <c r="HS359" i="146"/>
  <c r="HR359" i="146" s="1"/>
  <c r="H64" i="146" s="1"/>
  <c r="HT360" i="146"/>
  <c r="HS360" i="146"/>
  <c r="HR360" i="146" s="1"/>
  <c r="H65" i="146" s="1"/>
  <c r="HT361" i="146"/>
  <c r="HS361" i="146"/>
  <c r="HR361" i="146" s="1"/>
  <c r="H66" i="146" s="1"/>
  <c r="HT362" i="146"/>
  <c r="HS362" i="146"/>
  <c r="HR362" i="146" s="1"/>
  <c r="H67" i="146" s="1"/>
  <c r="HT363" i="146"/>
  <c r="HS363" i="146"/>
  <c r="HR363" i="146" s="1"/>
  <c r="H68" i="146" s="1"/>
  <c r="HT364" i="146"/>
  <c r="HS364" i="146"/>
  <c r="HR364" i="146" s="1"/>
  <c r="H69" i="146" s="1"/>
  <c r="HT365" i="146"/>
  <c r="HS365" i="146"/>
  <c r="HR365" i="146" s="1"/>
  <c r="H70" i="146" s="1"/>
  <c r="HT366" i="146"/>
  <c r="HS366" i="146"/>
  <c r="HR366" i="146" s="1"/>
  <c r="H71" i="146" s="1"/>
  <c r="JS304" i="146"/>
  <c r="JS305" i="146" s="1"/>
  <c r="JQ304" i="146"/>
  <c r="JQ305" i="146" s="1"/>
  <c r="JO304" i="146"/>
  <c r="JO305" i="146" s="1"/>
  <c r="JM304" i="146"/>
  <c r="JM305" i="146" s="1"/>
  <c r="JK304" i="146"/>
  <c r="JK305" i="146" s="1"/>
  <c r="JI304" i="146"/>
  <c r="JI305" i="146" s="1"/>
  <c r="JG304" i="146"/>
  <c r="JG305" i="146" s="1"/>
  <c r="JE304" i="146"/>
  <c r="JE305" i="146" s="1"/>
  <c r="JC304" i="146"/>
  <c r="JC305" i="146" s="1"/>
  <c r="JA304" i="146"/>
  <c r="JA305" i="146" s="1"/>
  <c r="IY304" i="146"/>
  <c r="IY305" i="146" s="1"/>
  <c r="IW304" i="146"/>
  <c r="IW305" i="146" s="1"/>
  <c r="IU304" i="146"/>
  <c r="IU305" i="146" s="1"/>
  <c r="IS304" i="146"/>
  <c r="IS305" i="146" s="1"/>
  <c r="IQ304" i="146"/>
  <c r="IQ305" i="146" s="1"/>
  <c r="IO304" i="146"/>
  <c r="IO305" i="146" s="1"/>
  <c r="IM304" i="146"/>
  <c r="IM305" i="146" s="1"/>
  <c r="IK304" i="146"/>
  <c r="IK305" i="146" s="1"/>
  <c r="II304" i="146"/>
  <c r="II305" i="146" s="1"/>
  <c r="IG304" i="146"/>
  <c r="IG305" i="146" s="1"/>
  <c r="IE304" i="146"/>
  <c r="IE305" i="146" s="1"/>
  <c r="IC304" i="146"/>
  <c r="IC305" i="146" s="1"/>
  <c r="IA304" i="146"/>
  <c r="IA305" i="146" s="1"/>
  <c r="HY304" i="146"/>
  <c r="HY305" i="146" s="1"/>
  <c r="HW304" i="146"/>
  <c r="HW305" i="146" s="1"/>
  <c r="JR304" i="146"/>
  <c r="JR305" i="146" s="1"/>
  <c r="JP304" i="146"/>
  <c r="JP305" i="146" s="1"/>
  <c r="JN304" i="146"/>
  <c r="JN305" i="146" s="1"/>
  <c r="JL304" i="146"/>
  <c r="JL305" i="146" s="1"/>
  <c r="JJ304" i="146"/>
  <c r="JJ305" i="146" s="1"/>
  <c r="JH304" i="146"/>
  <c r="JH305" i="146" s="1"/>
  <c r="JF304" i="146"/>
  <c r="JF305" i="146" s="1"/>
  <c r="JD304" i="146"/>
  <c r="JD305" i="146" s="1"/>
  <c r="JB304" i="146"/>
  <c r="JB305" i="146" s="1"/>
  <c r="IZ304" i="146"/>
  <c r="IZ305" i="146" s="1"/>
  <c r="IX304" i="146"/>
  <c r="IX305" i="146" s="1"/>
  <c r="IV304" i="146"/>
  <c r="IV305" i="146" s="1"/>
  <c r="IT304" i="146"/>
  <c r="IT305" i="146" s="1"/>
  <c r="IR304" i="146"/>
  <c r="IR305" i="146" s="1"/>
  <c r="IP304" i="146"/>
  <c r="IP305" i="146" s="1"/>
  <c r="IN304" i="146"/>
  <c r="IN305" i="146" s="1"/>
  <c r="IL304" i="146"/>
  <c r="IL305" i="146" s="1"/>
  <c r="IJ304" i="146"/>
  <c r="IJ305" i="146" s="1"/>
  <c r="IH304" i="146"/>
  <c r="IH305" i="146" s="1"/>
  <c r="IF304" i="146"/>
  <c r="IF305" i="146" s="1"/>
  <c r="ID304" i="146"/>
  <c r="ID305" i="146" s="1"/>
  <c r="IB304" i="146"/>
  <c r="IB305" i="146" s="1"/>
  <c r="HZ304" i="146"/>
  <c r="HZ305" i="146" s="1"/>
  <c r="HX304" i="146"/>
  <c r="HX305" i="146" s="1"/>
  <c r="HV304" i="146"/>
  <c r="HV305" i="146" s="1"/>
  <c r="JS301" i="146"/>
  <c r="JQ301" i="146"/>
  <c r="JO301" i="146"/>
  <c r="JM301" i="146"/>
  <c r="JK301" i="146"/>
  <c r="JI301" i="146"/>
  <c r="JG301" i="146"/>
  <c r="JE301" i="146"/>
  <c r="JC301" i="146"/>
  <c r="JA301" i="146"/>
  <c r="IY301" i="146"/>
  <c r="IW301" i="146"/>
  <c r="IU301" i="146"/>
  <c r="IS301" i="146"/>
  <c r="IQ301" i="146"/>
  <c r="IO301" i="146"/>
  <c r="IM301" i="146"/>
  <c r="IK301" i="146"/>
  <c r="II301" i="146"/>
  <c r="IG301" i="146"/>
  <c r="IE301" i="146"/>
  <c r="IC301" i="146"/>
  <c r="IA301" i="146"/>
  <c r="HV301" i="146"/>
  <c r="HX301" i="146"/>
  <c r="HZ301" i="146"/>
  <c r="ID301" i="146"/>
  <c r="IH301" i="146"/>
  <c r="IL301" i="146"/>
  <c r="IP301" i="146"/>
  <c r="IT301" i="146"/>
  <c r="IX301" i="146"/>
  <c r="JB301" i="146"/>
  <c r="JF301" i="146"/>
  <c r="JJ301" i="146"/>
  <c r="JN301" i="146"/>
  <c r="JR301" i="146"/>
  <c r="HW303" i="145"/>
  <c r="HW302" i="145"/>
  <c r="HY303" i="145"/>
  <c r="HY302" i="145"/>
  <c r="IA303" i="145"/>
  <c r="IA302" i="145"/>
  <c r="IC303" i="145"/>
  <c r="IC302" i="145"/>
  <c r="IE303" i="145"/>
  <c r="IE302" i="145"/>
  <c r="IG303" i="145"/>
  <c r="IG302" i="145"/>
  <c r="II303" i="145"/>
  <c r="II302" i="145"/>
  <c r="IK303" i="145"/>
  <c r="IK302" i="145"/>
  <c r="IM303" i="145"/>
  <c r="IM302" i="145"/>
  <c r="IO303" i="145"/>
  <c r="IO302" i="145"/>
  <c r="IQ303" i="145"/>
  <c r="IQ302" i="145"/>
  <c r="IS303" i="145"/>
  <c r="IS302" i="145"/>
  <c r="IU303" i="145"/>
  <c r="IU302" i="145"/>
  <c r="IW303" i="145"/>
  <c r="IW302" i="145"/>
  <c r="IY303" i="145"/>
  <c r="IY302" i="145"/>
  <c r="JA303" i="145"/>
  <c r="JA302" i="145"/>
  <c r="JC303" i="145"/>
  <c r="JC302" i="145"/>
  <c r="JE303" i="145"/>
  <c r="JE302" i="145"/>
  <c r="JG303" i="145"/>
  <c r="JG302" i="145"/>
  <c r="JI303" i="145"/>
  <c r="JI302" i="145"/>
  <c r="JK303" i="145"/>
  <c r="JK302" i="145"/>
  <c r="JM303" i="145"/>
  <c r="JM302" i="145"/>
  <c r="JO303" i="145"/>
  <c r="JO302" i="145"/>
  <c r="JQ303" i="145"/>
  <c r="JQ302" i="145"/>
  <c r="JS303" i="145"/>
  <c r="JS302" i="145"/>
  <c r="HW301" i="145"/>
  <c r="HY301" i="145"/>
  <c r="IA301" i="145"/>
  <c r="IE301" i="145"/>
  <c r="II301" i="145"/>
  <c r="IM301" i="145"/>
  <c r="IQ301" i="145"/>
  <c r="IU301" i="145"/>
  <c r="IY301" i="145"/>
  <c r="JC301" i="145"/>
  <c r="JG301" i="145"/>
  <c r="JK301" i="145"/>
  <c r="JO301" i="145"/>
  <c r="HV303" i="145"/>
  <c r="HV302" i="145"/>
  <c r="HX303" i="145"/>
  <c r="HX302" i="145"/>
  <c r="HZ303" i="145"/>
  <c r="HZ302" i="145"/>
  <c r="IB303" i="145"/>
  <c r="IB302" i="145"/>
  <c r="ID303" i="145"/>
  <c r="ID302" i="145"/>
  <c r="IF303" i="145"/>
  <c r="IF302" i="145"/>
  <c r="IH303" i="145"/>
  <c r="IH302" i="145"/>
  <c r="IJ303" i="145"/>
  <c r="IJ302" i="145"/>
  <c r="IL303" i="145"/>
  <c r="IL302" i="145"/>
  <c r="IN303" i="145"/>
  <c r="IN302" i="145"/>
  <c r="IP303" i="145"/>
  <c r="IP302" i="145"/>
  <c r="IR303" i="145"/>
  <c r="IR302" i="145"/>
  <c r="IT303" i="145"/>
  <c r="IT302" i="145"/>
  <c r="IV303" i="145"/>
  <c r="IV302" i="145"/>
  <c r="IX303" i="145"/>
  <c r="IX302" i="145"/>
  <c r="IZ303" i="145"/>
  <c r="IZ302" i="145"/>
  <c r="JB303" i="145"/>
  <c r="JB302" i="145"/>
  <c r="JD303" i="145"/>
  <c r="JD302" i="145"/>
  <c r="JF303" i="145"/>
  <c r="JF302" i="145"/>
  <c r="JH303" i="145"/>
  <c r="JH302" i="145"/>
  <c r="JJ303" i="145"/>
  <c r="JJ302" i="145"/>
  <c r="JL303" i="145"/>
  <c r="JL302" i="145"/>
  <c r="JN303" i="145"/>
  <c r="JN302" i="145"/>
  <c r="JP303" i="145"/>
  <c r="JP302" i="145"/>
  <c r="JR303" i="145"/>
  <c r="JR302" i="145"/>
  <c r="HW306" i="145"/>
  <c r="HW300" i="145" s="1"/>
  <c r="HY306" i="145"/>
  <c r="HY300" i="145" s="1"/>
  <c r="IA306" i="145"/>
  <c r="IA300" i="145" s="1"/>
  <c r="IC306" i="145"/>
  <c r="IC300" i="145" s="1"/>
  <c r="IE306" i="145"/>
  <c r="IE300" i="145" s="1"/>
  <c r="IG306" i="145"/>
  <c r="IG300" i="145" s="1"/>
  <c r="II306" i="145"/>
  <c r="II300" i="145" s="1"/>
  <c r="IK306" i="145"/>
  <c r="IK300" i="145" s="1"/>
  <c r="IM306" i="145"/>
  <c r="IM300" i="145" s="1"/>
  <c r="IO306" i="145"/>
  <c r="IO300" i="145" s="1"/>
  <c r="IQ306" i="145"/>
  <c r="IQ300" i="145" s="1"/>
  <c r="IS306" i="145"/>
  <c r="IS300" i="145" s="1"/>
  <c r="IU306" i="145"/>
  <c r="IU300" i="145" s="1"/>
  <c r="IW306" i="145"/>
  <c r="IW300" i="145" s="1"/>
  <c r="IY306" i="145"/>
  <c r="IY300" i="145" s="1"/>
  <c r="JA306" i="145"/>
  <c r="JA300" i="145" s="1"/>
  <c r="JC306" i="145"/>
  <c r="JC300" i="145" s="1"/>
  <c r="JE306" i="145"/>
  <c r="JE300" i="145" s="1"/>
  <c r="JG306" i="145"/>
  <c r="JG300" i="145" s="1"/>
  <c r="JI306" i="145"/>
  <c r="JI300" i="145" s="1"/>
  <c r="JK306" i="145"/>
  <c r="JK300" i="145" s="1"/>
  <c r="JM306" i="145"/>
  <c r="JM300" i="145" s="1"/>
  <c r="JO306" i="145"/>
  <c r="JO300" i="145" s="1"/>
  <c r="JQ306" i="145"/>
  <c r="JQ300" i="145" s="1"/>
  <c r="JS306" i="145"/>
  <c r="JS300" i="145" s="1"/>
  <c r="HT307" i="145"/>
  <c r="HS307" i="145"/>
  <c r="HS308" i="145"/>
  <c r="HR308" i="145" s="1"/>
  <c r="H13" i="145" s="1"/>
  <c r="HT308" i="145"/>
  <c r="HS309" i="145"/>
  <c r="HR309" i="145" s="1"/>
  <c r="H14" i="145" s="1"/>
  <c r="HT309" i="145"/>
  <c r="HS310" i="145"/>
  <c r="HR310" i="145" s="1"/>
  <c r="H15" i="145" s="1"/>
  <c r="HT310" i="145"/>
  <c r="HT311" i="145"/>
  <c r="HS311" i="145"/>
  <c r="HT312" i="145"/>
  <c r="HS312" i="145"/>
  <c r="HS313" i="145"/>
  <c r="HR313" i="145" s="1"/>
  <c r="H18" i="145" s="1"/>
  <c r="HT313" i="145"/>
  <c r="HS314" i="145"/>
  <c r="HR314" i="145" s="1"/>
  <c r="H19" i="145" s="1"/>
  <c r="HT314" i="145"/>
  <c r="HS315" i="145"/>
  <c r="HR315" i="145" s="1"/>
  <c r="H20" i="145" s="1"/>
  <c r="HT315" i="145"/>
  <c r="HS316" i="145"/>
  <c r="HR316" i="145" s="1"/>
  <c r="H21" i="145" s="1"/>
  <c r="HT316" i="145"/>
  <c r="HS317" i="145"/>
  <c r="HR317" i="145" s="1"/>
  <c r="H22" i="145" s="1"/>
  <c r="HT317" i="145"/>
  <c r="HS318" i="145"/>
  <c r="HR318" i="145" s="1"/>
  <c r="H23" i="145" s="1"/>
  <c r="HT318" i="145"/>
  <c r="HS319" i="145"/>
  <c r="HR319" i="145" s="1"/>
  <c r="H24" i="145" s="1"/>
  <c r="HT319" i="145"/>
  <c r="HS320" i="145"/>
  <c r="HR320" i="145" s="1"/>
  <c r="H25" i="145" s="1"/>
  <c r="HT320" i="145"/>
  <c r="HS321" i="145"/>
  <c r="HR321" i="145" s="1"/>
  <c r="H26" i="145" s="1"/>
  <c r="HT321" i="145"/>
  <c r="HS322" i="145"/>
  <c r="HR322" i="145" s="1"/>
  <c r="H27" i="145" s="1"/>
  <c r="HT322" i="145"/>
  <c r="HS323" i="145"/>
  <c r="HR323" i="145" s="1"/>
  <c r="H28" i="145" s="1"/>
  <c r="HT323" i="145"/>
  <c r="HS324" i="145"/>
  <c r="HR324" i="145" s="1"/>
  <c r="H29" i="145" s="1"/>
  <c r="HT324" i="145"/>
  <c r="HS325" i="145"/>
  <c r="HR325" i="145" s="1"/>
  <c r="H30" i="145" s="1"/>
  <c r="HT325" i="145"/>
  <c r="HS326" i="145"/>
  <c r="HR326" i="145" s="1"/>
  <c r="H31" i="145" s="1"/>
  <c r="HT326" i="145"/>
  <c r="HT327" i="145"/>
  <c r="HS327" i="145"/>
  <c r="HS328" i="145"/>
  <c r="HR328" i="145" s="1"/>
  <c r="H33" i="145" s="1"/>
  <c r="HT328" i="145"/>
  <c r="HT329" i="145"/>
  <c r="HS329" i="145"/>
  <c r="HS330" i="145"/>
  <c r="HR330" i="145" s="1"/>
  <c r="H35" i="145" s="1"/>
  <c r="HT330" i="145"/>
  <c r="HT331" i="145"/>
  <c r="HS331" i="145"/>
  <c r="HS332" i="145"/>
  <c r="HR332" i="145" s="1"/>
  <c r="H37" i="145" s="1"/>
  <c r="HT332" i="145"/>
  <c r="HT333" i="145"/>
  <c r="HS333" i="145"/>
  <c r="HS334" i="145"/>
  <c r="HR334" i="145" s="1"/>
  <c r="H39" i="145" s="1"/>
  <c r="HT334" i="145"/>
  <c r="HT335" i="145"/>
  <c r="HS335" i="145"/>
  <c r="HS336" i="145"/>
  <c r="HR336" i="145" s="1"/>
  <c r="H41" i="145" s="1"/>
  <c r="HT336" i="145"/>
  <c r="HT337" i="145"/>
  <c r="HS337" i="145"/>
  <c r="HS338" i="145"/>
  <c r="HR338" i="145" s="1"/>
  <c r="H43" i="145" s="1"/>
  <c r="HT338" i="145"/>
  <c r="HT339" i="145"/>
  <c r="HS339" i="145"/>
  <c r="HS340" i="145"/>
  <c r="HR340" i="145" s="1"/>
  <c r="H45" i="145" s="1"/>
  <c r="HT340" i="145"/>
  <c r="HT341" i="145"/>
  <c r="HS341" i="145"/>
  <c r="HS342" i="145"/>
  <c r="HR342" i="145" s="1"/>
  <c r="H47" i="145" s="1"/>
  <c r="HT342" i="145"/>
  <c r="HT343" i="145"/>
  <c r="HS343" i="145"/>
  <c r="HT344" i="145"/>
  <c r="HS344" i="145"/>
  <c r="HS345" i="145"/>
  <c r="HR345" i="145" s="1"/>
  <c r="H50" i="145" s="1"/>
  <c r="HT345" i="145"/>
  <c r="HT346" i="145"/>
  <c r="HS346" i="145"/>
  <c r="HS347" i="145"/>
  <c r="HR347" i="145" s="1"/>
  <c r="H52" i="145" s="1"/>
  <c r="HT347" i="145"/>
  <c r="HT348" i="145"/>
  <c r="HS348" i="145"/>
  <c r="HT349" i="145"/>
  <c r="HS349" i="145"/>
  <c r="HT350" i="145"/>
  <c r="HS350" i="145"/>
  <c r="HT351" i="145"/>
  <c r="HS351" i="145"/>
  <c r="HT352" i="145"/>
  <c r="HS352" i="145"/>
  <c r="HT353" i="145"/>
  <c r="HS353" i="145"/>
  <c r="HT354" i="145"/>
  <c r="HS354" i="145"/>
  <c r="HT355" i="145"/>
  <c r="HS355" i="145"/>
  <c r="HT356" i="145"/>
  <c r="HS356" i="145"/>
  <c r="HT357" i="145"/>
  <c r="HS357" i="145"/>
  <c r="HT358" i="145"/>
  <c r="HS358" i="145"/>
  <c r="HT359" i="145"/>
  <c r="HS359" i="145"/>
  <c r="HT360" i="145"/>
  <c r="HS360" i="145"/>
  <c r="HT361" i="145"/>
  <c r="HS361" i="145"/>
  <c r="HT362" i="145"/>
  <c r="HS362" i="145"/>
  <c r="HT363" i="145"/>
  <c r="HS363" i="145"/>
  <c r="HT364" i="145"/>
  <c r="HS364" i="145"/>
  <c r="HT365" i="145"/>
  <c r="HS365" i="145"/>
  <c r="HT366" i="145"/>
  <c r="HS366" i="145"/>
  <c r="JR304" i="145"/>
  <c r="JR305" i="145" s="1"/>
  <c r="JP304" i="145"/>
  <c r="JP305" i="145" s="1"/>
  <c r="JN304" i="145"/>
  <c r="JN305" i="145" s="1"/>
  <c r="JL304" i="145"/>
  <c r="JL305" i="145" s="1"/>
  <c r="JJ304" i="145"/>
  <c r="JJ305" i="145" s="1"/>
  <c r="JH304" i="145"/>
  <c r="JH305" i="145" s="1"/>
  <c r="JF304" i="145"/>
  <c r="JF305" i="145" s="1"/>
  <c r="JD304" i="145"/>
  <c r="JD305" i="145" s="1"/>
  <c r="JB304" i="145"/>
  <c r="JB305" i="145" s="1"/>
  <c r="IZ304" i="145"/>
  <c r="IZ305" i="145" s="1"/>
  <c r="IX304" i="145"/>
  <c r="IX305" i="145" s="1"/>
  <c r="IV304" i="145"/>
  <c r="IV305" i="145" s="1"/>
  <c r="IT304" i="145"/>
  <c r="IT305" i="145" s="1"/>
  <c r="IR304" i="145"/>
  <c r="IR305" i="145" s="1"/>
  <c r="IP304" i="145"/>
  <c r="IP305" i="145" s="1"/>
  <c r="IN304" i="145"/>
  <c r="IN305" i="145" s="1"/>
  <c r="IL304" i="145"/>
  <c r="IL305" i="145" s="1"/>
  <c r="IJ304" i="145"/>
  <c r="IJ305" i="145" s="1"/>
  <c r="IH304" i="145"/>
  <c r="IH305" i="145" s="1"/>
  <c r="IF304" i="145"/>
  <c r="IF305" i="145" s="1"/>
  <c r="ID304" i="145"/>
  <c r="ID305" i="145" s="1"/>
  <c r="IB304" i="145"/>
  <c r="IB305" i="145" s="1"/>
  <c r="HZ304" i="145"/>
  <c r="HZ305" i="145" s="1"/>
  <c r="HX304" i="145"/>
  <c r="HX305" i="145" s="1"/>
  <c r="HV304" i="145"/>
  <c r="HV305" i="145" s="1"/>
  <c r="JS304" i="145"/>
  <c r="JS305" i="145" s="1"/>
  <c r="JQ304" i="145"/>
  <c r="JQ305" i="145" s="1"/>
  <c r="JO304" i="145"/>
  <c r="JO305" i="145" s="1"/>
  <c r="JM304" i="145"/>
  <c r="JM305" i="145" s="1"/>
  <c r="JK304" i="145"/>
  <c r="JK305" i="145" s="1"/>
  <c r="JI304" i="145"/>
  <c r="JI305" i="145" s="1"/>
  <c r="JG304" i="145"/>
  <c r="JG305" i="145" s="1"/>
  <c r="JE304" i="145"/>
  <c r="JE305" i="145" s="1"/>
  <c r="JC304" i="145"/>
  <c r="JC305" i="145" s="1"/>
  <c r="JA304" i="145"/>
  <c r="JA305" i="145" s="1"/>
  <c r="IY304" i="145"/>
  <c r="IY305" i="145" s="1"/>
  <c r="IW304" i="145"/>
  <c r="IW305" i="145" s="1"/>
  <c r="IU304" i="145"/>
  <c r="IU305" i="145" s="1"/>
  <c r="IS304" i="145"/>
  <c r="IS305" i="145" s="1"/>
  <c r="IQ304" i="145"/>
  <c r="IQ305" i="145" s="1"/>
  <c r="IO304" i="145"/>
  <c r="IO305" i="145" s="1"/>
  <c r="IM304" i="145"/>
  <c r="IM305" i="145" s="1"/>
  <c r="IK304" i="145"/>
  <c r="IK305" i="145" s="1"/>
  <c r="II304" i="145"/>
  <c r="II305" i="145" s="1"/>
  <c r="IG304" i="145"/>
  <c r="IG305" i="145" s="1"/>
  <c r="IE304" i="145"/>
  <c r="IE305" i="145" s="1"/>
  <c r="IC304" i="145"/>
  <c r="IC305" i="145" s="1"/>
  <c r="IA304" i="145"/>
  <c r="IA305" i="145" s="1"/>
  <c r="HY304" i="145"/>
  <c r="HY305" i="145" s="1"/>
  <c r="HW304" i="145"/>
  <c r="HW305" i="145" s="1"/>
  <c r="JR301" i="145"/>
  <c r="JP301" i="145"/>
  <c r="JN301" i="145"/>
  <c r="JL301" i="145"/>
  <c r="JJ301" i="145"/>
  <c r="JH301" i="145"/>
  <c r="JF301" i="145"/>
  <c r="JD301" i="145"/>
  <c r="JB301" i="145"/>
  <c r="IZ301" i="145"/>
  <c r="IX301" i="145"/>
  <c r="IV301" i="145"/>
  <c r="IT301" i="145"/>
  <c r="IR301" i="145"/>
  <c r="IP301" i="145"/>
  <c r="IN301" i="145"/>
  <c r="IL301" i="145"/>
  <c r="IJ301" i="145"/>
  <c r="IH301" i="145"/>
  <c r="IF301" i="145"/>
  <c r="ID301" i="145"/>
  <c r="IB301" i="145"/>
  <c r="HV301" i="145"/>
  <c r="HX301" i="145"/>
  <c r="HZ301" i="145"/>
  <c r="IC301" i="145"/>
  <c r="IG301" i="145"/>
  <c r="IK301" i="145"/>
  <c r="IO301" i="145"/>
  <c r="IS301" i="145"/>
  <c r="IW301" i="145"/>
  <c r="JA301" i="145"/>
  <c r="JE301" i="145"/>
  <c r="JI301" i="145"/>
  <c r="JM301" i="145"/>
  <c r="JQ301" i="145"/>
  <c r="HL302" i="145"/>
  <c r="JR306" i="145"/>
  <c r="JR300" i="145" s="1"/>
  <c r="HV306" i="145"/>
  <c r="HV300" i="145" s="1"/>
  <c r="HX306" i="145"/>
  <c r="HX300" i="145" s="1"/>
  <c r="HZ306" i="145"/>
  <c r="HZ300" i="145" s="1"/>
  <c r="IB306" i="145"/>
  <c r="IB300" i="145" s="1"/>
  <c r="ID306" i="145"/>
  <c r="ID300" i="145" s="1"/>
  <c r="IF306" i="145"/>
  <c r="IF300" i="145" s="1"/>
  <c r="IH306" i="145"/>
  <c r="IH300" i="145" s="1"/>
  <c r="IJ306" i="145"/>
  <c r="IJ300" i="145" s="1"/>
  <c r="IL306" i="145"/>
  <c r="IL300" i="145" s="1"/>
  <c r="IN306" i="145"/>
  <c r="IN300" i="145" s="1"/>
  <c r="IP306" i="145"/>
  <c r="IP300" i="145" s="1"/>
  <c r="IR306" i="145"/>
  <c r="IR300" i="145" s="1"/>
  <c r="IT306" i="145"/>
  <c r="IT300" i="145" s="1"/>
  <c r="IV306" i="145"/>
  <c r="IV300" i="145" s="1"/>
  <c r="IX306" i="145"/>
  <c r="IX300" i="145" s="1"/>
  <c r="IZ306" i="145"/>
  <c r="IZ300" i="145" s="1"/>
  <c r="JB306" i="145"/>
  <c r="JB300" i="145" s="1"/>
  <c r="JD306" i="145"/>
  <c r="JD300" i="145" s="1"/>
  <c r="JF306" i="145"/>
  <c r="JF300" i="145" s="1"/>
  <c r="JH306" i="145"/>
  <c r="JH300" i="145" s="1"/>
  <c r="JJ306" i="145"/>
  <c r="JJ300" i="145" s="1"/>
  <c r="JL306" i="145"/>
  <c r="JL300" i="145" s="1"/>
  <c r="JN306" i="145"/>
  <c r="JN300" i="145" s="1"/>
  <c r="JP306" i="145"/>
  <c r="JP300" i="145" s="1"/>
  <c r="HV303" i="144"/>
  <c r="HV302" i="144"/>
  <c r="HX303" i="144"/>
  <c r="HX302" i="144"/>
  <c r="HZ303" i="144"/>
  <c r="HZ302" i="144"/>
  <c r="IB303" i="144"/>
  <c r="IB302" i="144"/>
  <c r="ID303" i="144"/>
  <c r="ID302" i="144"/>
  <c r="IF303" i="144"/>
  <c r="IF302" i="144"/>
  <c r="IH303" i="144"/>
  <c r="IH302" i="144"/>
  <c r="IJ303" i="144"/>
  <c r="IJ302" i="144"/>
  <c r="IL303" i="144"/>
  <c r="IL302" i="144"/>
  <c r="IN303" i="144"/>
  <c r="IN302" i="144"/>
  <c r="IP303" i="144"/>
  <c r="IP302" i="144"/>
  <c r="IR303" i="144"/>
  <c r="IR302" i="144"/>
  <c r="IT303" i="144"/>
  <c r="IT302" i="144"/>
  <c r="IV303" i="144"/>
  <c r="IV302" i="144"/>
  <c r="IX303" i="144"/>
  <c r="IX302" i="144"/>
  <c r="IZ303" i="144"/>
  <c r="IZ302" i="144"/>
  <c r="JB303" i="144"/>
  <c r="JB302" i="144"/>
  <c r="JD303" i="144"/>
  <c r="JD302" i="144"/>
  <c r="JF303" i="144"/>
  <c r="JF302" i="144"/>
  <c r="JH303" i="144"/>
  <c r="JH302" i="144"/>
  <c r="JJ303" i="144"/>
  <c r="JJ302" i="144"/>
  <c r="JL303" i="144"/>
  <c r="JL302" i="144"/>
  <c r="JN303" i="144"/>
  <c r="JN302" i="144"/>
  <c r="JP303" i="144"/>
  <c r="JP302" i="144"/>
  <c r="JR303" i="144"/>
  <c r="JR302" i="144"/>
  <c r="HW306" i="144"/>
  <c r="HY306" i="144"/>
  <c r="IA306" i="144"/>
  <c r="IC306" i="144"/>
  <c r="IE306" i="144"/>
  <c r="IG306" i="144"/>
  <c r="II306" i="144"/>
  <c r="IK306" i="144"/>
  <c r="IM306" i="144"/>
  <c r="IO306" i="144"/>
  <c r="IQ306" i="144"/>
  <c r="IS306" i="144"/>
  <c r="IU306" i="144"/>
  <c r="IW306" i="144"/>
  <c r="IY306" i="144"/>
  <c r="JA306" i="144"/>
  <c r="JC306" i="144"/>
  <c r="JE306" i="144"/>
  <c r="JG306" i="144"/>
  <c r="JI306" i="144"/>
  <c r="JK306" i="144"/>
  <c r="JM306" i="144"/>
  <c r="JO306" i="144"/>
  <c r="JQ306" i="144"/>
  <c r="JS306" i="144"/>
  <c r="HS307" i="144"/>
  <c r="HR307" i="144" s="1"/>
  <c r="H12" i="144" s="1"/>
  <c r="HT307" i="144"/>
  <c r="HT308" i="144"/>
  <c r="HS308" i="144"/>
  <c r="HT309" i="144"/>
  <c r="HS309" i="144"/>
  <c r="HT310" i="144"/>
  <c r="HS310" i="144"/>
  <c r="HT311" i="144"/>
  <c r="HS311" i="144"/>
  <c r="HT312" i="144"/>
  <c r="HS312" i="144"/>
  <c r="HT313" i="144"/>
  <c r="HS313" i="144"/>
  <c r="HT314" i="144"/>
  <c r="HS314" i="144"/>
  <c r="HT315" i="144"/>
  <c r="HS315" i="144"/>
  <c r="HT316" i="144"/>
  <c r="HS316" i="144"/>
  <c r="HT317" i="144"/>
  <c r="HS317" i="144"/>
  <c r="HT318" i="144"/>
  <c r="HS318" i="144"/>
  <c r="HT319" i="144"/>
  <c r="HS319" i="144"/>
  <c r="HT320" i="144"/>
  <c r="HS320" i="144"/>
  <c r="HT321" i="144"/>
  <c r="HS321" i="144"/>
  <c r="HT322" i="144"/>
  <c r="HS322" i="144"/>
  <c r="HT323" i="144"/>
  <c r="HS323" i="144"/>
  <c r="HT324" i="144"/>
  <c r="HS324" i="144"/>
  <c r="HT325" i="144"/>
  <c r="HS325" i="144"/>
  <c r="HT326" i="144"/>
  <c r="HS326" i="144"/>
  <c r="HS327" i="144"/>
  <c r="HR327" i="144" s="1"/>
  <c r="H32" i="144" s="1"/>
  <c r="HT327" i="144"/>
  <c r="HT328" i="144"/>
  <c r="HS328" i="144"/>
  <c r="HS329" i="144"/>
  <c r="HR329" i="144" s="1"/>
  <c r="H34" i="144" s="1"/>
  <c r="HT329" i="144"/>
  <c r="HT330" i="144"/>
  <c r="HS330" i="144"/>
  <c r="HS331" i="144"/>
  <c r="HR331" i="144" s="1"/>
  <c r="H36" i="144" s="1"/>
  <c r="HT331" i="144"/>
  <c r="HT332" i="144"/>
  <c r="HS332" i="144"/>
  <c r="HS333" i="144"/>
  <c r="HR333" i="144" s="1"/>
  <c r="H38" i="144" s="1"/>
  <c r="HT333" i="144"/>
  <c r="HT334" i="144"/>
  <c r="HS334" i="144"/>
  <c r="HS335" i="144"/>
  <c r="HR335" i="144" s="1"/>
  <c r="H40" i="144" s="1"/>
  <c r="HT335" i="144"/>
  <c r="HT336" i="144"/>
  <c r="HS336" i="144"/>
  <c r="HS337" i="144"/>
  <c r="HR337" i="144" s="1"/>
  <c r="H42" i="144" s="1"/>
  <c r="HT337" i="144"/>
  <c r="HT338" i="144"/>
  <c r="HS338" i="144"/>
  <c r="HS339" i="144"/>
  <c r="HR339" i="144" s="1"/>
  <c r="H44" i="144" s="1"/>
  <c r="HT339" i="144"/>
  <c r="HT340" i="144"/>
  <c r="HS340" i="144"/>
  <c r="HT341" i="144"/>
  <c r="HS341" i="144"/>
  <c r="HS342" i="144"/>
  <c r="HR342" i="144" s="1"/>
  <c r="H47" i="144" s="1"/>
  <c r="HT342" i="144"/>
  <c r="HS343" i="144"/>
  <c r="HR343" i="144" s="1"/>
  <c r="H48" i="144" s="1"/>
  <c r="HT343" i="144"/>
  <c r="HT344" i="144"/>
  <c r="HS344" i="144"/>
  <c r="HS345" i="144"/>
  <c r="HR345" i="144" s="1"/>
  <c r="H50" i="144" s="1"/>
  <c r="HT345" i="144"/>
  <c r="HT346" i="144"/>
  <c r="HS346" i="144"/>
  <c r="HS347" i="144"/>
  <c r="HR347" i="144" s="1"/>
  <c r="H52" i="144" s="1"/>
  <c r="HT347" i="144"/>
  <c r="HT348" i="144"/>
  <c r="HS348" i="144"/>
  <c r="HT349" i="144"/>
  <c r="HS349" i="144"/>
  <c r="HT350" i="144"/>
  <c r="HS350" i="144"/>
  <c r="HT351" i="144"/>
  <c r="HS351" i="144"/>
  <c r="HT352" i="144"/>
  <c r="HS352" i="144"/>
  <c r="HT353" i="144"/>
  <c r="HS353" i="144"/>
  <c r="HT354" i="144"/>
  <c r="HS354" i="144"/>
  <c r="HT355" i="144"/>
  <c r="HS355" i="144"/>
  <c r="HT356" i="144"/>
  <c r="HS356" i="144"/>
  <c r="HT357" i="144"/>
  <c r="HS357" i="144"/>
  <c r="HT358" i="144"/>
  <c r="HS358" i="144"/>
  <c r="HT359" i="144"/>
  <c r="HS359" i="144"/>
  <c r="HT360" i="144"/>
  <c r="HS360" i="144"/>
  <c r="HT361" i="144"/>
  <c r="HS361" i="144"/>
  <c r="HT362" i="144"/>
  <c r="HS362" i="144"/>
  <c r="HT363" i="144"/>
  <c r="HS363" i="144"/>
  <c r="HT364" i="144"/>
  <c r="HS364" i="144"/>
  <c r="HT365" i="144"/>
  <c r="HS365" i="144"/>
  <c r="HT366" i="144"/>
  <c r="HS366" i="144"/>
  <c r="JS304" i="144"/>
  <c r="JS305" i="144" s="1"/>
  <c r="JQ304" i="144"/>
  <c r="JQ305" i="144" s="1"/>
  <c r="JO304" i="144"/>
  <c r="JO305" i="144" s="1"/>
  <c r="JM304" i="144"/>
  <c r="JM305" i="144" s="1"/>
  <c r="JK304" i="144"/>
  <c r="JK305" i="144" s="1"/>
  <c r="JI304" i="144"/>
  <c r="JI305" i="144" s="1"/>
  <c r="JG304" i="144"/>
  <c r="JG305" i="144" s="1"/>
  <c r="JE304" i="144"/>
  <c r="JE305" i="144" s="1"/>
  <c r="JC304" i="144"/>
  <c r="JC305" i="144" s="1"/>
  <c r="JA304" i="144"/>
  <c r="JA305" i="144" s="1"/>
  <c r="IY304" i="144"/>
  <c r="IY305" i="144" s="1"/>
  <c r="IW304" i="144"/>
  <c r="IW305" i="144" s="1"/>
  <c r="IU304" i="144"/>
  <c r="IU305" i="144" s="1"/>
  <c r="IS304" i="144"/>
  <c r="IS305" i="144" s="1"/>
  <c r="IQ304" i="144"/>
  <c r="IQ305" i="144" s="1"/>
  <c r="IO304" i="144"/>
  <c r="IO305" i="144" s="1"/>
  <c r="IM304" i="144"/>
  <c r="IM305" i="144" s="1"/>
  <c r="IK304" i="144"/>
  <c r="IK305" i="144" s="1"/>
  <c r="II304" i="144"/>
  <c r="II305" i="144" s="1"/>
  <c r="IG304" i="144"/>
  <c r="IG305" i="144" s="1"/>
  <c r="IE304" i="144"/>
  <c r="IE305" i="144" s="1"/>
  <c r="IC304" i="144"/>
  <c r="IC305" i="144" s="1"/>
  <c r="IA304" i="144"/>
  <c r="IA305" i="144" s="1"/>
  <c r="HY304" i="144"/>
  <c r="HY305" i="144" s="1"/>
  <c r="HW304" i="144"/>
  <c r="HW305" i="144" s="1"/>
  <c r="JR301" i="144"/>
  <c r="JP301" i="144"/>
  <c r="JN301" i="144"/>
  <c r="JL301" i="144"/>
  <c r="JJ301" i="144"/>
  <c r="JH301" i="144"/>
  <c r="JF301" i="144"/>
  <c r="JD301" i="144"/>
  <c r="JB301" i="144"/>
  <c r="IZ301" i="144"/>
  <c r="IX301" i="144"/>
  <c r="JR304" i="144"/>
  <c r="JP304" i="144"/>
  <c r="JN304" i="144"/>
  <c r="JL304" i="144"/>
  <c r="JJ304" i="144"/>
  <c r="JH304" i="144"/>
  <c r="JF304" i="144"/>
  <c r="JD304" i="144"/>
  <c r="JB304" i="144"/>
  <c r="IZ304" i="144"/>
  <c r="IX304" i="144"/>
  <c r="IV304" i="144"/>
  <c r="IT304" i="144"/>
  <c r="IR304" i="144"/>
  <c r="IP304" i="144"/>
  <c r="IN304" i="144"/>
  <c r="IL304" i="144"/>
  <c r="IJ304" i="144"/>
  <c r="IH304" i="144"/>
  <c r="IF304" i="144"/>
  <c r="ID304" i="144"/>
  <c r="IB304" i="144"/>
  <c r="HZ304" i="144"/>
  <c r="HX304" i="144"/>
  <c r="HV304" i="144"/>
  <c r="JS301" i="144"/>
  <c r="JQ301" i="144"/>
  <c r="JO301" i="144"/>
  <c r="JM301" i="144"/>
  <c r="JK301" i="144"/>
  <c r="JI301" i="144"/>
  <c r="JG301" i="144"/>
  <c r="JE301" i="144"/>
  <c r="JC301" i="144"/>
  <c r="JA301" i="144"/>
  <c r="IY301" i="144"/>
  <c r="IW301" i="144"/>
  <c r="IU301" i="144"/>
  <c r="IS301" i="144"/>
  <c r="IQ301" i="144"/>
  <c r="IO301" i="144"/>
  <c r="IM301" i="144"/>
  <c r="HV301" i="144"/>
  <c r="HX301" i="144"/>
  <c r="HZ301" i="144"/>
  <c r="IB301" i="144"/>
  <c r="ID301" i="144"/>
  <c r="IF301" i="144"/>
  <c r="IH301" i="144"/>
  <c r="IJ301" i="144"/>
  <c r="IL301" i="144"/>
  <c r="IP301" i="144"/>
  <c r="IT301" i="144"/>
  <c r="HW303" i="144"/>
  <c r="HW302" i="144"/>
  <c r="HY303" i="144"/>
  <c r="HY302" i="144"/>
  <c r="IA303" i="144"/>
  <c r="IA302" i="144"/>
  <c r="IC303" i="144"/>
  <c r="IC302" i="144"/>
  <c r="IE303" i="144"/>
  <c r="IE302" i="144"/>
  <c r="IG303" i="144"/>
  <c r="IG302" i="144"/>
  <c r="II303" i="144"/>
  <c r="II302" i="144"/>
  <c r="IK303" i="144"/>
  <c r="IK302" i="144"/>
  <c r="IM303" i="144"/>
  <c r="IM302" i="144"/>
  <c r="IO303" i="144"/>
  <c r="IO302" i="144"/>
  <c r="IQ303" i="144"/>
  <c r="IQ302" i="144"/>
  <c r="IS303" i="144"/>
  <c r="IS302" i="144"/>
  <c r="IU303" i="144"/>
  <c r="IU302" i="144"/>
  <c r="IW303" i="144"/>
  <c r="IW302" i="144"/>
  <c r="IY303" i="144"/>
  <c r="IY302" i="144"/>
  <c r="JA303" i="144"/>
  <c r="JA302" i="144"/>
  <c r="JC303" i="144"/>
  <c r="JC302" i="144"/>
  <c r="JE303" i="144"/>
  <c r="JE302" i="144"/>
  <c r="JG303" i="144"/>
  <c r="JG302" i="144"/>
  <c r="JI303" i="144"/>
  <c r="JI302" i="144"/>
  <c r="JK303" i="144"/>
  <c r="JK302" i="144"/>
  <c r="JM303" i="144"/>
  <c r="JM302" i="144"/>
  <c r="JO303" i="144"/>
  <c r="JO302" i="144"/>
  <c r="JQ303" i="144"/>
  <c r="JQ302" i="144"/>
  <c r="JS303" i="144"/>
  <c r="JS302" i="144"/>
  <c r="HV306" i="144"/>
  <c r="HV300" i="144" s="1"/>
  <c r="HV305" i="144"/>
  <c r="HX306" i="144"/>
  <c r="HX300" i="144" s="1"/>
  <c r="HX305" i="144"/>
  <c r="HZ306" i="144"/>
  <c r="HZ300" i="144" s="1"/>
  <c r="HZ305" i="144"/>
  <c r="IB306" i="144"/>
  <c r="IB300" i="144" s="1"/>
  <c r="IB305" i="144"/>
  <c r="ID306" i="144"/>
  <c r="ID300" i="144" s="1"/>
  <c r="ID305" i="144"/>
  <c r="IF306" i="144"/>
  <c r="IF300" i="144" s="1"/>
  <c r="IF305" i="144"/>
  <c r="IH306" i="144"/>
  <c r="IH300" i="144" s="1"/>
  <c r="IH305" i="144"/>
  <c r="IJ306" i="144"/>
  <c r="IJ300" i="144" s="1"/>
  <c r="IJ305" i="144"/>
  <c r="IL306" i="144"/>
  <c r="IL300" i="144" s="1"/>
  <c r="IL305" i="144"/>
  <c r="IN306" i="144"/>
  <c r="IN300" i="144" s="1"/>
  <c r="IN305" i="144"/>
  <c r="IP306" i="144"/>
  <c r="IP300" i="144" s="1"/>
  <c r="IP305" i="144"/>
  <c r="IR306" i="144"/>
  <c r="IR300" i="144" s="1"/>
  <c r="IR305" i="144"/>
  <c r="IT306" i="144"/>
  <c r="IT300" i="144" s="1"/>
  <c r="IT305" i="144"/>
  <c r="IV306" i="144"/>
  <c r="IV300" i="144" s="1"/>
  <c r="IV305" i="144"/>
  <c r="IX306" i="144"/>
  <c r="IX300" i="144" s="1"/>
  <c r="IX305" i="144"/>
  <c r="IZ306" i="144"/>
  <c r="IZ300" i="144" s="1"/>
  <c r="IZ305" i="144"/>
  <c r="JB306" i="144"/>
  <c r="JB300" i="144" s="1"/>
  <c r="JB305" i="144"/>
  <c r="JD306" i="144"/>
  <c r="JD300" i="144" s="1"/>
  <c r="JD305" i="144"/>
  <c r="JF306" i="144"/>
  <c r="JF300" i="144" s="1"/>
  <c r="JF305" i="144"/>
  <c r="JH306" i="144"/>
  <c r="JH300" i="144" s="1"/>
  <c r="JH305" i="144"/>
  <c r="JJ306" i="144"/>
  <c r="JJ300" i="144" s="1"/>
  <c r="JJ305" i="144"/>
  <c r="JL306" i="144"/>
  <c r="JL300" i="144" s="1"/>
  <c r="JL305" i="144"/>
  <c r="JN306" i="144"/>
  <c r="JN300" i="144" s="1"/>
  <c r="JN305" i="144"/>
  <c r="JP306" i="144"/>
  <c r="JP300" i="144" s="1"/>
  <c r="JP305" i="144"/>
  <c r="JR306" i="144"/>
  <c r="JR300" i="144" s="1"/>
  <c r="JR305" i="144"/>
  <c r="HW301" i="144"/>
  <c r="HY301" i="144"/>
  <c r="IA301" i="144"/>
  <c r="IC301" i="144"/>
  <c r="IE301" i="144"/>
  <c r="IG301" i="144"/>
  <c r="II301" i="144"/>
  <c r="IK301" i="144"/>
  <c r="IN301" i="144"/>
  <c r="IR301" i="144"/>
  <c r="IV301" i="144"/>
  <c r="IW303" i="143"/>
  <c r="IW302" i="143"/>
  <c r="IY303" i="143"/>
  <c r="IY302" i="143"/>
  <c r="JA303" i="143"/>
  <c r="JA302" i="143"/>
  <c r="JC303" i="143"/>
  <c r="JC302" i="143"/>
  <c r="JE303" i="143"/>
  <c r="JE302" i="143"/>
  <c r="JG303" i="143"/>
  <c r="JG302" i="143"/>
  <c r="JI303" i="143"/>
  <c r="JI302" i="143"/>
  <c r="JK303" i="143"/>
  <c r="JK302" i="143"/>
  <c r="JM303" i="143"/>
  <c r="JM302" i="143"/>
  <c r="JO303" i="143"/>
  <c r="JO302" i="143"/>
  <c r="JQ303" i="143"/>
  <c r="JQ302" i="143"/>
  <c r="JS303" i="143"/>
  <c r="JS302" i="143"/>
  <c r="HV306" i="143"/>
  <c r="HX306" i="143"/>
  <c r="HZ306" i="143"/>
  <c r="IB306" i="143"/>
  <c r="HY302" i="143"/>
  <c r="IC302" i="143"/>
  <c r="IG302" i="143"/>
  <c r="IK302" i="143"/>
  <c r="IO302" i="143"/>
  <c r="IS302" i="143"/>
  <c r="HV303" i="143"/>
  <c r="HV302" i="143"/>
  <c r="HX303" i="143"/>
  <c r="HX302" i="143"/>
  <c r="HZ303" i="143"/>
  <c r="HZ302" i="143"/>
  <c r="IB303" i="143"/>
  <c r="IB302" i="143"/>
  <c r="ID303" i="143"/>
  <c r="ID302" i="143"/>
  <c r="IF303" i="143"/>
  <c r="IF302" i="143"/>
  <c r="IH303" i="143"/>
  <c r="IH302" i="143"/>
  <c r="IJ303" i="143"/>
  <c r="IJ302" i="143"/>
  <c r="IL303" i="143"/>
  <c r="IL302" i="143"/>
  <c r="IN303" i="143"/>
  <c r="IN302" i="143"/>
  <c r="IP303" i="143"/>
  <c r="IP302" i="143"/>
  <c r="IR303" i="143"/>
  <c r="IR302" i="143"/>
  <c r="IT303" i="143"/>
  <c r="IT302" i="143"/>
  <c r="IV303" i="143"/>
  <c r="IV302" i="143"/>
  <c r="IX303" i="143"/>
  <c r="IX302" i="143"/>
  <c r="IZ303" i="143"/>
  <c r="IZ302" i="143"/>
  <c r="JB303" i="143"/>
  <c r="JB302" i="143"/>
  <c r="JD303" i="143"/>
  <c r="JD302" i="143"/>
  <c r="JF303" i="143"/>
  <c r="JF302" i="143"/>
  <c r="JH303" i="143"/>
  <c r="JH302" i="143"/>
  <c r="JJ303" i="143"/>
  <c r="JJ302" i="143"/>
  <c r="JL303" i="143"/>
  <c r="JL302" i="143"/>
  <c r="JN303" i="143"/>
  <c r="JN302" i="143"/>
  <c r="JP303" i="143"/>
  <c r="JP302" i="143"/>
  <c r="JR303" i="143"/>
  <c r="JR302" i="143"/>
  <c r="HW306" i="143"/>
  <c r="HY306" i="143"/>
  <c r="HY300" i="143" s="1"/>
  <c r="IA306" i="143"/>
  <c r="IC306" i="143"/>
  <c r="IC300" i="143" s="1"/>
  <c r="IE306" i="143"/>
  <c r="IG306" i="143"/>
  <c r="IG300" i="143" s="1"/>
  <c r="II306" i="143"/>
  <c r="IK306" i="143"/>
  <c r="IK300" i="143" s="1"/>
  <c r="IM306" i="143"/>
  <c r="IO306" i="143"/>
  <c r="IO300" i="143" s="1"/>
  <c r="IQ306" i="143"/>
  <c r="IS306" i="143"/>
  <c r="IS300" i="143" s="1"/>
  <c r="IU306" i="143"/>
  <c r="IW306" i="143"/>
  <c r="IW300" i="143" s="1"/>
  <c r="IY306" i="143"/>
  <c r="IY300" i="143" s="1"/>
  <c r="JA306" i="143"/>
  <c r="JA300" i="143" s="1"/>
  <c r="JC306" i="143"/>
  <c r="JC300" i="143" s="1"/>
  <c r="JE306" i="143"/>
  <c r="JE300" i="143" s="1"/>
  <c r="JG306" i="143"/>
  <c r="JG300" i="143" s="1"/>
  <c r="JI306" i="143"/>
  <c r="JI300" i="143" s="1"/>
  <c r="JK306" i="143"/>
  <c r="JK300" i="143" s="1"/>
  <c r="JM306" i="143"/>
  <c r="JM300" i="143" s="1"/>
  <c r="JO306" i="143"/>
  <c r="JO300" i="143" s="1"/>
  <c r="JQ306" i="143"/>
  <c r="JQ300" i="143" s="1"/>
  <c r="JS306" i="143"/>
  <c r="JS300" i="143" s="1"/>
  <c r="HT307" i="143"/>
  <c r="HS307" i="143"/>
  <c r="HS308" i="143"/>
  <c r="HR308" i="143" s="1"/>
  <c r="H13" i="143" s="1"/>
  <c r="HT308" i="143"/>
  <c r="HS309" i="143"/>
  <c r="HR309" i="143" s="1"/>
  <c r="H14" i="143" s="1"/>
  <c r="HT309" i="143"/>
  <c r="HS310" i="143"/>
  <c r="HR310" i="143" s="1"/>
  <c r="H15" i="143" s="1"/>
  <c r="HT310" i="143"/>
  <c r="HT311" i="143"/>
  <c r="HS311" i="143"/>
  <c r="HT312" i="143"/>
  <c r="HS312" i="143"/>
  <c r="HS313" i="143"/>
  <c r="HR313" i="143" s="1"/>
  <c r="H18" i="143" s="1"/>
  <c r="HT313" i="143"/>
  <c r="HS314" i="143"/>
  <c r="HR314" i="143" s="1"/>
  <c r="H19" i="143" s="1"/>
  <c r="HT314" i="143"/>
  <c r="HS315" i="143"/>
  <c r="HR315" i="143" s="1"/>
  <c r="H20" i="143" s="1"/>
  <c r="HT315" i="143"/>
  <c r="HS316" i="143"/>
  <c r="HR316" i="143" s="1"/>
  <c r="H21" i="143" s="1"/>
  <c r="HT316" i="143"/>
  <c r="HS317" i="143"/>
  <c r="HR317" i="143" s="1"/>
  <c r="H22" i="143" s="1"/>
  <c r="HT317" i="143"/>
  <c r="HS318" i="143"/>
  <c r="HR318" i="143" s="1"/>
  <c r="H23" i="143" s="1"/>
  <c r="HT318" i="143"/>
  <c r="HS319" i="143"/>
  <c r="HR319" i="143" s="1"/>
  <c r="H24" i="143" s="1"/>
  <c r="HT319" i="143"/>
  <c r="HS320" i="143"/>
  <c r="HR320" i="143" s="1"/>
  <c r="H25" i="143" s="1"/>
  <c r="HT320" i="143"/>
  <c r="HS321" i="143"/>
  <c r="HR321" i="143" s="1"/>
  <c r="H26" i="143" s="1"/>
  <c r="HT321" i="143"/>
  <c r="HS322" i="143"/>
  <c r="HR322" i="143" s="1"/>
  <c r="H27" i="143" s="1"/>
  <c r="HT322" i="143"/>
  <c r="HS323" i="143"/>
  <c r="HR323" i="143" s="1"/>
  <c r="H28" i="143" s="1"/>
  <c r="HT323" i="143"/>
  <c r="HS324" i="143"/>
  <c r="HR324" i="143" s="1"/>
  <c r="H29" i="143" s="1"/>
  <c r="HT324" i="143"/>
  <c r="HS325" i="143"/>
  <c r="HR325" i="143" s="1"/>
  <c r="H30" i="143" s="1"/>
  <c r="HT325" i="143"/>
  <c r="HS326" i="143"/>
  <c r="HR326" i="143" s="1"/>
  <c r="H31" i="143" s="1"/>
  <c r="HT326" i="143"/>
  <c r="HT327" i="143"/>
  <c r="HS327" i="143"/>
  <c r="HS328" i="143"/>
  <c r="HR328" i="143" s="1"/>
  <c r="H33" i="143" s="1"/>
  <c r="HT328" i="143"/>
  <c r="HT329" i="143"/>
  <c r="HS329" i="143"/>
  <c r="HS330" i="143"/>
  <c r="HR330" i="143" s="1"/>
  <c r="H35" i="143" s="1"/>
  <c r="HT330" i="143"/>
  <c r="HT331" i="143"/>
  <c r="HS331" i="143"/>
  <c r="HS332" i="143"/>
  <c r="HR332" i="143" s="1"/>
  <c r="H37" i="143" s="1"/>
  <c r="HT332" i="143"/>
  <c r="HT333" i="143"/>
  <c r="HS333" i="143"/>
  <c r="HS334" i="143"/>
  <c r="HR334" i="143" s="1"/>
  <c r="H39" i="143" s="1"/>
  <c r="HT334" i="143"/>
  <c r="HT335" i="143"/>
  <c r="HS335" i="143"/>
  <c r="HS336" i="143"/>
  <c r="HR336" i="143" s="1"/>
  <c r="H41" i="143" s="1"/>
  <c r="HT336" i="143"/>
  <c r="HT337" i="143"/>
  <c r="HS337" i="143"/>
  <c r="HS338" i="143"/>
  <c r="HR338" i="143" s="1"/>
  <c r="H43" i="143" s="1"/>
  <c r="HT338" i="143"/>
  <c r="HT339" i="143"/>
  <c r="HS339" i="143"/>
  <c r="HS340" i="143"/>
  <c r="HR340" i="143" s="1"/>
  <c r="H45" i="143" s="1"/>
  <c r="HT340" i="143"/>
  <c r="HT341" i="143"/>
  <c r="HS341" i="143"/>
  <c r="HS342" i="143"/>
  <c r="HR342" i="143" s="1"/>
  <c r="H47" i="143" s="1"/>
  <c r="HT342" i="143"/>
  <c r="HT343" i="143"/>
  <c r="HS343" i="143"/>
  <c r="HT344" i="143"/>
  <c r="HS344" i="143"/>
  <c r="HS345" i="143"/>
  <c r="HR345" i="143" s="1"/>
  <c r="H50" i="143" s="1"/>
  <c r="HT345" i="143"/>
  <c r="HT346" i="143"/>
  <c r="HS346" i="143"/>
  <c r="HS347" i="143"/>
  <c r="HR347" i="143" s="1"/>
  <c r="H52" i="143" s="1"/>
  <c r="HT347" i="143"/>
  <c r="HT348" i="143"/>
  <c r="HS348" i="143"/>
  <c r="HT349" i="143"/>
  <c r="HS349" i="143"/>
  <c r="HT350" i="143"/>
  <c r="HS350" i="143"/>
  <c r="HT351" i="143"/>
  <c r="HS351" i="143"/>
  <c r="HT352" i="143"/>
  <c r="HS352" i="143"/>
  <c r="HT353" i="143"/>
  <c r="HS353" i="143"/>
  <c r="HT354" i="143"/>
  <c r="HS354" i="143"/>
  <c r="HT355" i="143"/>
  <c r="HS355" i="143"/>
  <c r="HT356" i="143"/>
  <c r="HS356" i="143"/>
  <c r="HT357" i="143"/>
  <c r="HS357" i="143"/>
  <c r="HT358" i="143"/>
  <c r="HS358" i="143"/>
  <c r="HT359" i="143"/>
  <c r="HS359" i="143"/>
  <c r="HT360" i="143"/>
  <c r="HS360" i="143"/>
  <c r="HT361" i="143"/>
  <c r="HS361" i="143"/>
  <c r="HT362" i="143"/>
  <c r="HS362" i="143"/>
  <c r="HT363" i="143"/>
  <c r="HS363" i="143"/>
  <c r="HT364" i="143"/>
  <c r="HS364" i="143"/>
  <c r="HT365" i="143"/>
  <c r="HS365" i="143"/>
  <c r="HT366" i="143"/>
  <c r="HS366" i="143"/>
  <c r="JR304" i="143"/>
  <c r="JR305" i="143" s="1"/>
  <c r="JP304" i="143"/>
  <c r="JP305" i="143" s="1"/>
  <c r="JN304" i="143"/>
  <c r="JN305" i="143" s="1"/>
  <c r="JL304" i="143"/>
  <c r="JL305" i="143" s="1"/>
  <c r="JJ304" i="143"/>
  <c r="JJ305" i="143" s="1"/>
  <c r="JH304" i="143"/>
  <c r="JH305" i="143" s="1"/>
  <c r="JF304" i="143"/>
  <c r="JF305" i="143" s="1"/>
  <c r="JD304" i="143"/>
  <c r="JD305" i="143" s="1"/>
  <c r="JB304" i="143"/>
  <c r="JB305" i="143" s="1"/>
  <c r="IZ304" i="143"/>
  <c r="IZ305" i="143" s="1"/>
  <c r="IX304" i="143"/>
  <c r="IX305" i="143" s="1"/>
  <c r="IV304" i="143"/>
  <c r="IV305" i="143" s="1"/>
  <c r="IT304" i="143"/>
  <c r="IT305" i="143" s="1"/>
  <c r="IR304" i="143"/>
  <c r="IR305" i="143" s="1"/>
  <c r="IP304" i="143"/>
  <c r="IP305" i="143" s="1"/>
  <c r="IN304" i="143"/>
  <c r="IN305" i="143" s="1"/>
  <c r="IL304" i="143"/>
  <c r="IL305" i="143" s="1"/>
  <c r="IJ304" i="143"/>
  <c r="IJ305" i="143" s="1"/>
  <c r="IH304" i="143"/>
  <c r="IH305" i="143" s="1"/>
  <c r="IF304" i="143"/>
  <c r="IF305" i="143" s="1"/>
  <c r="ID304" i="143"/>
  <c r="ID305" i="143" s="1"/>
  <c r="IB304" i="143"/>
  <c r="IB305" i="143" s="1"/>
  <c r="HZ304" i="143"/>
  <c r="HZ305" i="143" s="1"/>
  <c r="HX304" i="143"/>
  <c r="HX305" i="143" s="1"/>
  <c r="HV304" i="143"/>
  <c r="HV305" i="143" s="1"/>
  <c r="JS301" i="143"/>
  <c r="JQ301" i="143"/>
  <c r="JO301" i="143"/>
  <c r="JM301" i="143"/>
  <c r="JK301" i="143"/>
  <c r="JI301" i="143"/>
  <c r="JG301" i="143"/>
  <c r="JE301" i="143"/>
  <c r="JC301" i="143"/>
  <c r="JA301" i="143"/>
  <c r="IY301" i="143"/>
  <c r="IW301" i="143"/>
  <c r="IU301" i="143"/>
  <c r="IS301" i="143"/>
  <c r="IQ301" i="143"/>
  <c r="IO301" i="143"/>
  <c r="IM301" i="143"/>
  <c r="IK301" i="143"/>
  <c r="II301" i="143"/>
  <c r="IG301" i="143"/>
  <c r="IE301" i="143"/>
  <c r="IC301" i="143"/>
  <c r="IA301" i="143"/>
  <c r="JS304" i="143"/>
  <c r="JS305" i="143" s="1"/>
  <c r="JQ304" i="143"/>
  <c r="JQ305" i="143" s="1"/>
  <c r="JO304" i="143"/>
  <c r="JO305" i="143" s="1"/>
  <c r="JM304" i="143"/>
  <c r="JM305" i="143" s="1"/>
  <c r="JK304" i="143"/>
  <c r="JK305" i="143" s="1"/>
  <c r="JI304" i="143"/>
  <c r="JI305" i="143" s="1"/>
  <c r="JG304" i="143"/>
  <c r="JG305" i="143" s="1"/>
  <c r="JE304" i="143"/>
  <c r="JE305" i="143" s="1"/>
  <c r="JC304" i="143"/>
  <c r="JC305" i="143" s="1"/>
  <c r="JA304" i="143"/>
  <c r="JA305" i="143" s="1"/>
  <c r="IY304" i="143"/>
  <c r="IY305" i="143" s="1"/>
  <c r="IW304" i="143"/>
  <c r="IW305" i="143" s="1"/>
  <c r="IU304" i="143"/>
  <c r="IU305" i="143" s="1"/>
  <c r="IS304" i="143"/>
  <c r="IS305" i="143" s="1"/>
  <c r="IQ304" i="143"/>
  <c r="IQ305" i="143" s="1"/>
  <c r="IO304" i="143"/>
  <c r="IO305" i="143" s="1"/>
  <c r="IM304" i="143"/>
  <c r="IM305" i="143" s="1"/>
  <c r="IK304" i="143"/>
  <c r="IK305" i="143" s="1"/>
  <c r="II304" i="143"/>
  <c r="II305" i="143" s="1"/>
  <c r="IG304" i="143"/>
  <c r="IG305" i="143" s="1"/>
  <c r="IE304" i="143"/>
  <c r="IE305" i="143" s="1"/>
  <c r="IC304" i="143"/>
  <c r="IC305" i="143" s="1"/>
  <c r="IA304" i="143"/>
  <c r="IA305" i="143" s="1"/>
  <c r="HY304" i="143"/>
  <c r="HY305" i="143" s="1"/>
  <c r="HW304" i="143"/>
  <c r="HW305" i="143" s="1"/>
  <c r="HV301" i="143"/>
  <c r="HX301" i="143"/>
  <c r="HZ301" i="143"/>
  <c r="ID301" i="143"/>
  <c r="IH301" i="143"/>
  <c r="IL301" i="143"/>
  <c r="IP301" i="143"/>
  <c r="IT301" i="143"/>
  <c r="IX301" i="143"/>
  <c r="JB301" i="143"/>
  <c r="JF301" i="143"/>
  <c r="JJ301" i="143"/>
  <c r="JN301" i="143"/>
  <c r="JR301" i="143"/>
  <c r="HW302" i="143"/>
  <c r="IA302" i="143"/>
  <c r="IE302" i="143"/>
  <c r="II302" i="143"/>
  <c r="IM302" i="143"/>
  <c r="IQ302" i="143"/>
  <c r="IU302" i="143"/>
  <c r="JR306" i="143"/>
  <c r="JR300" i="143" s="1"/>
  <c r="ID306" i="143"/>
  <c r="ID300" i="143" s="1"/>
  <c r="IF306" i="143"/>
  <c r="IF300" i="143" s="1"/>
  <c r="IH306" i="143"/>
  <c r="IH300" i="143" s="1"/>
  <c r="IJ306" i="143"/>
  <c r="IJ300" i="143" s="1"/>
  <c r="IL306" i="143"/>
  <c r="IL300" i="143" s="1"/>
  <c r="IN306" i="143"/>
  <c r="IN300" i="143" s="1"/>
  <c r="IP306" i="143"/>
  <c r="IP300" i="143" s="1"/>
  <c r="IR306" i="143"/>
  <c r="IR300" i="143" s="1"/>
  <c r="IT306" i="143"/>
  <c r="IT300" i="143" s="1"/>
  <c r="IV306" i="143"/>
  <c r="IV300" i="143" s="1"/>
  <c r="IX306" i="143"/>
  <c r="IX300" i="143" s="1"/>
  <c r="IZ306" i="143"/>
  <c r="IZ300" i="143" s="1"/>
  <c r="JB306" i="143"/>
  <c r="JB300" i="143" s="1"/>
  <c r="JD306" i="143"/>
  <c r="JD300" i="143" s="1"/>
  <c r="JF306" i="143"/>
  <c r="JF300" i="143" s="1"/>
  <c r="JH306" i="143"/>
  <c r="JH300" i="143" s="1"/>
  <c r="JJ306" i="143"/>
  <c r="JJ300" i="143" s="1"/>
  <c r="JL306" i="143"/>
  <c r="JL300" i="143" s="1"/>
  <c r="JN306" i="143"/>
  <c r="JN300" i="143" s="1"/>
  <c r="JP306" i="143"/>
  <c r="JP300" i="143" s="1"/>
  <c r="HV303" i="142"/>
  <c r="HV302" i="142"/>
  <c r="HX303" i="142"/>
  <c r="HX302" i="142"/>
  <c r="HZ303" i="142"/>
  <c r="HZ302" i="142"/>
  <c r="IB303" i="142"/>
  <c r="IB302" i="142"/>
  <c r="ID303" i="142"/>
  <c r="ID302" i="142"/>
  <c r="IF303" i="142"/>
  <c r="IF302" i="142"/>
  <c r="IH303" i="142"/>
  <c r="IH302" i="142"/>
  <c r="IJ303" i="142"/>
  <c r="IJ302" i="142"/>
  <c r="IL303" i="142"/>
  <c r="IL302" i="142"/>
  <c r="IN303" i="142"/>
  <c r="IN302" i="142"/>
  <c r="IP303" i="142"/>
  <c r="IP302" i="142"/>
  <c r="IR303" i="142"/>
  <c r="IR302" i="142"/>
  <c r="IT303" i="142"/>
  <c r="IT302" i="142"/>
  <c r="IV303" i="142"/>
  <c r="IV302" i="142"/>
  <c r="IX303" i="142"/>
  <c r="IX302" i="142"/>
  <c r="IZ303" i="142"/>
  <c r="IZ302" i="142"/>
  <c r="JB303" i="142"/>
  <c r="JB302" i="142"/>
  <c r="JD303" i="142"/>
  <c r="JD302" i="142"/>
  <c r="JF303" i="142"/>
  <c r="JF302" i="142"/>
  <c r="JH303" i="142"/>
  <c r="JH302" i="142"/>
  <c r="JJ303" i="142"/>
  <c r="JJ302" i="142"/>
  <c r="JL303" i="142"/>
  <c r="JL302" i="142"/>
  <c r="JN303" i="142"/>
  <c r="JN302" i="142"/>
  <c r="JP303" i="142"/>
  <c r="JP302" i="142"/>
  <c r="JR303" i="142"/>
  <c r="JR302" i="142"/>
  <c r="HW306" i="142"/>
  <c r="HY306" i="142"/>
  <c r="IA306" i="142"/>
  <c r="IC306" i="142"/>
  <c r="IE306" i="142"/>
  <c r="IG306" i="142"/>
  <c r="II306" i="142"/>
  <c r="IK306" i="142"/>
  <c r="IM306" i="142"/>
  <c r="IO306" i="142"/>
  <c r="IQ306" i="142"/>
  <c r="IS306" i="142"/>
  <c r="IU306" i="142"/>
  <c r="IW306" i="142"/>
  <c r="IY306" i="142"/>
  <c r="JA306" i="142"/>
  <c r="JC306" i="142"/>
  <c r="JE306" i="142"/>
  <c r="JG306" i="142"/>
  <c r="JI306" i="142"/>
  <c r="JK306" i="142"/>
  <c r="JM306" i="142"/>
  <c r="JO306" i="142"/>
  <c r="JQ306" i="142"/>
  <c r="JS306" i="142"/>
  <c r="HS307" i="142"/>
  <c r="HR307" i="142" s="1"/>
  <c r="H12" i="142" s="1"/>
  <c r="HT307" i="142"/>
  <c r="HT308" i="142"/>
  <c r="HS308" i="142"/>
  <c r="HT309" i="142"/>
  <c r="HS309" i="142"/>
  <c r="HT310" i="142"/>
  <c r="HS310" i="142"/>
  <c r="HT311" i="142"/>
  <c r="HS311" i="142"/>
  <c r="HT312" i="142"/>
  <c r="HS312" i="142"/>
  <c r="HT313" i="142"/>
  <c r="HS313" i="142"/>
  <c r="HT314" i="142"/>
  <c r="HS314" i="142"/>
  <c r="HT315" i="142"/>
  <c r="HS315" i="142"/>
  <c r="HT316" i="142"/>
  <c r="HS316" i="142"/>
  <c r="HT317" i="142"/>
  <c r="HS317" i="142"/>
  <c r="HT318" i="142"/>
  <c r="HS318" i="142"/>
  <c r="HT319" i="142"/>
  <c r="HS319" i="142"/>
  <c r="HT320" i="142"/>
  <c r="HS320" i="142"/>
  <c r="HT321" i="142"/>
  <c r="HS321" i="142"/>
  <c r="HT322" i="142"/>
  <c r="HS322" i="142"/>
  <c r="HT323" i="142"/>
  <c r="HS323" i="142"/>
  <c r="HT324" i="142"/>
  <c r="HS324" i="142"/>
  <c r="HT325" i="142"/>
  <c r="HS325" i="142"/>
  <c r="HT326" i="142"/>
  <c r="HS326" i="142"/>
  <c r="HS327" i="142"/>
  <c r="HR327" i="142" s="1"/>
  <c r="H32" i="142" s="1"/>
  <c r="HT327" i="142"/>
  <c r="HT328" i="142"/>
  <c r="HS328" i="142"/>
  <c r="HS329" i="142"/>
  <c r="HR329" i="142" s="1"/>
  <c r="H34" i="142" s="1"/>
  <c r="HT329" i="142"/>
  <c r="HT330" i="142"/>
  <c r="HS330" i="142"/>
  <c r="HS331" i="142"/>
  <c r="HR331" i="142" s="1"/>
  <c r="H36" i="142" s="1"/>
  <c r="HT331" i="142"/>
  <c r="HT332" i="142"/>
  <c r="HS332" i="142"/>
  <c r="HS333" i="142"/>
  <c r="HR333" i="142" s="1"/>
  <c r="H38" i="142" s="1"/>
  <c r="HT333" i="142"/>
  <c r="HT334" i="142"/>
  <c r="HS334" i="142"/>
  <c r="HS335" i="142"/>
  <c r="HR335" i="142" s="1"/>
  <c r="H40" i="142" s="1"/>
  <c r="HT335" i="142"/>
  <c r="HT336" i="142"/>
  <c r="HS336" i="142"/>
  <c r="HS337" i="142"/>
  <c r="HR337" i="142" s="1"/>
  <c r="H42" i="142" s="1"/>
  <c r="HT337" i="142"/>
  <c r="HT338" i="142"/>
  <c r="HS338" i="142"/>
  <c r="HS339" i="142"/>
  <c r="HR339" i="142" s="1"/>
  <c r="H44" i="142" s="1"/>
  <c r="HT339" i="142"/>
  <c r="HT340" i="142"/>
  <c r="HS340" i="142"/>
  <c r="HT341" i="142"/>
  <c r="HS341" i="142"/>
  <c r="HS342" i="142"/>
  <c r="HR342" i="142" s="1"/>
  <c r="H47" i="142" s="1"/>
  <c r="HT342" i="142"/>
  <c r="HT343" i="142"/>
  <c r="HS343" i="142"/>
  <c r="HS344" i="142"/>
  <c r="HR344" i="142" s="1"/>
  <c r="H49" i="142" s="1"/>
  <c r="HT344" i="142"/>
  <c r="HS345" i="142"/>
  <c r="HR345" i="142" s="1"/>
  <c r="H50" i="142" s="1"/>
  <c r="HT345" i="142"/>
  <c r="HT346" i="142"/>
  <c r="HS346" i="142"/>
  <c r="HS347" i="142"/>
  <c r="HR347" i="142" s="1"/>
  <c r="H52" i="142" s="1"/>
  <c r="HT347" i="142"/>
  <c r="HT348" i="142"/>
  <c r="HS348" i="142"/>
  <c r="HT349" i="142"/>
  <c r="HS349" i="142"/>
  <c r="HT350" i="142"/>
  <c r="HS350" i="142"/>
  <c r="HT351" i="142"/>
  <c r="HS351" i="142"/>
  <c r="HT352" i="142"/>
  <c r="HS352" i="142"/>
  <c r="HT353" i="142"/>
  <c r="HS353" i="142"/>
  <c r="HT354" i="142"/>
  <c r="HS354" i="142"/>
  <c r="HT355" i="142"/>
  <c r="HS355" i="142"/>
  <c r="HT356" i="142"/>
  <c r="HS356" i="142"/>
  <c r="HT357" i="142"/>
  <c r="HS357" i="142"/>
  <c r="HT358" i="142"/>
  <c r="HS358" i="142"/>
  <c r="HT359" i="142"/>
  <c r="HS359" i="142"/>
  <c r="HT360" i="142"/>
  <c r="HS360" i="142"/>
  <c r="HT361" i="142"/>
  <c r="HS361" i="142"/>
  <c r="HT362" i="142"/>
  <c r="HS362" i="142"/>
  <c r="HT363" i="142"/>
  <c r="HS363" i="142"/>
  <c r="HT364" i="142"/>
  <c r="HS364" i="142"/>
  <c r="HT365" i="142"/>
  <c r="HS365" i="142"/>
  <c r="HT366" i="142"/>
  <c r="HS366" i="142"/>
  <c r="JS304" i="142"/>
  <c r="JS305" i="142" s="1"/>
  <c r="JQ304" i="142"/>
  <c r="JQ305" i="142" s="1"/>
  <c r="JO304" i="142"/>
  <c r="JO305" i="142" s="1"/>
  <c r="JM304" i="142"/>
  <c r="JM305" i="142" s="1"/>
  <c r="JK304" i="142"/>
  <c r="JK305" i="142" s="1"/>
  <c r="JI304" i="142"/>
  <c r="JI305" i="142" s="1"/>
  <c r="JG304" i="142"/>
  <c r="JG305" i="142" s="1"/>
  <c r="JE304" i="142"/>
  <c r="JE305" i="142" s="1"/>
  <c r="JC304" i="142"/>
  <c r="JC305" i="142" s="1"/>
  <c r="JA304" i="142"/>
  <c r="JA305" i="142" s="1"/>
  <c r="IY304" i="142"/>
  <c r="IY305" i="142" s="1"/>
  <c r="IW304" i="142"/>
  <c r="IW305" i="142" s="1"/>
  <c r="IU304" i="142"/>
  <c r="IU305" i="142" s="1"/>
  <c r="IS304" i="142"/>
  <c r="IS305" i="142" s="1"/>
  <c r="IQ304" i="142"/>
  <c r="IQ305" i="142" s="1"/>
  <c r="IO304" i="142"/>
  <c r="IO305" i="142" s="1"/>
  <c r="IM304" i="142"/>
  <c r="IM305" i="142" s="1"/>
  <c r="IK304" i="142"/>
  <c r="IK305" i="142" s="1"/>
  <c r="II304" i="142"/>
  <c r="II305" i="142" s="1"/>
  <c r="IG304" i="142"/>
  <c r="IG305" i="142" s="1"/>
  <c r="IE304" i="142"/>
  <c r="IE305" i="142" s="1"/>
  <c r="IC304" i="142"/>
  <c r="IC305" i="142" s="1"/>
  <c r="IA304" i="142"/>
  <c r="IA305" i="142" s="1"/>
  <c r="HY304" i="142"/>
  <c r="HY305" i="142" s="1"/>
  <c r="HW304" i="142"/>
  <c r="HW305" i="142" s="1"/>
  <c r="JR301" i="142"/>
  <c r="JP301" i="142"/>
  <c r="JN301" i="142"/>
  <c r="JL301" i="142"/>
  <c r="JJ301" i="142"/>
  <c r="JH301" i="142"/>
  <c r="JF301" i="142"/>
  <c r="JD301" i="142"/>
  <c r="JB301" i="142"/>
  <c r="IZ301" i="142"/>
  <c r="IX301" i="142"/>
  <c r="IV301" i="142"/>
  <c r="IT301" i="142"/>
  <c r="IR301" i="142"/>
  <c r="IP301" i="142"/>
  <c r="IN301" i="142"/>
  <c r="IL301" i="142"/>
  <c r="JR304" i="142"/>
  <c r="JP304" i="142"/>
  <c r="JN304" i="142"/>
  <c r="JL304" i="142"/>
  <c r="JJ304" i="142"/>
  <c r="JH304" i="142"/>
  <c r="JF304" i="142"/>
  <c r="JD304" i="142"/>
  <c r="JB304" i="142"/>
  <c r="IZ304" i="142"/>
  <c r="IX304" i="142"/>
  <c r="IV304" i="142"/>
  <c r="IT304" i="142"/>
  <c r="IR304" i="142"/>
  <c r="IP304" i="142"/>
  <c r="IN304" i="142"/>
  <c r="IL304" i="142"/>
  <c r="IJ304" i="142"/>
  <c r="IH304" i="142"/>
  <c r="IF304" i="142"/>
  <c r="ID304" i="142"/>
  <c r="IB304" i="142"/>
  <c r="HZ304" i="142"/>
  <c r="HX304" i="142"/>
  <c r="HV304" i="142"/>
  <c r="JS301" i="142"/>
  <c r="JQ301" i="142"/>
  <c r="JO301" i="142"/>
  <c r="JM301" i="142"/>
  <c r="JK301" i="142"/>
  <c r="JI301" i="142"/>
  <c r="JG301" i="142"/>
  <c r="JE301" i="142"/>
  <c r="JC301" i="142"/>
  <c r="JA301" i="142"/>
  <c r="IY301" i="142"/>
  <c r="IW301" i="142"/>
  <c r="IU301" i="142"/>
  <c r="IS301" i="142"/>
  <c r="IQ301" i="142"/>
  <c r="IO301" i="142"/>
  <c r="IM301" i="142"/>
  <c r="HV301" i="142"/>
  <c r="HX301" i="142"/>
  <c r="HZ301" i="142"/>
  <c r="IB301" i="142"/>
  <c r="ID301" i="142"/>
  <c r="IF301" i="142"/>
  <c r="IH301" i="142"/>
  <c r="IJ301" i="142"/>
  <c r="HW303" i="142"/>
  <c r="HW302" i="142"/>
  <c r="HY303" i="142"/>
  <c r="HY302" i="142"/>
  <c r="IA303" i="142"/>
  <c r="IA302" i="142"/>
  <c r="IC303" i="142"/>
  <c r="IC302" i="142"/>
  <c r="IE303" i="142"/>
  <c r="IE302" i="142"/>
  <c r="IG303" i="142"/>
  <c r="IG302" i="142"/>
  <c r="II303" i="142"/>
  <c r="II302" i="142"/>
  <c r="IK303" i="142"/>
  <c r="IK302" i="142"/>
  <c r="IM303" i="142"/>
  <c r="IM302" i="142"/>
  <c r="IO303" i="142"/>
  <c r="IO302" i="142"/>
  <c r="IQ303" i="142"/>
  <c r="IQ302" i="142"/>
  <c r="IS303" i="142"/>
  <c r="IS302" i="142"/>
  <c r="IU303" i="142"/>
  <c r="IU302" i="142"/>
  <c r="IW303" i="142"/>
  <c r="IW302" i="142"/>
  <c r="IY303" i="142"/>
  <c r="IY302" i="142"/>
  <c r="JA303" i="142"/>
  <c r="JA302" i="142"/>
  <c r="JC303" i="142"/>
  <c r="JC302" i="142"/>
  <c r="JE303" i="142"/>
  <c r="JE302" i="142"/>
  <c r="JG303" i="142"/>
  <c r="JG302" i="142"/>
  <c r="JI303" i="142"/>
  <c r="JI302" i="142"/>
  <c r="JK303" i="142"/>
  <c r="JK302" i="142"/>
  <c r="JM303" i="142"/>
  <c r="JM302" i="142"/>
  <c r="JO303" i="142"/>
  <c r="JO302" i="142"/>
  <c r="JQ303" i="142"/>
  <c r="JQ302" i="142"/>
  <c r="JS303" i="142"/>
  <c r="JS302" i="142"/>
  <c r="HV306" i="142"/>
  <c r="HV300" i="142" s="1"/>
  <c r="HV305" i="142"/>
  <c r="HX306" i="142"/>
  <c r="HX300" i="142" s="1"/>
  <c r="HX305" i="142"/>
  <c r="HZ306" i="142"/>
  <c r="HZ300" i="142" s="1"/>
  <c r="HZ305" i="142"/>
  <c r="IB306" i="142"/>
  <c r="IB300" i="142" s="1"/>
  <c r="IB305" i="142"/>
  <c r="ID306" i="142"/>
  <c r="ID300" i="142" s="1"/>
  <c r="ID305" i="142"/>
  <c r="IF306" i="142"/>
  <c r="IF300" i="142" s="1"/>
  <c r="IF305" i="142"/>
  <c r="IH306" i="142"/>
  <c r="IH300" i="142" s="1"/>
  <c r="IH305" i="142"/>
  <c r="IJ306" i="142"/>
  <c r="IJ300" i="142" s="1"/>
  <c r="IJ305" i="142"/>
  <c r="IL306" i="142"/>
  <c r="IL300" i="142" s="1"/>
  <c r="IL305" i="142"/>
  <c r="IN306" i="142"/>
  <c r="IN300" i="142" s="1"/>
  <c r="IN305" i="142"/>
  <c r="IP306" i="142"/>
  <c r="IP300" i="142" s="1"/>
  <c r="IP305" i="142"/>
  <c r="IR306" i="142"/>
  <c r="IR300" i="142" s="1"/>
  <c r="IR305" i="142"/>
  <c r="IT306" i="142"/>
  <c r="IT300" i="142" s="1"/>
  <c r="IT305" i="142"/>
  <c r="IV306" i="142"/>
  <c r="IV300" i="142" s="1"/>
  <c r="IV305" i="142"/>
  <c r="IX306" i="142"/>
  <c r="IX300" i="142" s="1"/>
  <c r="IX305" i="142"/>
  <c r="IZ306" i="142"/>
  <c r="IZ300" i="142" s="1"/>
  <c r="IZ305" i="142"/>
  <c r="JB306" i="142"/>
  <c r="JB300" i="142" s="1"/>
  <c r="JB305" i="142"/>
  <c r="JD306" i="142"/>
  <c r="JD300" i="142" s="1"/>
  <c r="JD305" i="142"/>
  <c r="JF306" i="142"/>
  <c r="JF300" i="142" s="1"/>
  <c r="JF305" i="142"/>
  <c r="JH306" i="142"/>
  <c r="JH300" i="142" s="1"/>
  <c r="JH305" i="142"/>
  <c r="JJ306" i="142"/>
  <c r="JJ300" i="142" s="1"/>
  <c r="JJ305" i="142"/>
  <c r="JL306" i="142"/>
  <c r="JL300" i="142" s="1"/>
  <c r="JL305" i="142"/>
  <c r="JN306" i="142"/>
  <c r="JN300" i="142" s="1"/>
  <c r="JN305" i="142"/>
  <c r="JP306" i="142"/>
  <c r="JP300" i="142" s="1"/>
  <c r="JP305" i="142"/>
  <c r="JR306" i="142"/>
  <c r="JR300" i="142" s="1"/>
  <c r="JR305" i="142"/>
  <c r="HW301" i="142"/>
  <c r="HY301" i="142"/>
  <c r="IA301" i="142"/>
  <c r="IC301" i="142"/>
  <c r="IE301" i="142"/>
  <c r="IG301" i="142"/>
  <c r="II301" i="142"/>
  <c r="IK301" i="142"/>
  <c r="HW303" i="141"/>
  <c r="HW302" i="141"/>
  <c r="HY303" i="141"/>
  <c r="HY302" i="141"/>
  <c r="IA303" i="141"/>
  <c r="IA302" i="141"/>
  <c r="IC303" i="141"/>
  <c r="IC302" i="141"/>
  <c r="IE303" i="141"/>
  <c r="IE302" i="141"/>
  <c r="IG303" i="141"/>
  <c r="IG302" i="141"/>
  <c r="II303" i="141"/>
  <c r="II302" i="141"/>
  <c r="IK303" i="141"/>
  <c r="IK302" i="141"/>
  <c r="IM303" i="141"/>
  <c r="IM302" i="141"/>
  <c r="IO303" i="141"/>
  <c r="IO302" i="141"/>
  <c r="IQ303" i="141"/>
  <c r="IQ302" i="141"/>
  <c r="IS303" i="141"/>
  <c r="IS302" i="141"/>
  <c r="IU303" i="141"/>
  <c r="IU302" i="141"/>
  <c r="IW303" i="141"/>
  <c r="IW302" i="141"/>
  <c r="IY303" i="141"/>
  <c r="IY302" i="141"/>
  <c r="JA303" i="141"/>
  <c r="JA302" i="141"/>
  <c r="JC303" i="141"/>
  <c r="JC302" i="141"/>
  <c r="JE303" i="141"/>
  <c r="JE302" i="141"/>
  <c r="JG303" i="141"/>
  <c r="JG302" i="141"/>
  <c r="JI303" i="141"/>
  <c r="JI302" i="141"/>
  <c r="JK303" i="141"/>
  <c r="JK302" i="141"/>
  <c r="JM303" i="141"/>
  <c r="JM302" i="141"/>
  <c r="JO303" i="141"/>
  <c r="JO302" i="141"/>
  <c r="JQ303" i="141"/>
  <c r="JQ302" i="141"/>
  <c r="JS303" i="141"/>
  <c r="JS302" i="141"/>
  <c r="HV306" i="141"/>
  <c r="HX306" i="141"/>
  <c r="HZ306" i="141"/>
  <c r="IB306" i="141"/>
  <c r="ID306" i="141"/>
  <c r="IF306" i="141"/>
  <c r="IH306" i="141"/>
  <c r="IJ306" i="141"/>
  <c r="IL306" i="141"/>
  <c r="IN306" i="141"/>
  <c r="IP306" i="141"/>
  <c r="IR306" i="141"/>
  <c r="IT306" i="141"/>
  <c r="IV306" i="141"/>
  <c r="IX306" i="141"/>
  <c r="IZ306" i="141"/>
  <c r="JB306" i="141"/>
  <c r="JD306" i="141"/>
  <c r="JF306" i="141"/>
  <c r="JH306" i="141"/>
  <c r="JJ306" i="141"/>
  <c r="JL306" i="141"/>
  <c r="JN306" i="141"/>
  <c r="JP306" i="141"/>
  <c r="JR306" i="141"/>
  <c r="HV303" i="141"/>
  <c r="HV302" i="141"/>
  <c r="HX303" i="141"/>
  <c r="HX302" i="141"/>
  <c r="HZ303" i="141"/>
  <c r="HZ302" i="141"/>
  <c r="IB303" i="141"/>
  <c r="IB302" i="141"/>
  <c r="ID303" i="141"/>
  <c r="ID302" i="141"/>
  <c r="IF303" i="141"/>
  <c r="IF302" i="141"/>
  <c r="IH303" i="141"/>
  <c r="IH302" i="141"/>
  <c r="IJ303" i="141"/>
  <c r="IJ302" i="141"/>
  <c r="IL303" i="141"/>
  <c r="IL302" i="141"/>
  <c r="IN303" i="141"/>
  <c r="IN302" i="141"/>
  <c r="IP303" i="141"/>
  <c r="IP302" i="141"/>
  <c r="IR303" i="141"/>
  <c r="IR302" i="141"/>
  <c r="IT303" i="141"/>
  <c r="IT302" i="141"/>
  <c r="IV303" i="141"/>
  <c r="IV302" i="141"/>
  <c r="IX303" i="141"/>
  <c r="IX302" i="141"/>
  <c r="IZ303" i="141"/>
  <c r="IZ302" i="141"/>
  <c r="JB303" i="141"/>
  <c r="JB302" i="141"/>
  <c r="JD303" i="141"/>
  <c r="JD302" i="141"/>
  <c r="JF303" i="141"/>
  <c r="JF302" i="141"/>
  <c r="JH303" i="141"/>
  <c r="JH302" i="141"/>
  <c r="JJ303" i="141"/>
  <c r="JJ302" i="141"/>
  <c r="JL303" i="141"/>
  <c r="JL302" i="141"/>
  <c r="JN303" i="141"/>
  <c r="JN302" i="141"/>
  <c r="JP303" i="141"/>
  <c r="JP302" i="141"/>
  <c r="JR303" i="141"/>
  <c r="JR302" i="141"/>
  <c r="HW306" i="141"/>
  <c r="HW300" i="141" s="1"/>
  <c r="HY306" i="141"/>
  <c r="HY300" i="141" s="1"/>
  <c r="IA306" i="141"/>
  <c r="IA300" i="141" s="1"/>
  <c r="IC306" i="141"/>
  <c r="IC300" i="141" s="1"/>
  <c r="IE306" i="141"/>
  <c r="IE300" i="141" s="1"/>
  <c r="IG306" i="141"/>
  <c r="IG300" i="141" s="1"/>
  <c r="II306" i="141"/>
  <c r="II300" i="141" s="1"/>
  <c r="IK306" i="141"/>
  <c r="IK300" i="141" s="1"/>
  <c r="IM306" i="141"/>
  <c r="IM300" i="141" s="1"/>
  <c r="IO306" i="141"/>
  <c r="IO300" i="141" s="1"/>
  <c r="IQ306" i="141"/>
  <c r="IQ300" i="141" s="1"/>
  <c r="IS306" i="141"/>
  <c r="IS300" i="141" s="1"/>
  <c r="IU306" i="141"/>
  <c r="IU300" i="141" s="1"/>
  <c r="IW306" i="141"/>
  <c r="IW300" i="141" s="1"/>
  <c r="IY306" i="141"/>
  <c r="IY300" i="141" s="1"/>
  <c r="JA306" i="141"/>
  <c r="JA300" i="141" s="1"/>
  <c r="JC306" i="141"/>
  <c r="JC300" i="141" s="1"/>
  <c r="JE306" i="141"/>
  <c r="JE300" i="141" s="1"/>
  <c r="JG306" i="141"/>
  <c r="JG300" i="141" s="1"/>
  <c r="JI306" i="141"/>
  <c r="JI300" i="141" s="1"/>
  <c r="JK306" i="141"/>
  <c r="JK300" i="141" s="1"/>
  <c r="JM306" i="141"/>
  <c r="JM300" i="141" s="1"/>
  <c r="JO306" i="141"/>
  <c r="JO300" i="141" s="1"/>
  <c r="JQ306" i="141"/>
  <c r="JQ300" i="141" s="1"/>
  <c r="JS306" i="141"/>
  <c r="JS300" i="141" s="1"/>
  <c r="HS307" i="141"/>
  <c r="HR307" i="141" s="1"/>
  <c r="H12" i="141" s="1"/>
  <c r="HT307" i="141"/>
  <c r="HT308" i="141"/>
  <c r="HS308" i="141"/>
  <c r="HT309" i="141"/>
  <c r="HS309" i="141"/>
  <c r="HT310" i="141"/>
  <c r="HS310" i="141"/>
  <c r="HT311" i="141"/>
  <c r="HS311" i="141"/>
  <c r="HT312" i="141"/>
  <c r="HS312" i="141"/>
  <c r="HT313" i="141"/>
  <c r="HS313" i="141"/>
  <c r="HT314" i="141"/>
  <c r="HS314" i="141"/>
  <c r="HT315" i="141"/>
  <c r="HS315" i="141"/>
  <c r="HT316" i="141"/>
  <c r="HS316" i="141"/>
  <c r="HT317" i="141"/>
  <c r="HS317" i="141"/>
  <c r="HT318" i="141"/>
  <c r="HS318" i="141"/>
  <c r="HT319" i="141"/>
  <c r="HS319" i="141"/>
  <c r="HT320" i="141"/>
  <c r="HS320" i="141"/>
  <c r="HT321" i="141"/>
  <c r="HS321" i="141"/>
  <c r="HT322" i="141"/>
  <c r="HS322" i="141"/>
  <c r="HT323" i="141"/>
  <c r="HS323" i="141"/>
  <c r="HT324" i="141"/>
  <c r="HS324" i="141"/>
  <c r="HT325" i="141"/>
  <c r="HS325" i="141"/>
  <c r="HT326" i="141"/>
  <c r="HS326" i="141"/>
  <c r="HS327" i="141"/>
  <c r="HR327" i="141" s="1"/>
  <c r="H32" i="141" s="1"/>
  <c r="HT327" i="141"/>
  <c r="HT328" i="141"/>
  <c r="HS328" i="141"/>
  <c r="HS329" i="141"/>
  <c r="HR329" i="141" s="1"/>
  <c r="H34" i="141" s="1"/>
  <c r="HT329" i="141"/>
  <c r="HT330" i="141"/>
  <c r="HS330" i="141"/>
  <c r="HS331" i="141"/>
  <c r="HR331" i="141" s="1"/>
  <c r="H36" i="141" s="1"/>
  <c r="HT331" i="141"/>
  <c r="HT332" i="141"/>
  <c r="HS332" i="141"/>
  <c r="HS333" i="141"/>
  <c r="HR333" i="141" s="1"/>
  <c r="H38" i="141" s="1"/>
  <c r="HT333" i="141"/>
  <c r="HT334" i="141"/>
  <c r="HS334" i="141"/>
  <c r="HS335" i="141"/>
  <c r="HR335" i="141" s="1"/>
  <c r="H40" i="141" s="1"/>
  <c r="HT335" i="141"/>
  <c r="HT336" i="141"/>
  <c r="HS336" i="141"/>
  <c r="HS337" i="141"/>
  <c r="HR337" i="141" s="1"/>
  <c r="H42" i="141" s="1"/>
  <c r="HT337" i="141"/>
  <c r="HT338" i="141"/>
  <c r="HS338" i="141"/>
  <c r="HS339" i="141"/>
  <c r="HR339" i="141" s="1"/>
  <c r="H44" i="141" s="1"/>
  <c r="HT339" i="141"/>
  <c r="HT340" i="141"/>
  <c r="HS340" i="141"/>
  <c r="HT341" i="141"/>
  <c r="HS341" i="141"/>
  <c r="HS342" i="141"/>
  <c r="HR342" i="141" s="1"/>
  <c r="H47" i="141" s="1"/>
  <c r="HT342" i="141"/>
  <c r="HS343" i="141"/>
  <c r="HR343" i="141" s="1"/>
  <c r="H48" i="141" s="1"/>
  <c r="HT343" i="141"/>
  <c r="HT344" i="141"/>
  <c r="HS344" i="141"/>
  <c r="HS345" i="141"/>
  <c r="HR345" i="141" s="1"/>
  <c r="H50" i="141" s="1"/>
  <c r="HT345" i="141"/>
  <c r="HT346" i="141"/>
  <c r="HS346" i="141"/>
  <c r="HS347" i="141"/>
  <c r="HR347" i="141" s="1"/>
  <c r="H52" i="141" s="1"/>
  <c r="HT347" i="141"/>
  <c r="HT348" i="141"/>
  <c r="HS348" i="141"/>
  <c r="HT349" i="141"/>
  <c r="HS349" i="141"/>
  <c r="HT350" i="141"/>
  <c r="HS350" i="141"/>
  <c r="HT351" i="141"/>
  <c r="HS351" i="141"/>
  <c r="HT352" i="141"/>
  <c r="HS352" i="141"/>
  <c r="HT353" i="141"/>
  <c r="HS353" i="141"/>
  <c r="HT354" i="141"/>
  <c r="HS354" i="141"/>
  <c r="HT355" i="141"/>
  <c r="HS355" i="141"/>
  <c r="HT356" i="141"/>
  <c r="HS356" i="141"/>
  <c r="HT357" i="141"/>
  <c r="HS357" i="141"/>
  <c r="HT358" i="141"/>
  <c r="HS358" i="141"/>
  <c r="HT359" i="141"/>
  <c r="HS359" i="141"/>
  <c r="HT360" i="141"/>
  <c r="HS360" i="141"/>
  <c r="HT361" i="141"/>
  <c r="HS361" i="141"/>
  <c r="HT362" i="141"/>
  <c r="HS362" i="141"/>
  <c r="HT363" i="141"/>
  <c r="HS363" i="141"/>
  <c r="HT364" i="141"/>
  <c r="HS364" i="141"/>
  <c r="HT365" i="141"/>
  <c r="HS365" i="141"/>
  <c r="HT366" i="141"/>
  <c r="HS366" i="141"/>
  <c r="JS304" i="141"/>
  <c r="JS305" i="141" s="1"/>
  <c r="JQ304" i="141"/>
  <c r="JQ305" i="141" s="1"/>
  <c r="JO304" i="141"/>
  <c r="JO305" i="141" s="1"/>
  <c r="JM304" i="141"/>
  <c r="JM305" i="141" s="1"/>
  <c r="JK304" i="141"/>
  <c r="JK305" i="141" s="1"/>
  <c r="JI304" i="141"/>
  <c r="JI305" i="141" s="1"/>
  <c r="JG304" i="141"/>
  <c r="JG305" i="141" s="1"/>
  <c r="JE304" i="141"/>
  <c r="JE305" i="141" s="1"/>
  <c r="JC304" i="141"/>
  <c r="JC305" i="141" s="1"/>
  <c r="JA304" i="141"/>
  <c r="JA305" i="141" s="1"/>
  <c r="IY304" i="141"/>
  <c r="IY305" i="141" s="1"/>
  <c r="IW304" i="141"/>
  <c r="IW305" i="141" s="1"/>
  <c r="IU304" i="141"/>
  <c r="IU305" i="141" s="1"/>
  <c r="IS304" i="141"/>
  <c r="IS305" i="141" s="1"/>
  <c r="IQ304" i="141"/>
  <c r="IQ305" i="141" s="1"/>
  <c r="IO304" i="141"/>
  <c r="IO305" i="141" s="1"/>
  <c r="IM304" i="141"/>
  <c r="IM305" i="141" s="1"/>
  <c r="IK304" i="141"/>
  <c r="IK305" i="141" s="1"/>
  <c r="II304" i="141"/>
  <c r="II305" i="141" s="1"/>
  <c r="IG304" i="141"/>
  <c r="IG305" i="141" s="1"/>
  <c r="IE304" i="141"/>
  <c r="IE305" i="141" s="1"/>
  <c r="IC304" i="141"/>
  <c r="IC305" i="141" s="1"/>
  <c r="IA304" i="141"/>
  <c r="IA305" i="141" s="1"/>
  <c r="HY304" i="141"/>
  <c r="HY305" i="141" s="1"/>
  <c r="HW304" i="141"/>
  <c r="HW305" i="141" s="1"/>
  <c r="JR301" i="141"/>
  <c r="JP301" i="141"/>
  <c r="JR304" i="141"/>
  <c r="JR305" i="141" s="1"/>
  <c r="JP304" i="141"/>
  <c r="JP305" i="141" s="1"/>
  <c r="JN304" i="141"/>
  <c r="JN305" i="141" s="1"/>
  <c r="JL304" i="141"/>
  <c r="JL305" i="141" s="1"/>
  <c r="JJ304" i="141"/>
  <c r="JJ305" i="141" s="1"/>
  <c r="JH304" i="141"/>
  <c r="JH305" i="141" s="1"/>
  <c r="JF304" i="141"/>
  <c r="JF305" i="141" s="1"/>
  <c r="JD304" i="141"/>
  <c r="JD305" i="141" s="1"/>
  <c r="JB304" i="141"/>
  <c r="JB305" i="141" s="1"/>
  <c r="IZ304" i="141"/>
  <c r="IZ305" i="141" s="1"/>
  <c r="IX304" i="141"/>
  <c r="IX305" i="141" s="1"/>
  <c r="IV304" i="141"/>
  <c r="IV305" i="141" s="1"/>
  <c r="IT304" i="141"/>
  <c r="IT305" i="141" s="1"/>
  <c r="IR304" i="141"/>
  <c r="IR305" i="141" s="1"/>
  <c r="IP304" i="141"/>
  <c r="IP305" i="141" s="1"/>
  <c r="IN304" i="141"/>
  <c r="IN305" i="141" s="1"/>
  <c r="IL304" i="141"/>
  <c r="IL305" i="141" s="1"/>
  <c r="IJ304" i="141"/>
  <c r="IJ305" i="141" s="1"/>
  <c r="IH304" i="141"/>
  <c r="IH305" i="141" s="1"/>
  <c r="IF304" i="141"/>
  <c r="IF305" i="141" s="1"/>
  <c r="ID304" i="141"/>
  <c r="ID305" i="141" s="1"/>
  <c r="IB304" i="141"/>
  <c r="IB305" i="141" s="1"/>
  <c r="HZ304" i="141"/>
  <c r="HZ305" i="141" s="1"/>
  <c r="HX304" i="141"/>
  <c r="HX305" i="141" s="1"/>
  <c r="HV304" i="141"/>
  <c r="HV305" i="141" s="1"/>
  <c r="JS301" i="141"/>
  <c r="JQ301" i="141"/>
  <c r="JO301" i="141"/>
  <c r="JM301" i="141"/>
  <c r="JK301" i="141"/>
  <c r="JI301" i="141"/>
  <c r="JG301" i="141"/>
  <c r="JE301" i="141"/>
  <c r="JC301" i="141"/>
  <c r="JA301" i="141"/>
  <c r="IY301" i="141"/>
  <c r="IW301" i="141"/>
  <c r="IU301" i="141"/>
  <c r="IS301" i="141"/>
  <c r="IQ301" i="141"/>
  <c r="IO301" i="141"/>
  <c r="IM301" i="141"/>
  <c r="HV301" i="141"/>
  <c r="HX301" i="141"/>
  <c r="HZ301" i="141"/>
  <c r="IB301" i="141"/>
  <c r="ID301" i="141"/>
  <c r="IF301" i="141"/>
  <c r="IH301" i="141"/>
  <c r="IJ301" i="141"/>
  <c r="IL301" i="141"/>
  <c r="IP301" i="141"/>
  <c r="IT301" i="141"/>
  <c r="IX301" i="141"/>
  <c r="JB301" i="141"/>
  <c r="JF301" i="141"/>
  <c r="JJ301" i="141"/>
  <c r="JN301" i="141"/>
  <c r="HV303" i="140"/>
  <c r="HV302" i="140"/>
  <c r="HX303" i="140"/>
  <c r="HX302" i="140"/>
  <c r="HZ303" i="140"/>
  <c r="HZ302" i="140"/>
  <c r="IB303" i="140"/>
  <c r="IB302" i="140"/>
  <c r="ID303" i="140"/>
  <c r="ID302" i="140"/>
  <c r="IF303" i="140"/>
  <c r="IF302" i="140"/>
  <c r="IH303" i="140"/>
  <c r="IH302" i="140"/>
  <c r="IJ303" i="140"/>
  <c r="IJ302" i="140"/>
  <c r="IL303" i="140"/>
  <c r="IL302" i="140"/>
  <c r="IN303" i="140"/>
  <c r="IN302" i="140"/>
  <c r="IP303" i="140"/>
  <c r="IP302" i="140"/>
  <c r="IR303" i="140"/>
  <c r="IR302" i="140"/>
  <c r="IT303" i="140"/>
  <c r="IT302" i="140"/>
  <c r="IV303" i="140"/>
  <c r="IV302" i="140"/>
  <c r="IX303" i="140"/>
  <c r="IX302" i="140"/>
  <c r="IZ303" i="140"/>
  <c r="IZ302" i="140"/>
  <c r="JB303" i="140"/>
  <c r="JB302" i="140"/>
  <c r="JD303" i="140"/>
  <c r="JD302" i="140"/>
  <c r="JF303" i="140"/>
  <c r="JF302" i="140"/>
  <c r="JH303" i="140"/>
  <c r="JH302" i="140"/>
  <c r="JJ303" i="140"/>
  <c r="JJ302" i="140"/>
  <c r="JL303" i="140"/>
  <c r="JL302" i="140"/>
  <c r="JN303" i="140"/>
  <c r="JN302" i="140"/>
  <c r="JP303" i="140"/>
  <c r="JP302" i="140"/>
  <c r="JR303" i="140"/>
  <c r="JR302" i="140"/>
  <c r="HW306" i="140"/>
  <c r="HY306" i="140"/>
  <c r="IA306" i="140"/>
  <c r="IC306" i="140"/>
  <c r="IE306" i="140"/>
  <c r="IG306" i="140"/>
  <c r="II306" i="140"/>
  <c r="IK306" i="140"/>
  <c r="IM306" i="140"/>
  <c r="IO306" i="140"/>
  <c r="IQ306" i="140"/>
  <c r="IS306" i="140"/>
  <c r="IU306" i="140"/>
  <c r="IW306" i="140"/>
  <c r="IY306" i="140"/>
  <c r="JA306" i="140"/>
  <c r="JC306" i="140"/>
  <c r="JE306" i="140"/>
  <c r="JG306" i="140"/>
  <c r="JI306" i="140"/>
  <c r="JK306" i="140"/>
  <c r="JM306" i="140"/>
  <c r="JO306" i="140"/>
  <c r="JQ306" i="140"/>
  <c r="JS306" i="140"/>
  <c r="HS307" i="140"/>
  <c r="HR307" i="140" s="1"/>
  <c r="H12" i="140" s="1"/>
  <c r="HT307" i="140"/>
  <c r="HT308" i="140"/>
  <c r="HS308" i="140"/>
  <c r="HT309" i="140"/>
  <c r="HS309" i="140"/>
  <c r="HT310" i="140"/>
  <c r="HS310" i="140"/>
  <c r="HT311" i="140"/>
  <c r="HS311" i="140"/>
  <c r="HT312" i="140"/>
  <c r="HS312" i="140"/>
  <c r="HS313" i="140"/>
  <c r="HR313" i="140" s="1"/>
  <c r="H18" i="140" s="1"/>
  <c r="HT313" i="140"/>
  <c r="HS314" i="140"/>
  <c r="HR314" i="140" s="1"/>
  <c r="H19" i="140" s="1"/>
  <c r="HT314" i="140"/>
  <c r="HS315" i="140"/>
  <c r="HR315" i="140" s="1"/>
  <c r="H20" i="140" s="1"/>
  <c r="HT315" i="140"/>
  <c r="HS316" i="140"/>
  <c r="HR316" i="140" s="1"/>
  <c r="H21" i="140" s="1"/>
  <c r="HT316" i="140"/>
  <c r="HS317" i="140"/>
  <c r="HR317" i="140" s="1"/>
  <c r="H22" i="140" s="1"/>
  <c r="HT317" i="140"/>
  <c r="HS318" i="140"/>
  <c r="HR318" i="140" s="1"/>
  <c r="H23" i="140" s="1"/>
  <c r="HT318" i="140"/>
  <c r="HS319" i="140"/>
  <c r="HR319" i="140" s="1"/>
  <c r="H24" i="140" s="1"/>
  <c r="HT319" i="140"/>
  <c r="HS320" i="140"/>
  <c r="HR320" i="140" s="1"/>
  <c r="H25" i="140" s="1"/>
  <c r="HT320" i="140"/>
  <c r="HS321" i="140"/>
  <c r="HR321" i="140" s="1"/>
  <c r="H26" i="140" s="1"/>
  <c r="HT321" i="140"/>
  <c r="HS322" i="140"/>
  <c r="HR322" i="140" s="1"/>
  <c r="H27" i="140" s="1"/>
  <c r="HT322" i="140"/>
  <c r="HS323" i="140"/>
  <c r="HR323" i="140" s="1"/>
  <c r="H28" i="140" s="1"/>
  <c r="HT323" i="140"/>
  <c r="HS324" i="140"/>
  <c r="HR324" i="140" s="1"/>
  <c r="H29" i="140" s="1"/>
  <c r="HT324" i="140"/>
  <c r="HS325" i="140"/>
  <c r="HR325" i="140" s="1"/>
  <c r="H30" i="140" s="1"/>
  <c r="HT325" i="140"/>
  <c r="HS326" i="140"/>
  <c r="HR326" i="140" s="1"/>
  <c r="H31" i="140" s="1"/>
  <c r="HT326" i="140"/>
  <c r="HT327" i="140"/>
  <c r="HS327" i="140"/>
  <c r="HS328" i="140"/>
  <c r="HR328" i="140" s="1"/>
  <c r="H33" i="140" s="1"/>
  <c r="HT328" i="140"/>
  <c r="HT329" i="140"/>
  <c r="HS329" i="140"/>
  <c r="HS330" i="140"/>
  <c r="HR330" i="140" s="1"/>
  <c r="H35" i="140" s="1"/>
  <c r="HT330" i="140"/>
  <c r="HT331" i="140"/>
  <c r="HS331" i="140"/>
  <c r="HS332" i="140"/>
  <c r="HR332" i="140" s="1"/>
  <c r="H37" i="140" s="1"/>
  <c r="HT332" i="140"/>
  <c r="HT333" i="140"/>
  <c r="HS333" i="140"/>
  <c r="HS334" i="140"/>
  <c r="HR334" i="140" s="1"/>
  <c r="H39" i="140" s="1"/>
  <c r="HT334" i="140"/>
  <c r="HT335" i="140"/>
  <c r="HS335" i="140"/>
  <c r="HS336" i="140"/>
  <c r="HR336" i="140" s="1"/>
  <c r="H41" i="140" s="1"/>
  <c r="HT336" i="140"/>
  <c r="HT337" i="140"/>
  <c r="HS337" i="140"/>
  <c r="HS338" i="140"/>
  <c r="HR338" i="140" s="1"/>
  <c r="H43" i="140" s="1"/>
  <c r="HT338" i="140"/>
  <c r="HT339" i="140"/>
  <c r="HS339" i="140"/>
  <c r="HS340" i="140"/>
  <c r="HR340" i="140" s="1"/>
  <c r="H45" i="140" s="1"/>
  <c r="HT340" i="140"/>
  <c r="HT341" i="140"/>
  <c r="HS341" i="140"/>
  <c r="HS342" i="140"/>
  <c r="HR342" i="140" s="1"/>
  <c r="H47" i="140" s="1"/>
  <c r="HT342" i="140"/>
  <c r="HT343" i="140"/>
  <c r="HS343" i="140"/>
  <c r="HT344" i="140"/>
  <c r="HS344" i="140"/>
  <c r="HS345" i="140"/>
  <c r="HR345" i="140" s="1"/>
  <c r="H50" i="140" s="1"/>
  <c r="HT345" i="140"/>
  <c r="HT346" i="140"/>
  <c r="HS346" i="140"/>
  <c r="HS347" i="140"/>
  <c r="HR347" i="140" s="1"/>
  <c r="H52" i="140" s="1"/>
  <c r="HT347" i="140"/>
  <c r="HT348" i="140"/>
  <c r="HS348" i="140"/>
  <c r="HT349" i="140"/>
  <c r="HS349" i="140"/>
  <c r="HT350" i="140"/>
  <c r="HS350" i="140"/>
  <c r="HT351" i="140"/>
  <c r="HS351" i="140"/>
  <c r="HT352" i="140"/>
  <c r="HS352" i="140"/>
  <c r="HT353" i="140"/>
  <c r="HS353" i="140"/>
  <c r="HT354" i="140"/>
  <c r="HS354" i="140"/>
  <c r="HT355" i="140"/>
  <c r="HS355" i="140"/>
  <c r="HT356" i="140"/>
  <c r="HS356" i="140"/>
  <c r="HT357" i="140"/>
  <c r="HS357" i="140"/>
  <c r="HT358" i="140"/>
  <c r="HS358" i="140"/>
  <c r="HT359" i="140"/>
  <c r="HS359" i="140"/>
  <c r="HT360" i="140"/>
  <c r="HS360" i="140"/>
  <c r="HT361" i="140"/>
  <c r="HS361" i="140"/>
  <c r="HT362" i="140"/>
  <c r="HS362" i="140"/>
  <c r="HT363" i="140"/>
  <c r="HS363" i="140"/>
  <c r="HT364" i="140"/>
  <c r="HS364" i="140"/>
  <c r="HT365" i="140"/>
  <c r="HS365" i="140"/>
  <c r="HT366" i="140"/>
  <c r="HS366" i="140"/>
  <c r="HW302" i="140"/>
  <c r="HY303" i="140"/>
  <c r="HY302" i="140"/>
  <c r="IA303" i="140"/>
  <c r="IA302" i="140"/>
  <c r="IC303" i="140"/>
  <c r="IC302" i="140"/>
  <c r="IE303" i="140"/>
  <c r="IE302" i="140"/>
  <c r="IG303" i="140"/>
  <c r="IG302" i="140"/>
  <c r="II303" i="140"/>
  <c r="II302" i="140"/>
  <c r="IK303" i="140"/>
  <c r="IK302" i="140"/>
  <c r="IM303" i="140"/>
  <c r="IM302" i="140"/>
  <c r="IO303" i="140"/>
  <c r="IO302" i="140"/>
  <c r="IQ303" i="140"/>
  <c r="IQ302" i="140"/>
  <c r="IS303" i="140"/>
  <c r="IS302" i="140"/>
  <c r="IU303" i="140"/>
  <c r="IU302" i="140"/>
  <c r="IW303" i="140"/>
  <c r="IW302" i="140"/>
  <c r="IY303" i="140"/>
  <c r="IY302" i="140"/>
  <c r="JA303" i="140"/>
  <c r="JA302" i="140"/>
  <c r="JC303" i="140"/>
  <c r="JC302" i="140"/>
  <c r="JE303" i="140"/>
  <c r="JE302" i="140"/>
  <c r="JG303" i="140"/>
  <c r="JG302" i="140"/>
  <c r="JI303" i="140"/>
  <c r="JI302" i="140"/>
  <c r="JK303" i="140"/>
  <c r="JK302" i="140"/>
  <c r="JM303" i="140"/>
  <c r="JM302" i="140"/>
  <c r="JO303" i="140"/>
  <c r="JO302" i="140"/>
  <c r="JQ303" i="140"/>
  <c r="JQ302" i="140"/>
  <c r="JS303" i="140"/>
  <c r="JS302" i="140"/>
  <c r="JS304" i="140"/>
  <c r="JS305" i="140" s="1"/>
  <c r="JQ304" i="140"/>
  <c r="JQ305" i="140" s="1"/>
  <c r="JO304" i="140"/>
  <c r="JO305" i="140" s="1"/>
  <c r="JM304" i="140"/>
  <c r="JM305" i="140" s="1"/>
  <c r="JK304" i="140"/>
  <c r="JK305" i="140" s="1"/>
  <c r="JI304" i="140"/>
  <c r="JI305" i="140" s="1"/>
  <c r="JG304" i="140"/>
  <c r="JG305" i="140" s="1"/>
  <c r="JE304" i="140"/>
  <c r="JE305" i="140" s="1"/>
  <c r="JC304" i="140"/>
  <c r="JC305" i="140" s="1"/>
  <c r="JA304" i="140"/>
  <c r="JA305" i="140" s="1"/>
  <c r="IY304" i="140"/>
  <c r="IY305" i="140" s="1"/>
  <c r="IW304" i="140"/>
  <c r="IW305" i="140" s="1"/>
  <c r="IU304" i="140"/>
  <c r="IU305" i="140" s="1"/>
  <c r="IS304" i="140"/>
  <c r="IS305" i="140" s="1"/>
  <c r="IQ304" i="140"/>
  <c r="IQ305" i="140" s="1"/>
  <c r="IO304" i="140"/>
  <c r="IO305" i="140" s="1"/>
  <c r="IM304" i="140"/>
  <c r="IM305" i="140" s="1"/>
  <c r="IK304" i="140"/>
  <c r="IK305" i="140" s="1"/>
  <c r="II304" i="140"/>
  <c r="II305" i="140" s="1"/>
  <c r="IG304" i="140"/>
  <c r="IG305" i="140" s="1"/>
  <c r="IE304" i="140"/>
  <c r="IE305" i="140" s="1"/>
  <c r="IC304" i="140"/>
  <c r="IC305" i="140" s="1"/>
  <c r="IA304" i="140"/>
  <c r="IA305" i="140" s="1"/>
  <c r="HY304" i="140"/>
  <c r="HY305" i="140" s="1"/>
  <c r="HW304" i="140"/>
  <c r="HW305" i="140" s="1"/>
  <c r="JR304" i="140"/>
  <c r="JR305" i="140" s="1"/>
  <c r="JP304" i="140"/>
  <c r="JP305" i="140" s="1"/>
  <c r="JN304" i="140"/>
  <c r="JN305" i="140" s="1"/>
  <c r="JL304" i="140"/>
  <c r="JL305" i="140" s="1"/>
  <c r="JJ304" i="140"/>
  <c r="JJ305" i="140" s="1"/>
  <c r="JH304" i="140"/>
  <c r="JH305" i="140" s="1"/>
  <c r="JF304" i="140"/>
  <c r="JF305" i="140" s="1"/>
  <c r="JD304" i="140"/>
  <c r="JD305" i="140" s="1"/>
  <c r="JB304" i="140"/>
  <c r="JB305" i="140" s="1"/>
  <c r="IZ304" i="140"/>
  <c r="IZ305" i="140" s="1"/>
  <c r="IX304" i="140"/>
  <c r="IX305" i="140" s="1"/>
  <c r="IV304" i="140"/>
  <c r="IV305" i="140" s="1"/>
  <c r="IT304" i="140"/>
  <c r="IT305" i="140" s="1"/>
  <c r="IR304" i="140"/>
  <c r="IR305" i="140" s="1"/>
  <c r="IP304" i="140"/>
  <c r="IP305" i="140" s="1"/>
  <c r="IN304" i="140"/>
  <c r="IN305" i="140" s="1"/>
  <c r="IL304" i="140"/>
  <c r="IL305" i="140" s="1"/>
  <c r="IJ304" i="140"/>
  <c r="IJ305" i="140" s="1"/>
  <c r="IH304" i="140"/>
  <c r="IH305" i="140" s="1"/>
  <c r="IF304" i="140"/>
  <c r="IF305" i="140" s="1"/>
  <c r="ID304" i="140"/>
  <c r="ID305" i="140" s="1"/>
  <c r="IB304" i="140"/>
  <c r="IB305" i="140" s="1"/>
  <c r="HZ304" i="140"/>
  <c r="HZ305" i="140" s="1"/>
  <c r="HX304" i="140"/>
  <c r="HX305" i="140" s="1"/>
  <c r="HV304" i="140"/>
  <c r="HV305" i="140" s="1"/>
  <c r="JS301" i="140"/>
  <c r="JQ301" i="140"/>
  <c r="JO301" i="140"/>
  <c r="JM301" i="140"/>
  <c r="JK301" i="140"/>
  <c r="JI301" i="140"/>
  <c r="JG301" i="140"/>
  <c r="JE301" i="140"/>
  <c r="JC301" i="140"/>
  <c r="JA301" i="140"/>
  <c r="IY301" i="140"/>
  <c r="IW301" i="140"/>
  <c r="IU301" i="140"/>
  <c r="IS301" i="140"/>
  <c r="IQ301" i="140"/>
  <c r="IO301" i="140"/>
  <c r="IM301" i="140"/>
  <c r="IK301" i="140"/>
  <c r="II301" i="140"/>
  <c r="IG301" i="140"/>
  <c r="IE301" i="140"/>
  <c r="IC301" i="140"/>
  <c r="IA301" i="140"/>
  <c r="HY301" i="140"/>
  <c r="HW301" i="140"/>
  <c r="HV301" i="140"/>
  <c r="HZ301" i="140"/>
  <c r="ID301" i="140"/>
  <c r="IH301" i="140"/>
  <c r="IL301" i="140"/>
  <c r="IP301" i="140"/>
  <c r="IT301" i="140"/>
  <c r="IX301" i="140"/>
  <c r="JB301" i="140"/>
  <c r="JF301" i="140"/>
  <c r="JJ301" i="140"/>
  <c r="JN301" i="140"/>
  <c r="JR301" i="140"/>
  <c r="JR306" i="140"/>
  <c r="JR300" i="140" s="1"/>
  <c r="JP306" i="140"/>
  <c r="JP300" i="140" s="1"/>
  <c r="JN306" i="140"/>
  <c r="JN300" i="140" s="1"/>
  <c r="JL306" i="140"/>
  <c r="JL300" i="140" s="1"/>
  <c r="JJ306" i="140"/>
  <c r="JJ300" i="140" s="1"/>
  <c r="JH306" i="140"/>
  <c r="JH300" i="140" s="1"/>
  <c r="JF306" i="140"/>
  <c r="JF300" i="140" s="1"/>
  <c r="JD306" i="140"/>
  <c r="JD300" i="140" s="1"/>
  <c r="JB306" i="140"/>
  <c r="JB300" i="140" s="1"/>
  <c r="IZ306" i="140"/>
  <c r="IZ300" i="140" s="1"/>
  <c r="IX306" i="140"/>
  <c r="IX300" i="140" s="1"/>
  <c r="IV306" i="140"/>
  <c r="IV300" i="140" s="1"/>
  <c r="IT306" i="140"/>
  <c r="IT300" i="140" s="1"/>
  <c r="IR306" i="140"/>
  <c r="IR300" i="140" s="1"/>
  <c r="IP306" i="140"/>
  <c r="IP300" i="140" s="1"/>
  <c r="IN306" i="140"/>
  <c r="IN300" i="140" s="1"/>
  <c r="IL306" i="140"/>
  <c r="IL300" i="140" s="1"/>
  <c r="IJ306" i="140"/>
  <c r="IJ300" i="140" s="1"/>
  <c r="IH306" i="140"/>
  <c r="IH300" i="140" s="1"/>
  <c r="IF306" i="140"/>
  <c r="IF300" i="140" s="1"/>
  <c r="ID306" i="140"/>
  <c r="ID300" i="140" s="1"/>
  <c r="IB306" i="140"/>
  <c r="IB300" i="140" s="1"/>
  <c r="HZ306" i="140"/>
  <c r="HZ300" i="140" s="1"/>
  <c r="HX306" i="140"/>
  <c r="HX300" i="140" s="1"/>
  <c r="HV306" i="140"/>
  <c r="HV300" i="140" s="1"/>
  <c r="HV303" i="139"/>
  <c r="HV302" i="139"/>
  <c r="HX303" i="139"/>
  <c r="HX302" i="139"/>
  <c r="HZ303" i="139"/>
  <c r="HZ302" i="139"/>
  <c r="IB303" i="139"/>
  <c r="IB302" i="139"/>
  <c r="ID303" i="139"/>
  <c r="ID302" i="139"/>
  <c r="IF303" i="139"/>
  <c r="IF302" i="139"/>
  <c r="IH303" i="139"/>
  <c r="IH302" i="139"/>
  <c r="IJ303" i="139"/>
  <c r="IJ302" i="139"/>
  <c r="IL303" i="139"/>
  <c r="IL302" i="139"/>
  <c r="IN303" i="139"/>
  <c r="IN302" i="139"/>
  <c r="IP303" i="139"/>
  <c r="IP302" i="139"/>
  <c r="IR303" i="139"/>
  <c r="IR302" i="139"/>
  <c r="IT303" i="139"/>
  <c r="IT302" i="139"/>
  <c r="IV303" i="139"/>
  <c r="IV302" i="139"/>
  <c r="IX303" i="139"/>
  <c r="IX302" i="139"/>
  <c r="IZ303" i="139"/>
  <c r="IZ302" i="139"/>
  <c r="JB303" i="139"/>
  <c r="JB302" i="139"/>
  <c r="JD303" i="139"/>
  <c r="JD302" i="139"/>
  <c r="JF303" i="139"/>
  <c r="JF302" i="139"/>
  <c r="JH303" i="139"/>
  <c r="JH302" i="139"/>
  <c r="JJ303" i="139"/>
  <c r="JJ302" i="139"/>
  <c r="JL303" i="139"/>
  <c r="JL302" i="139"/>
  <c r="JN303" i="139"/>
  <c r="JN302" i="139"/>
  <c r="JP303" i="139"/>
  <c r="JP302" i="139"/>
  <c r="JR303" i="139"/>
  <c r="JR302" i="139"/>
  <c r="HW306" i="139"/>
  <c r="HY306" i="139"/>
  <c r="IA306" i="139"/>
  <c r="IC306" i="139"/>
  <c r="IE306" i="139"/>
  <c r="IG306" i="139"/>
  <c r="II306" i="139"/>
  <c r="IK306" i="139"/>
  <c r="IM306" i="139"/>
  <c r="IO306" i="139"/>
  <c r="IQ306" i="139"/>
  <c r="IS306" i="139"/>
  <c r="IU306" i="139"/>
  <c r="IW306" i="139"/>
  <c r="IY306" i="139"/>
  <c r="JA306" i="139"/>
  <c r="JC306" i="139"/>
  <c r="JE306" i="139"/>
  <c r="JG306" i="139"/>
  <c r="JI306" i="139"/>
  <c r="JK306" i="139"/>
  <c r="JM306" i="139"/>
  <c r="JO306" i="139"/>
  <c r="JQ306" i="139"/>
  <c r="JS306" i="139"/>
  <c r="HT307" i="139"/>
  <c r="HS307" i="139"/>
  <c r="HS308" i="139"/>
  <c r="HR308" i="139" s="1"/>
  <c r="H13" i="139" s="1"/>
  <c r="HT308" i="139"/>
  <c r="HS309" i="139"/>
  <c r="HR309" i="139" s="1"/>
  <c r="H14" i="139" s="1"/>
  <c r="HT309" i="139"/>
  <c r="HS310" i="139"/>
  <c r="HR310" i="139" s="1"/>
  <c r="H15" i="139" s="1"/>
  <c r="HT310" i="139"/>
  <c r="HS311" i="139"/>
  <c r="HR311" i="139" s="1"/>
  <c r="H16" i="139" s="1"/>
  <c r="HT311" i="139"/>
  <c r="HS312" i="139"/>
  <c r="HR312" i="139" s="1"/>
  <c r="H17" i="139" s="1"/>
  <c r="HT312" i="139"/>
  <c r="HT313" i="139"/>
  <c r="HS313" i="139"/>
  <c r="HT314" i="139"/>
  <c r="HS314" i="139"/>
  <c r="HT315" i="139"/>
  <c r="HS315" i="139"/>
  <c r="HT316" i="139"/>
  <c r="HS316" i="139"/>
  <c r="HT317" i="139"/>
  <c r="HS317" i="139"/>
  <c r="HT318" i="139"/>
  <c r="HS318" i="139"/>
  <c r="HT319" i="139"/>
  <c r="HS319" i="139"/>
  <c r="HW303" i="139"/>
  <c r="HW302" i="139"/>
  <c r="HY303" i="139"/>
  <c r="HY302" i="139"/>
  <c r="IA303" i="139"/>
  <c r="IA302" i="139"/>
  <c r="IC303" i="139"/>
  <c r="IC302" i="139"/>
  <c r="IE303" i="139"/>
  <c r="IE302" i="139"/>
  <c r="IG303" i="139"/>
  <c r="IG302" i="139"/>
  <c r="II303" i="139"/>
  <c r="II302" i="139"/>
  <c r="IK303" i="139"/>
  <c r="IK302" i="139"/>
  <c r="IM303" i="139"/>
  <c r="IM302" i="139"/>
  <c r="IO303" i="139"/>
  <c r="IO302" i="139"/>
  <c r="IQ303" i="139"/>
  <c r="IQ302" i="139"/>
  <c r="IS303" i="139"/>
  <c r="IS302" i="139"/>
  <c r="IU303" i="139"/>
  <c r="IU302" i="139"/>
  <c r="IW303" i="139"/>
  <c r="IW302" i="139"/>
  <c r="IY303" i="139"/>
  <c r="IY302" i="139"/>
  <c r="JA303" i="139"/>
  <c r="JA302" i="139"/>
  <c r="JC303" i="139"/>
  <c r="JC302" i="139"/>
  <c r="JE303" i="139"/>
  <c r="JE302" i="139"/>
  <c r="JG303" i="139"/>
  <c r="JG302" i="139"/>
  <c r="JI303" i="139"/>
  <c r="JI302" i="139"/>
  <c r="JK303" i="139"/>
  <c r="JK302" i="139"/>
  <c r="JM303" i="139"/>
  <c r="JM302" i="139"/>
  <c r="JO303" i="139"/>
  <c r="JO302" i="139"/>
  <c r="JQ303" i="139"/>
  <c r="JQ302" i="139"/>
  <c r="JS303" i="139"/>
  <c r="JS302" i="139"/>
  <c r="HW301" i="139"/>
  <c r="HY301" i="139"/>
  <c r="IA301" i="139"/>
  <c r="IC301" i="139"/>
  <c r="IE301" i="139"/>
  <c r="IG301" i="139"/>
  <c r="II301" i="139"/>
  <c r="IK301" i="139"/>
  <c r="IM301" i="139"/>
  <c r="IO301" i="139"/>
  <c r="IQ301" i="139"/>
  <c r="IS301" i="139"/>
  <c r="IU301" i="139"/>
  <c r="IW301" i="139"/>
  <c r="IY301" i="139"/>
  <c r="JA301" i="139"/>
  <c r="JC301" i="139"/>
  <c r="JE301" i="139"/>
  <c r="JG301" i="139"/>
  <c r="JI301" i="139"/>
  <c r="JK301" i="139"/>
  <c r="JM301" i="139"/>
  <c r="JO301" i="139"/>
  <c r="JQ301" i="139"/>
  <c r="HT320" i="139"/>
  <c r="HS320" i="139"/>
  <c r="HT321" i="139"/>
  <c r="HS321" i="139"/>
  <c r="HT322" i="139"/>
  <c r="HS322" i="139"/>
  <c r="HT323" i="139"/>
  <c r="HS323" i="139"/>
  <c r="HT324" i="139"/>
  <c r="HS324" i="139"/>
  <c r="HT325" i="139"/>
  <c r="HS325" i="139"/>
  <c r="HS326" i="139"/>
  <c r="HR326" i="139" s="1"/>
  <c r="H31" i="139" s="1"/>
  <c r="HT326" i="139"/>
  <c r="HT327" i="139"/>
  <c r="HS327" i="139"/>
  <c r="HS328" i="139"/>
  <c r="HR328" i="139" s="1"/>
  <c r="H33" i="139" s="1"/>
  <c r="HT328" i="139"/>
  <c r="HT329" i="139"/>
  <c r="HS329" i="139"/>
  <c r="HS330" i="139"/>
  <c r="HR330" i="139" s="1"/>
  <c r="H35" i="139" s="1"/>
  <c r="HT330" i="139"/>
  <c r="HT331" i="139"/>
  <c r="HS331" i="139"/>
  <c r="HS332" i="139"/>
  <c r="HR332" i="139" s="1"/>
  <c r="H37" i="139" s="1"/>
  <c r="HT332" i="139"/>
  <c r="HT333" i="139"/>
  <c r="HS333" i="139"/>
  <c r="HS334" i="139"/>
  <c r="HR334" i="139" s="1"/>
  <c r="H39" i="139" s="1"/>
  <c r="HT334" i="139"/>
  <c r="HT335" i="139"/>
  <c r="HS335" i="139"/>
  <c r="HS336" i="139"/>
  <c r="HR336" i="139" s="1"/>
  <c r="H41" i="139" s="1"/>
  <c r="HT336" i="139"/>
  <c r="HT337" i="139"/>
  <c r="HS337" i="139"/>
  <c r="HS338" i="139"/>
  <c r="HR338" i="139" s="1"/>
  <c r="H43" i="139" s="1"/>
  <c r="HT338" i="139"/>
  <c r="HT339" i="139"/>
  <c r="HS339" i="139"/>
  <c r="HS340" i="139"/>
  <c r="HR340" i="139" s="1"/>
  <c r="H45" i="139" s="1"/>
  <c r="HT340" i="139"/>
  <c r="HT341" i="139"/>
  <c r="HS341" i="139"/>
  <c r="HS342" i="139"/>
  <c r="HR342" i="139" s="1"/>
  <c r="H47" i="139" s="1"/>
  <c r="HT342" i="139"/>
  <c r="HT343" i="139"/>
  <c r="HS343" i="139"/>
  <c r="HS344" i="139"/>
  <c r="HR344" i="139" s="1"/>
  <c r="H49" i="139" s="1"/>
  <c r="HT344" i="139"/>
  <c r="HT345" i="139"/>
  <c r="HS345" i="139"/>
  <c r="HS346" i="139"/>
  <c r="HR346" i="139" s="1"/>
  <c r="H51" i="139" s="1"/>
  <c r="HT346" i="139"/>
  <c r="HT347" i="139"/>
  <c r="HS347" i="139"/>
  <c r="HS348" i="139"/>
  <c r="HR348" i="139" s="1"/>
  <c r="H53" i="139" s="1"/>
  <c r="HT348" i="139"/>
  <c r="HS349" i="139"/>
  <c r="HR349" i="139" s="1"/>
  <c r="H54" i="139" s="1"/>
  <c r="HT349" i="139"/>
  <c r="HS350" i="139"/>
  <c r="HR350" i="139" s="1"/>
  <c r="H55" i="139" s="1"/>
  <c r="HT350" i="139"/>
  <c r="HS351" i="139"/>
  <c r="HR351" i="139" s="1"/>
  <c r="H56" i="139" s="1"/>
  <c r="HT351" i="139"/>
  <c r="HS352" i="139"/>
  <c r="HR352" i="139" s="1"/>
  <c r="H57" i="139" s="1"/>
  <c r="HT352" i="139"/>
  <c r="HS353" i="139"/>
  <c r="HR353" i="139" s="1"/>
  <c r="H58" i="139" s="1"/>
  <c r="HT353" i="139"/>
  <c r="HS354" i="139"/>
  <c r="HR354" i="139" s="1"/>
  <c r="H59" i="139" s="1"/>
  <c r="HT354" i="139"/>
  <c r="HS355" i="139"/>
  <c r="HR355" i="139" s="1"/>
  <c r="H60" i="139" s="1"/>
  <c r="HT355" i="139"/>
  <c r="HS356" i="139"/>
  <c r="HR356" i="139" s="1"/>
  <c r="H61" i="139" s="1"/>
  <c r="HT356" i="139"/>
  <c r="HS357" i="139"/>
  <c r="HR357" i="139" s="1"/>
  <c r="H62" i="139" s="1"/>
  <c r="HT357" i="139"/>
  <c r="HS358" i="139"/>
  <c r="HR358" i="139" s="1"/>
  <c r="H63" i="139" s="1"/>
  <c r="HT358" i="139"/>
  <c r="HS359" i="139"/>
  <c r="HR359" i="139" s="1"/>
  <c r="H64" i="139" s="1"/>
  <c r="HT359" i="139"/>
  <c r="HS360" i="139"/>
  <c r="HR360" i="139" s="1"/>
  <c r="H65" i="139" s="1"/>
  <c r="HT360" i="139"/>
  <c r="HS361" i="139"/>
  <c r="HR361" i="139" s="1"/>
  <c r="H66" i="139" s="1"/>
  <c r="HT361" i="139"/>
  <c r="HS362" i="139"/>
  <c r="HR362" i="139" s="1"/>
  <c r="H67" i="139" s="1"/>
  <c r="HT362" i="139"/>
  <c r="HS363" i="139"/>
  <c r="HR363" i="139" s="1"/>
  <c r="H68" i="139" s="1"/>
  <c r="HT363" i="139"/>
  <c r="HS364" i="139"/>
  <c r="HR364" i="139" s="1"/>
  <c r="H69" i="139" s="1"/>
  <c r="HT364" i="139"/>
  <c r="HS365" i="139"/>
  <c r="HR365" i="139" s="1"/>
  <c r="H70" i="139" s="1"/>
  <c r="HT365" i="139"/>
  <c r="HS366" i="139"/>
  <c r="HR366" i="139" s="1"/>
  <c r="H71" i="139" s="1"/>
  <c r="HT366" i="139"/>
  <c r="JR304" i="139"/>
  <c r="JR305" i="139" s="1"/>
  <c r="JP304" i="139"/>
  <c r="JP305" i="139" s="1"/>
  <c r="JN304" i="139"/>
  <c r="JN305" i="139" s="1"/>
  <c r="JL304" i="139"/>
  <c r="JL305" i="139" s="1"/>
  <c r="JJ304" i="139"/>
  <c r="JJ305" i="139" s="1"/>
  <c r="JH304" i="139"/>
  <c r="JH305" i="139" s="1"/>
  <c r="JF304" i="139"/>
  <c r="JF305" i="139" s="1"/>
  <c r="JD304" i="139"/>
  <c r="JD305" i="139" s="1"/>
  <c r="JB304" i="139"/>
  <c r="JB305" i="139" s="1"/>
  <c r="IZ304" i="139"/>
  <c r="IZ305" i="139" s="1"/>
  <c r="IX304" i="139"/>
  <c r="IX305" i="139" s="1"/>
  <c r="IV304" i="139"/>
  <c r="IV305" i="139" s="1"/>
  <c r="IT304" i="139"/>
  <c r="IT305" i="139" s="1"/>
  <c r="IR304" i="139"/>
  <c r="IR305" i="139" s="1"/>
  <c r="IP304" i="139"/>
  <c r="IP305" i="139" s="1"/>
  <c r="IN304" i="139"/>
  <c r="IN305" i="139" s="1"/>
  <c r="IL304" i="139"/>
  <c r="IL305" i="139" s="1"/>
  <c r="IJ304" i="139"/>
  <c r="IJ305" i="139" s="1"/>
  <c r="IH304" i="139"/>
  <c r="IH305" i="139" s="1"/>
  <c r="IF304" i="139"/>
  <c r="IF305" i="139" s="1"/>
  <c r="ID304" i="139"/>
  <c r="ID305" i="139" s="1"/>
  <c r="IB304" i="139"/>
  <c r="IB305" i="139" s="1"/>
  <c r="HZ304" i="139"/>
  <c r="HZ305" i="139" s="1"/>
  <c r="HX304" i="139"/>
  <c r="HX305" i="139" s="1"/>
  <c r="HV304" i="139"/>
  <c r="HV305" i="139" s="1"/>
  <c r="JS304" i="139"/>
  <c r="JS305" i="139" s="1"/>
  <c r="JQ304" i="139"/>
  <c r="JQ305" i="139" s="1"/>
  <c r="JO304" i="139"/>
  <c r="JO305" i="139" s="1"/>
  <c r="JM304" i="139"/>
  <c r="JM305" i="139" s="1"/>
  <c r="JK304" i="139"/>
  <c r="JK305" i="139" s="1"/>
  <c r="JI304" i="139"/>
  <c r="JI305" i="139" s="1"/>
  <c r="JG304" i="139"/>
  <c r="JG305" i="139" s="1"/>
  <c r="JE304" i="139"/>
  <c r="JE305" i="139" s="1"/>
  <c r="JC304" i="139"/>
  <c r="JC305" i="139" s="1"/>
  <c r="JA304" i="139"/>
  <c r="JA305" i="139" s="1"/>
  <c r="IY304" i="139"/>
  <c r="IY305" i="139" s="1"/>
  <c r="IW304" i="139"/>
  <c r="IW305" i="139" s="1"/>
  <c r="IU304" i="139"/>
  <c r="IU305" i="139" s="1"/>
  <c r="IS304" i="139"/>
  <c r="IS305" i="139" s="1"/>
  <c r="IQ304" i="139"/>
  <c r="IQ305" i="139" s="1"/>
  <c r="IO304" i="139"/>
  <c r="IO305" i="139" s="1"/>
  <c r="IM304" i="139"/>
  <c r="IM305" i="139" s="1"/>
  <c r="IK304" i="139"/>
  <c r="IK305" i="139" s="1"/>
  <c r="II304" i="139"/>
  <c r="II305" i="139" s="1"/>
  <c r="IG304" i="139"/>
  <c r="IG305" i="139" s="1"/>
  <c r="IE304" i="139"/>
  <c r="IE305" i="139" s="1"/>
  <c r="IC304" i="139"/>
  <c r="IC305" i="139" s="1"/>
  <c r="IA304" i="139"/>
  <c r="IA305" i="139" s="1"/>
  <c r="HY304" i="139"/>
  <c r="HY305" i="139" s="1"/>
  <c r="HW304" i="139"/>
  <c r="HW305" i="139" s="1"/>
  <c r="HV301" i="139"/>
  <c r="HX301" i="139"/>
  <c r="HZ301" i="139"/>
  <c r="IB301" i="139"/>
  <c r="ID301" i="139"/>
  <c r="IF301" i="139"/>
  <c r="IH301" i="139"/>
  <c r="IJ301" i="139"/>
  <c r="IL301" i="139"/>
  <c r="IN301" i="139"/>
  <c r="IP301" i="139"/>
  <c r="IR301" i="139"/>
  <c r="IT301" i="139"/>
  <c r="IV301" i="139"/>
  <c r="IX301" i="139"/>
  <c r="IZ301" i="139"/>
  <c r="JB301" i="139"/>
  <c r="JD301" i="139"/>
  <c r="JF301" i="139"/>
  <c r="JH301" i="139"/>
  <c r="JJ301" i="139"/>
  <c r="JL301" i="139"/>
  <c r="JN301" i="139"/>
  <c r="JP301" i="139"/>
  <c r="JR301" i="139"/>
  <c r="JR306" i="139"/>
  <c r="JR300" i="139" s="1"/>
  <c r="HK304" i="139"/>
  <c r="HK303" i="139" s="1"/>
  <c r="HK302" i="139" s="1"/>
  <c r="HL302" i="139" s="1"/>
  <c r="HV306" i="139"/>
  <c r="HV300" i="139" s="1"/>
  <c r="HX306" i="139"/>
  <c r="HX300" i="139" s="1"/>
  <c r="HZ306" i="139"/>
  <c r="HZ300" i="139" s="1"/>
  <c r="IB306" i="139"/>
  <c r="IB300" i="139" s="1"/>
  <c r="ID306" i="139"/>
  <c r="ID300" i="139" s="1"/>
  <c r="IF306" i="139"/>
  <c r="IF300" i="139" s="1"/>
  <c r="IH306" i="139"/>
  <c r="IH300" i="139" s="1"/>
  <c r="IJ306" i="139"/>
  <c r="IJ300" i="139" s="1"/>
  <c r="IL306" i="139"/>
  <c r="IL300" i="139" s="1"/>
  <c r="IN306" i="139"/>
  <c r="IN300" i="139" s="1"/>
  <c r="IP306" i="139"/>
  <c r="IP300" i="139" s="1"/>
  <c r="IR306" i="139"/>
  <c r="IR300" i="139" s="1"/>
  <c r="IT306" i="139"/>
  <c r="IT300" i="139" s="1"/>
  <c r="IV306" i="139"/>
  <c r="IV300" i="139" s="1"/>
  <c r="IX306" i="139"/>
  <c r="IX300" i="139" s="1"/>
  <c r="IZ306" i="139"/>
  <c r="IZ300" i="139" s="1"/>
  <c r="JB306" i="139"/>
  <c r="JB300" i="139" s="1"/>
  <c r="JD306" i="139"/>
  <c r="JD300" i="139" s="1"/>
  <c r="JF306" i="139"/>
  <c r="JF300" i="139" s="1"/>
  <c r="JH306" i="139"/>
  <c r="JH300" i="139" s="1"/>
  <c r="JJ306" i="139"/>
  <c r="JJ300" i="139" s="1"/>
  <c r="JL306" i="139"/>
  <c r="JL300" i="139" s="1"/>
  <c r="JN306" i="139"/>
  <c r="JN300" i="139" s="1"/>
  <c r="JP306" i="139"/>
  <c r="JP300" i="139" s="1"/>
  <c r="HV303" i="138"/>
  <c r="HV302" i="138"/>
  <c r="HX303" i="138"/>
  <c r="HX302" i="138"/>
  <c r="HZ303" i="138"/>
  <c r="HZ302" i="138"/>
  <c r="IB303" i="138"/>
  <c r="IB302" i="138"/>
  <c r="ID303" i="138"/>
  <c r="ID302" i="138"/>
  <c r="IF303" i="138"/>
  <c r="IF302" i="138"/>
  <c r="IH303" i="138"/>
  <c r="IH302" i="138"/>
  <c r="IJ303" i="138"/>
  <c r="IJ302" i="138"/>
  <c r="IL303" i="138"/>
  <c r="IL302" i="138"/>
  <c r="IN303" i="138"/>
  <c r="IN302" i="138"/>
  <c r="IP303" i="138"/>
  <c r="IP302" i="138"/>
  <c r="IR303" i="138"/>
  <c r="IR302" i="138"/>
  <c r="IT303" i="138"/>
  <c r="IT302" i="138"/>
  <c r="IV303" i="138"/>
  <c r="IV302" i="138"/>
  <c r="IX303" i="138"/>
  <c r="IX302" i="138"/>
  <c r="IZ303" i="138"/>
  <c r="IZ302" i="138"/>
  <c r="JB303" i="138"/>
  <c r="JB302" i="138"/>
  <c r="JD303" i="138"/>
  <c r="JD302" i="138"/>
  <c r="JF303" i="138"/>
  <c r="JF302" i="138"/>
  <c r="JH303" i="138"/>
  <c r="JH302" i="138"/>
  <c r="JJ303" i="138"/>
  <c r="JJ302" i="138"/>
  <c r="JL303" i="138"/>
  <c r="JL302" i="138"/>
  <c r="JN303" i="138"/>
  <c r="JN302" i="138"/>
  <c r="JP303" i="138"/>
  <c r="JP302" i="138"/>
  <c r="JR303" i="138"/>
  <c r="JR302" i="138"/>
  <c r="HW306" i="138"/>
  <c r="IA306" i="138"/>
  <c r="IE306" i="138"/>
  <c r="II306" i="138"/>
  <c r="IM306" i="138"/>
  <c r="IQ306" i="138"/>
  <c r="IU306" i="138"/>
  <c r="IY306" i="138"/>
  <c r="JC306" i="138"/>
  <c r="JG306" i="138"/>
  <c r="JK306" i="138"/>
  <c r="JO306" i="138"/>
  <c r="JS306" i="138"/>
  <c r="HS307" i="138"/>
  <c r="HT307" i="138"/>
  <c r="HT308" i="138"/>
  <c r="HS308" i="138"/>
  <c r="HR308" i="138" s="1"/>
  <c r="H13" i="138" s="1"/>
  <c r="HT309" i="138"/>
  <c r="HS309" i="138"/>
  <c r="HR309" i="138" s="1"/>
  <c r="H14" i="138" s="1"/>
  <c r="HT310" i="138"/>
  <c r="HS310" i="138"/>
  <c r="HR310" i="138" s="1"/>
  <c r="H15" i="138" s="1"/>
  <c r="HT311" i="138"/>
  <c r="HS311" i="138"/>
  <c r="HR311" i="138" s="1"/>
  <c r="H16" i="138" s="1"/>
  <c r="HT312" i="138"/>
  <c r="HS312" i="138"/>
  <c r="HR312" i="138" s="1"/>
  <c r="H17" i="138" s="1"/>
  <c r="HS313" i="138"/>
  <c r="HT313" i="138"/>
  <c r="HS314" i="138"/>
  <c r="HT314" i="138"/>
  <c r="HS315" i="138"/>
  <c r="HT315" i="138"/>
  <c r="HS316" i="138"/>
  <c r="HT316" i="138"/>
  <c r="HS317" i="138"/>
  <c r="HT317" i="138"/>
  <c r="HS318" i="138"/>
  <c r="HT318" i="138"/>
  <c r="HS319" i="138"/>
  <c r="HT319" i="138"/>
  <c r="HS320" i="138"/>
  <c r="HT320" i="138"/>
  <c r="HS321" i="138"/>
  <c r="HT321" i="138"/>
  <c r="HS322" i="138"/>
  <c r="HT322" i="138"/>
  <c r="HS323" i="138"/>
  <c r="HT323" i="138"/>
  <c r="HS324" i="138"/>
  <c r="HT324" i="138"/>
  <c r="HS325" i="138"/>
  <c r="HT325" i="138"/>
  <c r="HS326" i="138"/>
  <c r="HT326" i="138"/>
  <c r="HT327" i="138"/>
  <c r="HS327" i="138"/>
  <c r="HR327" i="138" s="1"/>
  <c r="H32" i="138" s="1"/>
  <c r="HS328" i="138"/>
  <c r="HT328" i="138"/>
  <c r="HT329" i="138"/>
  <c r="HS329" i="138"/>
  <c r="HR329" i="138" s="1"/>
  <c r="H34" i="138" s="1"/>
  <c r="HS330" i="138"/>
  <c r="HT330" i="138"/>
  <c r="HT331" i="138"/>
  <c r="HS331" i="138"/>
  <c r="HR331" i="138" s="1"/>
  <c r="H36" i="138" s="1"/>
  <c r="HS332" i="138"/>
  <c r="HT332" i="138"/>
  <c r="HT333" i="138"/>
  <c r="HS333" i="138"/>
  <c r="HR333" i="138" s="1"/>
  <c r="H38" i="138" s="1"/>
  <c r="HS334" i="138"/>
  <c r="HT334" i="138"/>
  <c r="HT335" i="138"/>
  <c r="HS335" i="138"/>
  <c r="HR335" i="138" s="1"/>
  <c r="H40" i="138" s="1"/>
  <c r="HS336" i="138"/>
  <c r="HT336" i="138"/>
  <c r="HT337" i="138"/>
  <c r="HS337" i="138"/>
  <c r="HR337" i="138" s="1"/>
  <c r="H42" i="138" s="1"/>
  <c r="HS338" i="138"/>
  <c r="HT338" i="138"/>
  <c r="HT339" i="138"/>
  <c r="HS339" i="138"/>
  <c r="HR339" i="138" s="1"/>
  <c r="H44" i="138" s="1"/>
  <c r="HS340" i="138"/>
  <c r="HT340" i="138"/>
  <c r="HT341" i="138"/>
  <c r="HS341" i="138"/>
  <c r="HR341" i="138" s="1"/>
  <c r="H46" i="138" s="1"/>
  <c r="HS342" i="138"/>
  <c r="HT342" i="138"/>
  <c r="HS343" i="138"/>
  <c r="HT343" i="138"/>
  <c r="HT344" i="138"/>
  <c r="HS344" i="138"/>
  <c r="HR344" i="138" s="1"/>
  <c r="H49" i="138" s="1"/>
  <c r="HS345" i="138"/>
  <c r="HT345" i="138"/>
  <c r="HT346" i="138"/>
  <c r="HS346" i="138"/>
  <c r="HR346" i="138" s="1"/>
  <c r="H51" i="138" s="1"/>
  <c r="HS347" i="138"/>
  <c r="HT347" i="138"/>
  <c r="HT348" i="138"/>
  <c r="HS348" i="138"/>
  <c r="HR348" i="138" s="1"/>
  <c r="H53" i="138" s="1"/>
  <c r="HT349" i="138"/>
  <c r="HS349" i="138"/>
  <c r="HR349" i="138" s="1"/>
  <c r="H54" i="138" s="1"/>
  <c r="HT350" i="138"/>
  <c r="HS350" i="138"/>
  <c r="HR350" i="138" s="1"/>
  <c r="H55" i="138" s="1"/>
  <c r="HT351" i="138"/>
  <c r="HS351" i="138"/>
  <c r="HR351" i="138" s="1"/>
  <c r="H56" i="138" s="1"/>
  <c r="HT352" i="138"/>
  <c r="HS352" i="138"/>
  <c r="HR352" i="138" s="1"/>
  <c r="H57" i="138" s="1"/>
  <c r="HT353" i="138"/>
  <c r="HS353" i="138"/>
  <c r="HR353" i="138" s="1"/>
  <c r="H58" i="138" s="1"/>
  <c r="HT354" i="138"/>
  <c r="HS354" i="138"/>
  <c r="HR354" i="138" s="1"/>
  <c r="H59" i="138" s="1"/>
  <c r="HT355" i="138"/>
  <c r="HS355" i="138"/>
  <c r="HR355" i="138" s="1"/>
  <c r="H60" i="138" s="1"/>
  <c r="HT356" i="138"/>
  <c r="HS356" i="138"/>
  <c r="HR356" i="138" s="1"/>
  <c r="H61" i="138" s="1"/>
  <c r="HT357" i="138"/>
  <c r="HS357" i="138"/>
  <c r="HR357" i="138" s="1"/>
  <c r="H62" i="138" s="1"/>
  <c r="HT358" i="138"/>
  <c r="HS358" i="138"/>
  <c r="HR358" i="138" s="1"/>
  <c r="H63" i="138" s="1"/>
  <c r="HT359" i="138"/>
  <c r="HS359" i="138"/>
  <c r="HR359" i="138" s="1"/>
  <c r="H64" i="138" s="1"/>
  <c r="HT360" i="138"/>
  <c r="HS360" i="138"/>
  <c r="HR360" i="138" s="1"/>
  <c r="H65" i="138" s="1"/>
  <c r="HT361" i="138"/>
  <c r="HS361" i="138"/>
  <c r="HR361" i="138" s="1"/>
  <c r="H66" i="138" s="1"/>
  <c r="HT362" i="138"/>
  <c r="HS362" i="138"/>
  <c r="HR362" i="138" s="1"/>
  <c r="H67" i="138" s="1"/>
  <c r="HT363" i="138"/>
  <c r="HS363" i="138"/>
  <c r="HR363" i="138" s="1"/>
  <c r="H68" i="138" s="1"/>
  <c r="HT364" i="138"/>
  <c r="HS364" i="138"/>
  <c r="HR364" i="138" s="1"/>
  <c r="H69" i="138" s="1"/>
  <c r="HT365" i="138"/>
  <c r="HS365" i="138"/>
  <c r="HR365" i="138" s="1"/>
  <c r="H70" i="138" s="1"/>
  <c r="HT366" i="138"/>
  <c r="HS366" i="138"/>
  <c r="HR366" i="138" s="1"/>
  <c r="H71" i="138" s="1"/>
  <c r="HW302" i="138"/>
  <c r="IA302" i="138"/>
  <c r="IE302" i="138"/>
  <c r="II302" i="138"/>
  <c r="IM302" i="138"/>
  <c r="IQ302" i="138"/>
  <c r="IU302" i="138"/>
  <c r="IY302" i="138"/>
  <c r="JC302" i="138"/>
  <c r="JG302" i="138"/>
  <c r="JK302" i="138"/>
  <c r="JO302" i="138"/>
  <c r="JS302" i="138"/>
  <c r="JS304" i="138"/>
  <c r="JS305" i="138" s="1"/>
  <c r="JQ304" i="138"/>
  <c r="JQ305" i="138" s="1"/>
  <c r="JO304" i="138"/>
  <c r="JO305" i="138" s="1"/>
  <c r="JM304" i="138"/>
  <c r="JM305" i="138" s="1"/>
  <c r="JK304" i="138"/>
  <c r="JK305" i="138" s="1"/>
  <c r="JI304" i="138"/>
  <c r="JI305" i="138" s="1"/>
  <c r="JG304" i="138"/>
  <c r="JG305" i="138" s="1"/>
  <c r="JE304" i="138"/>
  <c r="JE305" i="138" s="1"/>
  <c r="JC304" i="138"/>
  <c r="JC305" i="138" s="1"/>
  <c r="JA304" i="138"/>
  <c r="JA305" i="138" s="1"/>
  <c r="IY304" i="138"/>
  <c r="IY305" i="138" s="1"/>
  <c r="IW304" i="138"/>
  <c r="IW305" i="138" s="1"/>
  <c r="IU304" i="138"/>
  <c r="IU305" i="138" s="1"/>
  <c r="IS304" i="138"/>
  <c r="IS305" i="138" s="1"/>
  <c r="IQ304" i="138"/>
  <c r="IQ305" i="138" s="1"/>
  <c r="IO304" i="138"/>
  <c r="IO305" i="138" s="1"/>
  <c r="IM304" i="138"/>
  <c r="IM305" i="138" s="1"/>
  <c r="IK304" i="138"/>
  <c r="IK305" i="138" s="1"/>
  <c r="II304" i="138"/>
  <c r="II305" i="138" s="1"/>
  <c r="IG304" i="138"/>
  <c r="IG305" i="138" s="1"/>
  <c r="IE304" i="138"/>
  <c r="IE305" i="138" s="1"/>
  <c r="IC304" i="138"/>
  <c r="IC305" i="138" s="1"/>
  <c r="IA304" i="138"/>
  <c r="IA305" i="138" s="1"/>
  <c r="HY304" i="138"/>
  <c r="HY305" i="138" s="1"/>
  <c r="HW304" i="138"/>
  <c r="HW305" i="138" s="1"/>
  <c r="JR304" i="138"/>
  <c r="JR305" i="138" s="1"/>
  <c r="JP304" i="138"/>
  <c r="JP305" i="138" s="1"/>
  <c r="JN304" i="138"/>
  <c r="JN305" i="138" s="1"/>
  <c r="JL304" i="138"/>
  <c r="JL305" i="138" s="1"/>
  <c r="JJ304" i="138"/>
  <c r="JJ305" i="138" s="1"/>
  <c r="JH304" i="138"/>
  <c r="JH305" i="138" s="1"/>
  <c r="JF304" i="138"/>
  <c r="JF305" i="138" s="1"/>
  <c r="JD304" i="138"/>
  <c r="JD305" i="138" s="1"/>
  <c r="JB304" i="138"/>
  <c r="JB305" i="138" s="1"/>
  <c r="IZ304" i="138"/>
  <c r="IZ305" i="138" s="1"/>
  <c r="IX304" i="138"/>
  <c r="IX305" i="138" s="1"/>
  <c r="IV304" i="138"/>
  <c r="IV305" i="138" s="1"/>
  <c r="IT304" i="138"/>
  <c r="IT305" i="138" s="1"/>
  <c r="IR304" i="138"/>
  <c r="IR305" i="138" s="1"/>
  <c r="IP304" i="138"/>
  <c r="IP305" i="138" s="1"/>
  <c r="IN304" i="138"/>
  <c r="IN305" i="138" s="1"/>
  <c r="IL304" i="138"/>
  <c r="IL305" i="138" s="1"/>
  <c r="IJ304" i="138"/>
  <c r="IJ305" i="138" s="1"/>
  <c r="IH304" i="138"/>
  <c r="IH305" i="138" s="1"/>
  <c r="IF304" i="138"/>
  <c r="IF305" i="138" s="1"/>
  <c r="ID304" i="138"/>
  <c r="ID305" i="138" s="1"/>
  <c r="IB304" i="138"/>
  <c r="IB305" i="138" s="1"/>
  <c r="HZ304" i="138"/>
  <c r="HZ305" i="138" s="1"/>
  <c r="HX304" i="138"/>
  <c r="HX305" i="138" s="1"/>
  <c r="HV304" i="138"/>
  <c r="HV305" i="138" s="1"/>
  <c r="JS301" i="138"/>
  <c r="JQ301" i="138"/>
  <c r="JO301" i="138"/>
  <c r="JM301" i="138"/>
  <c r="JK301" i="138"/>
  <c r="JI301" i="138"/>
  <c r="JG301" i="138"/>
  <c r="JE301" i="138"/>
  <c r="JC301" i="138"/>
  <c r="JA301" i="138"/>
  <c r="IY301" i="138"/>
  <c r="IW301" i="138"/>
  <c r="IU301" i="138"/>
  <c r="IS301" i="138"/>
  <c r="IQ301" i="138"/>
  <c r="IO301" i="138"/>
  <c r="IM301" i="138"/>
  <c r="IK301" i="138"/>
  <c r="II301" i="138"/>
  <c r="IG301" i="138"/>
  <c r="IE301" i="138"/>
  <c r="IC301" i="138"/>
  <c r="IA301" i="138"/>
  <c r="HY301" i="138"/>
  <c r="HW301" i="138"/>
  <c r="HV301" i="138"/>
  <c r="HZ301" i="138"/>
  <c r="ID301" i="138"/>
  <c r="IH301" i="138"/>
  <c r="IL301" i="138"/>
  <c r="IP301" i="138"/>
  <c r="IT301" i="138"/>
  <c r="IX301" i="138"/>
  <c r="JB301" i="138"/>
  <c r="JF301" i="138"/>
  <c r="JJ301" i="138"/>
  <c r="JN301" i="138"/>
  <c r="JR301" i="138"/>
  <c r="HY302" i="138"/>
  <c r="IC302" i="138"/>
  <c r="IG302" i="138"/>
  <c r="IK302" i="138"/>
  <c r="IO302" i="138"/>
  <c r="IS302" i="138"/>
  <c r="IW302" i="138"/>
  <c r="JA302" i="138"/>
  <c r="JE302" i="138"/>
  <c r="JI302" i="138"/>
  <c r="JM302" i="138"/>
  <c r="JQ302" i="138"/>
  <c r="JQ306" i="138"/>
  <c r="HY306" i="138"/>
  <c r="HY300" i="138" s="1"/>
  <c r="IC306" i="138"/>
  <c r="IG306" i="138"/>
  <c r="IG300" i="138" s="1"/>
  <c r="IK306" i="138"/>
  <c r="IO306" i="138"/>
  <c r="IO300" i="138" s="1"/>
  <c r="IS306" i="138"/>
  <c r="IW306" i="138"/>
  <c r="IW300" i="138" s="1"/>
  <c r="JA306" i="138"/>
  <c r="JE306" i="138"/>
  <c r="JE300" i="138" s="1"/>
  <c r="JI306" i="138"/>
  <c r="JM306" i="138"/>
  <c r="JM300" i="138" s="1"/>
  <c r="JR306" i="138"/>
  <c r="JR300" i="138" s="1"/>
  <c r="JP306" i="138"/>
  <c r="JP300" i="138" s="1"/>
  <c r="JN306" i="138"/>
  <c r="JN300" i="138" s="1"/>
  <c r="JL306" i="138"/>
  <c r="JL300" i="138" s="1"/>
  <c r="JJ306" i="138"/>
  <c r="JJ300" i="138" s="1"/>
  <c r="JH306" i="138"/>
  <c r="JH300" i="138" s="1"/>
  <c r="JF306" i="138"/>
  <c r="JF300" i="138" s="1"/>
  <c r="JD306" i="138"/>
  <c r="JD300" i="138" s="1"/>
  <c r="JB306" i="138"/>
  <c r="JB300" i="138" s="1"/>
  <c r="IZ306" i="138"/>
  <c r="IZ300" i="138" s="1"/>
  <c r="IX306" i="138"/>
  <c r="IX300" i="138" s="1"/>
  <c r="IV306" i="138"/>
  <c r="IV300" i="138" s="1"/>
  <c r="IT306" i="138"/>
  <c r="IT300" i="138" s="1"/>
  <c r="IR306" i="138"/>
  <c r="IR300" i="138" s="1"/>
  <c r="IP306" i="138"/>
  <c r="IP300" i="138" s="1"/>
  <c r="IN306" i="138"/>
  <c r="IN300" i="138" s="1"/>
  <c r="IL306" i="138"/>
  <c r="IL300" i="138" s="1"/>
  <c r="IJ306" i="138"/>
  <c r="IJ300" i="138" s="1"/>
  <c r="IH306" i="138"/>
  <c r="IH300" i="138" s="1"/>
  <c r="IF306" i="138"/>
  <c r="IF300" i="138" s="1"/>
  <c r="ID306" i="138"/>
  <c r="ID300" i="138" s="1"/>
  <c r="IB306" i="138"/>
  <c r="IB300" i="138" s="1"/>
  <c r="HZ306" i="138"/>
  <c r="HZ300" i="138" s="1"/>
  <c r="HX306" i="138"/>
  <c r="HX300" i="138" s="1"/>
  <c r="HV306" i="138"/>
  <c r="HV300" i="138" s="1"/>
  <c r="HW306" i="137"/>
  <c r="HW300" i="137" s="1"/>
  <c r="HY306" i="137"/>
  <c r="HY300" i="137" s="1"/>
  <c r="JG306" i="137"/>
  <c r="JG300" i="137" s="1"/>
  <c r="JI306" i="137"/>
  <c r="JI300" i="137" s="1"/>
  <c r="JR304" i="137"/>
  <c r="JR305" i="137" s="1"/>
  <c r="JP304" i="137"/>
  <c r="JP305" i="137" s="1"/>
  <c r="JN304" i="137"/>
  <c r="JN305" i="137" s="1"/>
  <c r="JL304" i="137"/>
  <c r="JL305" i="137" s="1"/>
  <c r="JJ304" i="137"/>
  <c r="JH304" i="137"/>
  <c r="JF304" i="137"/>
  <c r="JD304" i="137"/>
  <c r="JD305" i="137" s="1"/>
  <c r="JB304" i="137"/>
  <c r="JB305" i="137" s="1"/>
  <c r="IZ304" i="137"/>
  <c r="IZ305" i="137" s="1"/>
  <c r="IX304" i="137"/>
  <c r="IX305" i="137" s="1"/>
  <c r="IV304" i="137"/>
  <c r="IV305" i="137" s="1"/>
  <c r="JQ304" i="137"/>
  <c r="JM304" i="137"/>
  <c r="JI304" i="137"/>
  <c r="JI305" i="137" s="1"/>
  <c r="JE304" i="137"/>
  <c r="JA304" i="137"/>
  <c r="IW304" i="137"/>
  <c r="IT304" i="137"/>
  <c r="IT305" i="137" s="1"/>
  <c r="IR304" i="137"/>
  <c r="IR305" i="137" s="1"/>
  <c r="IP304" i="137"/>
  <c r="IP305" i="137" s="1"/>
  <c r="IN304" i="137"/>
  <c r="IN305" i="137" s="1"/>
  <c r="IL304" i="137"/>
  <c r="IL305" i="137" s="1"/>
  <c r="IJ304" i="137"/>
  <c r="IJ305" i="137" s="1"/>
  <c r="IH304" i="137"/>
  <c r="IH305" i="137" s="1"/>
  <c r="IF304" i="137"/>
  <c r="IF305" i="137" s="1"/>
  <c r="ID304" i="137"/>
  <c r="ID305" i="137" s="1"/>
  <c r="IB304" i="137"/>
  <c r="IB305" i="137" s="1"/>
  <c r="HZ304" i="137"/>
  <c r="HX304" i="137"/>
  <c r="HV304" i="137"/>
  <c r="JS301" i="137"/>
  <c r="JQ301" i="137"/>
  <c r="JO301" i="137"/>
  <c r="JM301" i="137"/>
  <c r="JK301" i="137"/>
  <c r="JI301" i="137"/>
  <c r="JG301" i="137"/>
  <c r="JE301" i="137"/>
  <c r="JC301" i="137"/>
  <c r="JA301" i="137"/>
  <c r="IY301" i="137"/>
  <c r="IW301" i="137"/>
  <c r="IU301" i="137"/>
  <c r="IS301" i="137"/>
  <c r="IQ301" i="137"/>
  <c r="IO301" i="137"/>
  <c r="IM301" i="137"/>
  <c r="IK301" i="137"/>
  <c r="II301" i="137"/>
  <c r="IG301" i="137"/>
  <c r="IE301" i="137"/>
  <c r="IC301" i="137"/>
  <c r="IA301" i="137"/>
  <c r="HY301" i="137"/>
  <c r="HW301" i="137"/>
  <c r="JS304" i="137"/>
  <c r="JO304" i="137"/>
  <c r="JK304" i="137"/>
  <c r="JG304" i="137"/>
  <c r="JG305" i="137" s="1"/>
  <c r="JC304" i="137"/>
  <c r="IY304" i="137"/>
  <c r="IU304" i="137"/>
  <c r="IS304" i="137"/>
  <c r="IQ304" i="137"/>
  <c r="IO304" i="137"/>
  <c r="IM304" i="137"/>
  <c r="IK304" i="137"/>
  <c r="II304" i="137"/>
  <c r="IG304" i="137"/>
  <c r="IE304" i="137"/>
  <c r="IC304" i="137"/>
  <c r="IA304" i="137"/>
  <c r="HY304" i="137"/>
  <c r="HY305" i="137" s="1"/>
  <c r="HW304" i="137"/>
  <c r="HW305" i="137" s="1"/>
  <c r="JR301" i="137"/>
  <c r="JP301" i="137"/>
  <c r="JN301" i="137"/>
  <c r="JL301" i="137"/>
  <c r="JJ301" i="137"/>
  <c r="JH301" i="137"/>
  <c r="JF301" i="137"/>
  <c r="JD301" i="137"/>
  <c r="JB301" i="137"/>
  <c r="IZ301" i="137"/>
  <c r="IX301" i="137"/>
  <c r="IV301" i="137"/>
  <c r="HV301" i="137"/>
  <c r="HZ301" i="137"/>
  <c r="ID301" i="137"/>
  <c r="IH301" i="137"/>
  <c r="IL301" i="137"/>
  <c r="IP301" i="137"/>
  <c r="IT301" i="137"/>
  <c r="HV303" i="137"/>
  <c r="HV302" i="137"/>
  <c r="HX303" i="137"/>
  <c r="HX302" i="137"/>
  <c r="HZ303" i="137"/>
  <c r="HZ302" i="137"/>
  <c r="IB303" i="137"/>
  <c r="IB300" i="137" s="1"/>
  <c r="IB302" i="137"/>
  <c r="ID303" i="137"/>
  <c r="ID302" i="137"/>
  <c r="ID300" i="137" s="1"/>
  <c r="IF303" i="137"/>
  <c r="IF302" i="137"/>
  <c r="IH303" i="137"/>
  <c r="IH302" i="137"/>
  <c r="IH300" i="137" s="1"/>
  <c r="IJ303" i="137"/>
  <c r="IJ302" i="137"/>
  <c r="IJ300" i="137" s="1"/>
  <c r="IL303" i="137"/>
  <c r="IL302" i="137"/>
  <c r="IL300" i="137" s="1"/>
  <c r="IN303" i="137"/>
  <c r="IN302" i="137"/>
  <c r="IP303" i="137"/>
  <c r="IP302" i="137"/>
  <c r="IP300" i="137" s="1"/>
  <c r="IR303" i="137"/>
  <c r="IR302" i="137"/>
  <c r="IR300" i="137" s="1"/>
  <c r="IT303" i="137"/>
  <c r="IT302" i="137"/>
  <c r="IT300" i="137" s="1"/>
  <c r="IV303" i="137"/>
  <c r="IV302" i="137"/>
  <c r="IX303" i="137"/>
  <c r="IX302" i="137"/>
  <c r="IX300" i="137" s="1"/>
  <c r="IZ303" i="137"/>
  <c r="IZ302" i="137"/>
  <c r="IZ300" i="137" s="1"/>
  <c r="JB303" i="137"/>
  <c r="JB302" i="137"/>
  <c r="JB300" i="137" s="1"/>
  <c r="JD303" i="137"/>
  <c r="JD302" i="137"/>
  <c r="JF303" i="137"/>
  <c r="JF302" i="137"/>
  <c r="JH303" i="137"/>
  <c r="JH302" i="137"/>
  <c r="JH300" i="137" s="1"/>
  <c r="JJ303" i="137"/>
  <c r="JJ302" i="137"/>
  <c r="JL303" i="137"/>
  <c r="JL302" i="137"/>
  <c r="JN303" i="137"/>
  <c r="JN302" i="137"/>
  <c r="JN300" i="137" s="1"/>
  <c r="JP303" i="137"/>
  <c r="JP302" i="137"/>
  <c r="JP300" i="137" s="1"/>
  <c r="JR303" i="137"/>
  <c r="JR302" i="137"/>
  <c r="JR300" i="137" s="1"/>
  <c r="HX305" i="137"/>
  <c r="IA306" i="137"/>
  <c r="IA300" i="137" s="1"/>
  <c r="IA305" i="137"/>
  <c r="IC306" i="137"/>
  <c r="IC300" i="137" s="1"/>
  <c r="IC305" i="137"/>
  <c r="IE306" i="137"/>
  <c r="IE300" i="137" s="1"/>
  <c r="IE305" i="137"/>
  <c r="IG306" i="137"/>
  <c r="IG300" i="137" s="1"/>
  <c r="IG305" i="137"/>
  <c r="II306" i="137"/>
  <c r="II300" i="137" s="1"/>
  <c r="II305" i="137"/>
  <c r="IK306" i="137"/>
  <c r="IK300" i="137" s="1"/>
  <c r="IK305" i="137"/>
  <c r="IM306" i="137"/>
  <c r="IM300" i="137" s="1"/>
  <c r="IM305" i="137"/>
  <c r="IO306" i="137"/>
  <c r="IO300" i="137" s="1"/>
  <c r="IO305" i="137"/>
  <c r="IQ306" i="137"/>
  <c r="IQ300" i="137" s="1"/>
  <c r="IQ305" i="137"/>
  <c r="IS306" i="137"/>
  <c r="IS300" i="137" s="1"/>
  <c r="IS305" i="137"/>
  <c r="IU306" i="137"/>
  <c r="IU300" i="137" s="1"/>
  <c r="IU305" i="137"/>
  <c r="IW306" i="137"/>
  <c r="IW300" i="137" s="1"/>
  <c r="IW305" i="137"/>
  <c r="IY306" i="137"/>
  <c r="IY300" i="137" s="1"/>
  <c r="IY305" i="137"/>
  <c r="JA306" i="137"/>
  <c r="JA300" i="137" s="1"/>
  <c r="JA305" i="137"/>
  <c r="JC306" i="137"/>
  <c r="JC300" i="137" s="1"/>
  <c r="JC305" i="137"/>
  <c r="JE306" i="137"/>
  <c r="JE300" i="137" s="1"/>
  <c r="JE305" i="137"/>
  <c r="JH305" i="137"/>
  <c r="JK306" i="137"/>
  <c r="JK300" i="137" s="1"/>
  <c r="JK305" i="137"/>
  <c r="JM306" i="137"/>
  <c r="JM300" i="137" s="1"/>
  <c r="JM305" i="137"/>
  <c r="JO306" i="137"/>
  <c r="JO300" i="137" s="1"/>
  <c r="JO305" i="137"/>
  <c r="JQ306" i="137"/>
  <c r="JQ300" i="137" s="1"/>
  <c r="JQ305" i="137"/>
  <c r="JS306" i="137"/>
  <c r="JS300" i="137" s="1"/>
  <c r="JS305" i="137"/>
  <c r="HT307" i="137"/>
  <c r="HS307" i="137"/>
  <c r="HR307" i="137" s="1"/>
  <c r="H12" i="137" s="1"/>
  <c r="HS308" i="137"/>
  <c r="HT308" i="137"/>
  <c r="HS309" i="137"/>
  <c r="HT309" i="137"/>
  <c r="HS310" i="137"/>
  <c r="HT310" i="137"/>
  <c r="HS311" i="137"/>
  <c r="HT311" i="137"/>
  <c r="HS312" i="137"/>
  <c r="HT312" i="137"/>
  <c r="HS313" i="137"/>
  <c r="HT313" i="137"/>
  <c r="HS314" i="137"/>
  <c r="HT314" i="137"/>
  <c r="HS315" i="137"/>
  <c r="HT315" i="137"/>
  <c r="HS316" i="137"/>
  <c r="HT316" i="137"/>
  <c r="HS317" i="137"/>
  <c r="HT317" i="137"/>
  <c r="HS318" i="137"/>
  <c r="HT318" i="137"/>
  <c r="HS319" i="137"/>
  <c r="HT319" i="137"/>
  <c r="HS320" i="137"/>
  <c r="HT320" i="137"/>
  <c r="HS321" i="137"/>
  <c r="HT321" i="137"/>
  <c r="HS322" i="137"/>
  <c r="HT322" i="137"/>
  <c r="HS323" i="137"/>
  <c r="HT323" i="137"/>
  <c r="HS324" i="137"/>
  <c r="HT324" i="137"/>
  <c r="HS325" i="137"/>
  <c r="HT325" i="137"/>
  <c r="HS326" i="137"/>
  <c r="HT326" i="137"/>
  <c r="HT327" i="137"/>
  <c r="HS327" i="137"/>
  <c r="HR327" i="137" s="1"/>
  <c r="H32" i="137" s="1"/>
  <c r="HS328" i="137"/>
  <c r="HT328" i="137"/>
  <c r="HT329" i="137"/>
  <c r="HS329" i="137"/>
  <c r="HR329" i="137" s="1"/>
  <c r="H34" i="137" s="1"/>
  <c r="HS330" i="137"/>
  <c r="HT330" i="137"/>
  <c r="HT331" i="137"/>
  <c r="HS331" i="137"/>
  <c r="HR331" i="137" s="1"/>
  <c r="H36" i="137" s="1"/>
  <c r="HS332" i="137"/>
  <c r="HT332" i="137"/>
  <c r="HT333" i="137"/>
  <c r="HS333" i="137"/>
  <c r="HR333" i="137" s="1"/>
  <c r="H38" i="137" s="1"/>
  <c r="HS334" i="137"/>
  <c r="HT334" i="137"/>
  <c r="HT335" i="137"/>
  <c r="HS335" i="137"/>
  <c r="HR335" i="137" s="1"/>
  <c r="H40" i="137" s="1"/>
  <c r="HS336" i="137"/>
  <c r="HT336" i="137"/>
  <c r="HT337" i="137"/>
  <c r="HS337" i="137"/>
  <c r="HR337" i="137" s="1"/>
  <c r="H42" i="137" s="1"/>
  <c r="HS338" i="137"/>
  <c r="HT338" i="137"/>
  <c r="HT339" i="137"/>
  <c r="HS339" i="137"/>
  <c r="HR339" i="137" s="1"/>
  <c r="H44" i="137" s="1"/>
  <c r="HS340" i="137"/>
  <c r="HT340" i="137"/>
  <c r="HS341" i="137"/>
  <c r="HT341" i="137"/>
  <c r="HT342" i="137"/>
  <c r="HS342" i="137"/>
  <c r="HR342" i="137" s="1"/>
  <c r="H47" i="137" s="1"/>
  <c r="HS343" i="137"/>
  <c r="HT343" i="137"/>
  <c r="HT344" i="137"/>
  <c r="HS344" i="137"/>
  <c r="HR344" i="137" s="1"/>
  <c r="H49" i="137" s="1"/>
  <c r="HS345" i="137"/>
  <c r="HT345" i="137"/>
  <c r="HT346" i="137"/>
  <c r="HS346" i="137"/>
  <c r="HR346" i="137" s="1"/>
  <c r="H51" i="137" s="1"/>
  <c r="HS347" i="137"/>
  <c r="HT347" i="137"/>
  <c r="HT348" i="137"/>
  <c r="HS348" i="137"/>
  <c r="HR348" i="137" s="1"/>
  <c r="H53" i="137" s="1"/>
  <c r="HT349" i="137"/>
  <c r="HS349" i="137"/>
  <c r="HR349" i="137" s="1"/>
  <c r="H54" i="137" s="1"/>
  <c r="HT350" i="137"/>
  <c r="HS350" i="137"/>
  <c r="HR350" i="137" s="1"/>
  <c r="H55" i="137" s="1"/>
  <c r="HT351" i="137"/>
  <c r="HS351" i="137"/>
  <c r="HR351" i="137" s="1"/>
  <c r="H56" i="137" s="1"/>
  <c r="HT352" i="137"/>
  <c r="HS352" i="137"/>
  <c r="HR352" i="137" s="1"/>
  <c r="H57" i="137" s="1"/>
  <c r="HT353" i="137"/>
  <c r="HS353" i="137"/>
  <c r="HR353" i="137" s="1"/>
  <c r="H58" i="137" s="1"/>
  <c r="HT354" i="137"/>
  <c r="HS354" i="137"/>
  <c r="HR354" i="137" s="1"/>
  <c r="H59" i="137" s="1"/>
  <c r="HT355" i="137"/>
  <c r="HS355" i="137"/>
  <c r="HR355" i="137" s="1"/>
  <c r="H60" i="137" s="1"/>
  <c r="HT356" i="137"/>
  <c r="HS356" i="137"/>
  <c r="HR356" i="137" s="1"/>
  <c r="H61" i="137" s="1"/>
  <c r="HT357" i="137"/>
  <c r="HS357" i="137"/>
  <c r="HR357" i="137" s="1"/>
  <c r="H62" i="137" s="1"/>
  <c r="HT358" i="137"/>
  <c r="HS358" i="137"/>
  <c r="HR358" i="137" s="1"/>
  <c r="H63" i="137" s="1"/>
  <c r="HT359" i="137"/>
  <c r="HS359" i="137"/>
  <c r="HR359" i="137" s="1"/>
  <c r="H64" i="137" s="1"/>
  <c r="HT360" i="137"/>
  <c r="HS360" i="137"/>
  <c r="HR360" i="137" s="1"/>
  <c r="H65" i="137" s="1"/>
  <c r="HT361" i="137"/>
  <c r="HS361" i="137"/>
  <c r="HR361" i="137" s="1"/>
  <c r="H66" i="137" s="1"/>
  <c r="HT362" i="137"/>
  <c r="HS362" i="137"/>
  <c r="HR362" i="137" s="1"/>
  <c r="H67" i="137" s="1"/>
  <c r="HT363" i="137"/>
  <c r="HS363" i="137"/>
  <c r="HR363" i="137" s="1"/>
  <c r="H68" i="137" s="1"/>
  <c r="HT364" i="137"/>
  <c r="HS364" i="137"/>
  <c r="HR364" i="137" s="1"/>
  <c r="H69" i="137" s="1"/>
  <c r="HT365" i="137"/>
  <c r="HS365" i="137"/>
  <c r="HR365" i="137" s="1"/>
  <c r="H70" i="137" s="1"/>
  <c r="HT366" i="137"/>
  <c r="HS366" i="137"/>
  <c r="HR366" i="137" s="1"/>
  <c r="H71" i="137" s="1"/>
  <c r="HV306" i="137"/>
  <c r="HV300" i="137" s="1"/>
  <c r="HV305" i="137"/>
  <c r="HX301" i="137"/>
  <c r="IB301" i="137"/>
  <c r="IF301" i="137"/>
  <c r="IJ301" i="137"/>
  <c r="IN301" i="137"/>
  <c r="IR301" i="137"/>
  <c r="HZ306" i="137"/>
  <c r="HZ300" i="137" s="1"/>
  <c r="HZ305" i="137"/>
  <c r="HX300" i="137"/>
  <c r="IF300" i="137"/>
  <c r="IN300" i="137"/>
  <c r="IV300" i="137"/>
  <c r="JD300" i="137"/>
  <c r="JL300" i="137"/>
  <c r="JF306" i="137"/>
  <c r="JF300" i="137" s="1"/>
  <c r="JF305" i="137"/>
  <c r="JJ306" i="137"/>
  <c r="JJ300" i="137" s="1"/>
  <c r="JJ305" i="137"/>
  <c r="HL302" i="137"/>
  <c r="HW303" i="136"/>
  <c r="HW302" i="136"/>
  <c r="HW300" i="136" s="1"/>
  <c r="HY303" i="136"/>
  <c r="HY302" i="136"/>
  <c r="HY300" i="136" s="1"/>
  <c r="IA303" i="136"/>
  <c r="IA302" i="136"/>
  <c r="IA300" i="136" s="1"/>
  <c r="IC303" i="136"/>
  <c r="IC302" i="136"/>
  <c r="IC300" i="136" s="1"/>
  <c r="IE303" i="136"/>
  <c r="IE302" i="136"/>
  <c r="IE300" i="136" s="1"/>
  <c r="IG303" i="136"/>
  <c r="IG302" i="136"/>
  <c r="IG300" i="136" s="1"/>
  <c r="II303" i="136"/>
  <c r="II302" i="136"/>
  <c r="II300" i="136" s="1"/>
  <c r="IK303" i="136"/>
  <c r="IK302" i="136"/>
  <c r="IK300" i="136" s="1"/>
  <c r="IM303" i="136"/>
  <c r="IM302" i="136"/>
  <c r="IM300" i="136" s="1"/>
  <c r="IO303" i="136"/>
  <c r="IO302" i="136"/>
  <c r="IO300" i="136" s="1"/>
  <c r="IQ303" i="136"/>
  <c r="IQ302" i="136"/>
  <c r="IQ300" i="136" s="1"/>
  <c r="IS303" i="136"/>
  <c r="IS302" i="136"/>
  <c r="IS300" i="136" s="1"/>
  <c r="IU303" i="136"/>
  <c r="IU302" i="136"/>
  <c r="IU300" i="136" s="1"/>
  <c r="IW303" i="136"/>
  <c r="IW302" i="136"/>
  <c r="IW300" i="136" s="1"/>
  <c r="IY303" i="136"/>
  <c r="IY302" i="136"/>
  <c r="IY300" i="136" s="1"/>
  <c r="JA303" i="136"/>
  <c r="JA302" i="136"/>
  <c r="JA300" i="136" s="1"/>
  <c r="JC303" i="136"/>
  <c r="JC302" i="136"/>
  <c r="JC300" i="136" s="1"/>
  <c r="JE303" i="136"/>
  <c r="JE302" i="136"/>
  <c r="JE300" i="136" s="1"/>
  <c r="JG303" i="136"/>
  <c r="JG302" i="136"/>
  <c r="JG300" i="136" s="1"/>
  <c r="JI303" i="136"/>
  <c r="JI302" i="136"/>
  <c r="JI300" i="136" s="1"/>
  <c r="JK303" i="136"/>
  <c r="JK302" i="136"/>
  <c r="JK300" i="136" s="1"/>
  <c r="JM303" i="136"/>
  <c r="JM302" i="136"/>
  <c r="JM300" i="136" s="1"/>
  <c r="JO303" i="136"/>
  <c r="JO302" i="136"/>
  <c r="JO300" i="136" s="1"/>
  <c r="JQ303" i="136"/>
  <c r="JQ302" i="136"/>
  <c r="JQ300" i="136" s="1"/>
  <c r="JS303" i="136"/>
  <c r="JS302" i="136"/>
  <c r="JP305" i="136"/>
  <c r="HW301" i="136"/>
  <c r="IA301" i="136"/>
  <c r="IE301" i="136"/>
  <c r="II301" i="136"/>
  <c r="IM301" i="136"/>
  <c r="IQ301" i="136"/>
  <c r="IU301" i="136"/>
  <c r="IY301" i="136"/>
  <c r="JC301" i="136"/>
  <c r="JG301" i="136"/>
  <c r="JK301" i="136"/>
  <c r="JO301" i="136"/>
  <c r="JS301" i="136"/>
  <c r="HX302" i="136"/>
  <c r="IB302" i="136"/>
  <c r="IF302" i="136"/>
  <c r="IJ302" i="136"/>
  <c r="IN302" i="136"/>
  <c r="IR302" i="136"/>
  <c r="IV302" i="136"/>
  <c r="IZ302" i="136"/>
  <c r="JD302" i="136"/>
  <c r="JH302" i="136"/>
  <c r="JL302" i="136"/>
  <c r="JP302" i="136"/>
  <c r="HX304" i="136"/>
  <c r="HX305" i="136" s="1"/>
  <c r="IB304" i="136"/>
  <c r="IB305" i="136" s="1"/>
  <c r="IF304" i="136"/>
  <c r="IF305" i="136" s="1"/>
  <c r="IJ304" i="136"/>
  <c r="IJ305" i="136" s="1"/>
  <c r="IN304" i="136"/>
  <c r="IN305" i="136" s="1"/>
  <c r="IR304" i="136"/>
  <c r="IR305" i="136" s="1"/>
  <c r="IV304" i="136"/>
  <c r="IV305" i="136" s="1"/>
  <c r="IZ304" i="136"/>
  <c r="IZ305" i="136" s="1"/>
  <c r="JD304" i="136"/>
  <c r="JD305" i="136" s="1"/>
  <c r="JH304" i="136"/>
  <c r="JH305" i="136" s="1"/>
  <c r="JL304" i="136"/>
  <c r="JL305" i="136" s="1"/>
  <c r="HL305" i="136"/>
  <c r="HK304" i="136"/>
  <c r="JS306" i="136"/>
  <c r="JS300" i="136" s="1"/>
  <c r="HS307" i="136"/>
  <c r="HR307" i="136" s="1"/>
  <c r="H12" i="136" s="1"/>
  <c r="HT307" i="136"/>
  <c r="HT308" i="136"/>
  <c r="HS308" i="136"/>
  <c r="HT309" i="136"/>
  <c r="HS309" i="136"/>
  <c r="HT310" i="136"/>
  <c r="HS310" i="136"/>
  <c r="HT311" i="136"/>
  <c r="HS311" i="136"/>
  <c r="HT312" i="136"/>
  <c r="HS312" i="136"/>
  <c r="HS313" i="136"/>
  <c r="HR313" i="136" s="1"/>
  <c r="H18" i="136" s="1"/>
  <c r="HT313" i="136"/>
  <c r="HS314" i="136"/>
  <c r="HR314" i="136" s="1"/>
  <c r="H19" i="136" s="1"/>
  <c r="HT314" i="136"/>
  <c r="HS315" i="136"/>
  <c r="HR315" i="136" s="1"/>
  <c r="H20" i="136" s="1"/>
  <c r="HT315" i="136"/>
  <c r="HS316" i="136"/>
  <c r="HR316" i="136" s="1"/>
  <c r="H21" i="136" s="1"/>
  <c r="HT316" i="136"/>
  <c r="HS317" i="136"/>
  <c r="HR317" i="136" s="1"/>
  <c r="H22" i="136" s="1"/>
  <c r="HT317" i="136"/>
  <c r="HS318" i="136"/>
  <c r="HR318" i="136" s="1"/>
  <c r="H23" i="136" s="1"/>
  <c r="HT318" i="136"/>
  <c r="HS319" i="136"/>
  <c r="HR319" i="136" s="1"/>
  <c r="H24" i="136" s="1"/>
  <c r="HT319" i="136"/>
  <c r="HS320" i="136"/>
  <c r="HR320" i="136" s="1"/>
  <c r="H25" i="136" s="1"/>
  <c r="HT320" i="136"/>
  <c r="HS321" i="136"/>
  <c r="HR321" i="136" s="1"/>
  <c r="H26" i="136" s="1"/>
  <c r="HT321" i="136"/>
  <c r="HS322" i="136"/>
  <c r="HR322" i="136" s="1"/>
  <c r="H27" i="136" s="1"/>
  <c r="HT322" i="136"/>
  <c r="HS323" i="136"/>
  <c r="HR323" i="136" s="1"/>
  <c r="H28" i="136" s="1"/>
  <c r="HT323" i="136"/>
  <c r="HS324" i="136"/>
  <c r="HR324" i="136" s="1"/>
  <c r="H29" i="136" s="1"/>
  <c r="HT324" i="136"/>
  <c r="HS325" i="136"/>
  <c r="HR325" i="136" s="1"/>
  <c r="H30" i="136" s="1"/>
  <c r="HT325" i="136"/>
  <c r="HS326" i="136"/>
  <c r="HR326" i="136" s="1"/>
  <c r="H31" i="136" s="1"/>
  <c r="HT326" i="136"/>
  <c r="HT327" i="136"/>
  <c r="HS327" i="136"/>
  <c r="HS328" i="136"/>
  <c r="HR328" i="136" s="1"/>
  <c r="H33" i="136" s="1"/>
  <c r="HT328" i="136"/>
  <c r="HT329" i="136"/>
  <c r="HS329" i="136"/>
  <c r="HS330" i="136"/>
  <c r="HR330" i="136" s="1"/>
  <c r="H35" i="136" s="1"/>
  <c r="HT330" i="136"/>
  <c r="HT331" i="136"/>
  <c r="HS331" i="136"/>
  <c r="HS332" i="136"/>
  <c r="HR332" i="136" s="1"/>
  <c r="H37" i="136" s="1"/>
  <c r="HT332" i="136"/>
  <c r="HT333" i="136"/>
  <c r="HS333" i="136"/>
  <c r="HS334" i="136"/>
  <c r="HR334" i="136" s="1"/>
  <c r="H39" i="136" s="1"/>
  <c r="HT334" i="136"/>
  <c r="HT335" i="136"/>
  <c r="HS335" i="136"/>
  <c r="HS336" i="136"/>
  <c r="HR336" i="136" s="1"/>
  <c r="H41" i="136" s="1"/>
  <c r="HT336" i="136"/>
  <c r="HT337" i="136"/>
  <c r="HS337" i="136"/>
  <c r="HS338" i="136"/>
  <c r="HR338" i="136" s="1"/>
  <c r="H43" i="136" s="1"/>
  <c r="HT338" i="136"/>
  <c r="HT339" i="136"/>
  <c r="HS339" i="136"/>
  <c r="HS340" i="136"/>
  <c r="HR340" i="136" s="1"/>
  <c r="H45" i="136" s="1"/>
  <c r="HT340" i="136"/>
  <c r="HT341" i="136"/>
  <c r="HS341" i="136"/>
  <c r="HS342" i="136"/>
  <c r="HR342" i="136" s="1"/>
  <c r="H47" i="136" s="1"/>
  <c r="HT342" i="136"/>
  <c r="HT343" i="136"/>
  <c r="HS343" i="136"/>
  <c r="HT344" i="136"/>
  <c r="HS344" i="136"/>
  <c r="HS345" i="136"/>
  <c r="HR345" i="136" s="1"/>
  <c r="H50" i="136" s="1"/>
  <c r="HT345" i="136"/>
  <c r="HT346" i="136"/>
  <c r="HS346" i="136"/>
  <c r="HS347" i="136"/>
  <c r="HR347" i="136" s="1"/>
  <c r="H52" i="136" s="1"/>
  <c r="HT347" i="136"/>
  <c r="HT348" i="136"/>
  <c r="HS348" i="136"/>
  <c r="HT349" i="136"/>
  <c r="HS349" i="136"/>
  <c r="HT350" i="136"/>
  <c r="HS350" i="136"/>
  <c r="HT351" i="136"/>
  <c r="HS351" i="136"/>
  <c r="HT352" i="136"/>
  <c r="HS352" i="136"/>
  <c r="HT353" i="136"/>
  <c r="HS353" i="136"/>
  <c r="HT354" i="136"/>
  <c r="HS354" i="136"/>
  <c r="HT355" i="136"/>
  <c r="HS355" i="136"/>
  <c r="HT356" i="136"/>
  <c r="HS356" i="136"/>
  <c r="HT357" i="136"/>
  <c r="HS357" i="136"/>
  <c r="HT358" i="136"/>
  <c r="HS358" i="136"/>
  <c r="HT359" i="136"/>
  <c r="HS359" i="136"/>
  <c r="HT360" i="136"/>
  <c r="HS360" i="136"/>
  <c r="HT361" i="136"/>
  <c r="HS361" i="136"/>
  <c r="HT362" i="136"/>
  <c r="HS362" i="136"/>
  <c r="HT363" i="136"/>
  <c r="HS363" i="136"/>
  <c r="HT364" i="136"/>
  <c r="HS364" i="136"/>
  <c r="HT365" i="136"/>
  <c r="HS365" i="136"/>
  <c r="HT366" i="136"/>
  <c r="HS366" i="136"/>
  <c r="JS304" i="136"/>
  <c r="JS305" i="136" s="1"/>
  <c r="JQ304" i="136"/>
  <c r="JO304" i="136"/>
  <c r="JO305" i="136" s="1"/>
  <c r="JM304" i="136"/>
  <c r="JK304" i="136"/>
  <c r="JK305" i="136" s="1"/>
  <c r="JI304" i="136"/>
  <c r="JG304" i="136"/>
  <c r="JG305" i="136" s="1"/>
  <c r="JE304" i="136"/>
  <c r="JC304" i="136"/>
  <c r="JC305" i="136" s="1"/>
  <c r="JA304" i="136"/>
  <c r="IY304" i="136"/>
  <c r="IY305" i="136" s="1"/>
  <c r="IW304" i="136"/>
  <c r="IU304" i="136"/>
  <c r="IU305" i="136" s="1"/>
  <c r="IS304" i="136"/>
  <c r="IQ304" i="136"/>
  <c r="IQ305" i="136" s="1"/>
  <c r="IO304" i="136"/>
  <c r="IM304" i="136"/>
  <c r="IM305" i="136" s="1"/>
  <c r="IK304" i="136"/>
  <c r="II304" i="136"/>
  <c r="II305" i="136" s="1"/>
  <c r="IG304" i="136"/>
  <c r="IE304" i="136"/>
  <c r="IE305" i="136" s="1"/>
  <c r="IC304" i="136"/>
  <c r="IA304" i="136"/>
  <c r="IA305" i="136" s="1"/>
  <c r="HY304" i="136"/>
  <c r="HW304" i="136"/>
  <c r="HW305" i="136" s="1"/>
  <c r="JR301" i="136"/>
  <c r="JP301" i="136"/>
  <c r="JN301" i="136"/>
  <c r="JL301" i="136"/>
  <c r="JJ301" i="136"/>
  <c r="JH301" i="136"/>
  <c r="JF301" i="136"/>
  <c r="JD301" i="136"/>
  <c r="JB301" i="136"/>
  <c r="IZ301" i="136"/>
  <c r="IX301" i="136"/>
  <c r="IV301" i="136"/>
  <c r="IT301" i="136"/>
  <c r="IR301" i="136"/>
  <c r="IP301" i="136"/>
  <c r="IN301" i="136"/>
  <c r="IL301" i="136"/>
  <c r="IJ301" i="136"/>
  <c r="IH301" i="136"/>
  <c r="IF301" i="136"/>
  <c r="ID301" i="136"/>
  <c r="IB301" i="136"/>
  <c r="HZ301" i="136"/>
  <c r="HX301" i="136"/>
  <c r="HV301" i="136"/>
  <c r="HY301" i="136"/>
  <c r="IC301" i="136"/>
  <c r="IG301" i="136"/>
  <c r="IK301" i="136"/>
  <c r="IO301" i="136"/>
  <c r="IS301" i="136"/>
  <c r="IW301" i="136"/>
  <c r="JA301" i="136"/>
  <c r="JE301" i="136"/>
  <c r="JI301" i="136"/>
  <c r="JM301" i="136"/>
  <c r="JQ301" i="136"/>
  <c r="HV302" i="136"/>
  <c r="HZ302" i="136"/>
  <c r="ID302" i="136"/>
  <c r="IH302" i="136"/>
  <c r="IL302" i="136"/>
  <c r="IP302" i="136"/>
  <c r="IT302" i="136"/>
  <c r="IX302" i="136"/>
  <c r="JB302" i="136"/>
  <c r="JF302" i="136"/>
  <c r="JJ302" i="136"/>
  <c r="JN302" i="136"/>
  <c r="JR302" i="136"/>
  <c r="HV304" i="136"/>
  <c r="HV305" i="136" s="1"/>
  <c r="HZ304" i="136"/>
  <c r="HZ305" i="136" s="1"/>
  <c r="ID304" i="136"/>
  <c r="ID305" i="136" s="1"/>
  <c r="IH304" i="136"/>
  <c r="IH305" i="136" s="1"/>
  <c r="IL304" i="136"/>
  <c r="IL305" i="136" s="1"/>
  <c r="IP304" i="136"/>
  <c r="IP305" i="136" s="1"/>
  <c r="IT304" i="136"/>
  <c r="IT305" i="136" s="1"/>
  <c r="IX304" i="136"/>
  <c r="IX305" i="136" s="1"/>
  <c r="JB304" i="136"/>
  <c r="JB305" i="136" s="1"/>
  <c r="JF304" i="136"/>
  <c r="JF305" i="136" s="1"/>
  <c r="JJ304" i="136"/>
  <c r="JJ305" i="136" s="1"/>
  <c r="JN304" i="136"/>
  <c r="JN305" i="136" s="1"/>
  <c r="JR304" i="136"/>
  <c r="JR305" i="136" s="1"/>
  <c r="HY305" i="136"/>
  <c r="IC305" i="136"/>
  <c r="IG305" i="136"/>
  <c r="IK305" i="136"/>
  <c r="IO305" i="136"/>
  <c r="IS305" i="136"/>
  <c r="IW305" i="136"/>
  <c r="JA305" i="136"/>
  <c r="JE305" i="136"/>
  <c r="JI305" i="136"/>
  <c r="JM305" i="136"/>
  <c r="JQ305" i="136"/>
  <c r="JR306" i="136"/>
  <c r="JR300" i="136" s="1"/>
  <c r="HV306" i="136"/>
  <c r="HX306" i="136"/>
  <c r="HX300" i="136" s="1"/>
  <c r="HZ306" i="136"/>
  <c r="HZ300" i="136" s="1"/>
  <c r="IB306" i="136"/>
  <c r="IB300" i="136" s="1"/>
  <c r="ID306" i="136"/>
  <c r="IF306" i="136"/>
  <c r="IF300" i="136" s="1"/>
  <c r="IH306" i="136"/>
  <c r="IH300" i="136" s="1"/>
  <c r="IJ306" i="136"/>
  <c r="IJ300" i="136" s="1"/>
  <c r="IL306" i="136"/>
  <c r="IN306" i="136"/>
  <c r="IN300" i="136" s="1"/>
  <c r="IP306" i="136"/>
  <c r="IP300" i="136" s="1"/>
  <c r="IR306" i="136"/>
  <c r="IR300" i="136" s="1"/>
  <c r="IT306" i="136"/>
  <c r="IV306" i="136"/>
  <c r="IV300" i="136" s="1"/>
  <c r="IX306" i="136"/>
  <c r="IX300" i="136" s="1"/>
  <c r="IZ306" i="136"/>
  <c r="IZ300" i="136" s="1"/>
  <c r="JB306" i="136"/>
  <c r="JB300" i="136" s="1"/>
  <c r="JD306" i="136"/>
  <c r="JD300" i="136" s="1"/>
  <c r="JF306" i="136"/>
  <c r="JF300" i="136" s="1"/>
  <c r="JH306" i="136"/>
  <c r="JH300" i="136" s="1"/>
  <c r="JJ306" i="136"/>
  <c r="JJ300" i="136" s="1"/>
  <c r="JL306" i="136"/>
  <c r="JL300" i="136" s="1"/>
  <c r="JN306" i="136"/>
  <c r="JN300" i="136" s="1"/>
  <c r="JP306" i="136"/>
  <c r="JP300" i="136" s="1"/>
  <c r="HW303" i="135"/>
  <c r="HW302" i="135"/>
  <c r="HY303" i="135"/>
  <c r="HY302" i="135"/>
  <c r="IA303" i="135"/>
  <c r="IA302" i="135"/>
  <c r="IC303" i="135"/>
  <c r="IC302" i="135"/>
  <c r="IE303" i="135"/>
  <c r="IE302" i="135"/>
  <c r="IG303" i="135"/>
  <c r="IG302" i="135"/>
  <c r="II303" i="135"/>
  <c r="II302" i="135"/>
  <c r="IK303" i="135"/>
  <c r="IK302" i="135"/>
  <c r="IM303" i="135"/>
  <c r="IM302" i="135"/>
  <c r="IO303" i="135"/>
  <c r="IO302" i="135"/>
  <c r="IQ303" i="135"/>
  <c r="IQ302" i="135"/>
  <c r="IS303" i="135"/>
  <c r="IS302" i="135"/>
  <c r="IU303" i="135"/>
  <c r="IU302" i="135"/>
  <c r="IW303" i="135"/>
  <c r="IW302" i="135"/>
  <c r="IY303" i="135"/>
  <c r="IY302" i="135"/>
  <c r="JA303" i="135"/>
  <c r="JA302" i="135"/>
  <c r="JC303" i="135"/>
  <c r="JC302" i="135"/>
  <c r="JE303" i="135"/>
  <c r="JE302" i="135"/>
  <c r="JG303" i="135"/>
  <c r="JG302" i="135"/>
  <c r="JI303" i="135"/>
  <c r="JI302" i="135"/>
  <c r="JK303" i="135"/>
  <c r="JK302" i="135"/>
  <c r="JM303" i="135"/>
  <c r="JM302" i="135"/>
  <c r="JO303" i="135"/>
  <c r="JO302" i="135"/>
  <c r="JQ303" i="135"/>
  <c r="JQ302" i="135"/>
  <c r="JS303" i="135"/>
  <c r="JS302" i="135"/>
  <c r="HV306" i="135"/>
  <c r="HX306" i="135"/>
  <c r="HW301" i="135"/>
  <c r="HY301" i="135"/>
  <c r="IA301" i="135"/>
  <c r="IC301" i="135"/>
  <c r="IE301" i="135"/>
  <c r="II301" i="135"/>
  <c r="HV303" i="135"/>
  <c r="HV302" i="135"/>
  <c r="HX303" i="135"/>
  <c r="HX302" i="135"/>
  <c r="HZ303" i="135"/>
  <c r="HZ302" i="135"/>
  <c r="IB303" i="135"/>
  <c r="IB302" i="135"/>
  <c r="ID303" i="135"/>
  <c r="ID302" i="135"/>
  <c r="IF303" i="135"/>
  <c r="IF302" i="135"/>
  <c r="IH303" i="135"/>
  <c r="IH302" i="135"/>
  <c r="IJ303" i="135"/>
  <c r="IJ302" i="135"/>
  <c r="IL303" i="135"/>
  <c r="IL302" i="135"/>
  <c r="IN303" i="135"/>
  <c r="IN302" i="135"/>
  <c r="IP303" i="135"/>
  <c r="IP302" i="135"/>
  <c r="IR303" i="135"/>
  <c r="IR302" i="135"/>
  <c r="IT303" i="135"/>
  <c r="IT302" i="135"/>
  <c r="IV303" i="135"/>
  <c r="IV302" i="135"/>
  <c r="IX303" i="135"/>
  <c r="IX302" i="135"/>
  <c r="IZ303" i="135"/>
  <c r="IZ302" i="135"/>
  <c r="JB303" i="135"/>
  <c r="JB302" i="135"/>
  <c r="JD303" i="135"/>
  <c r="JD302" i="135"/>
  <c r="JF303" i="135"/>
  <c r="JF302" i="135"/>
  <c r="JH303" i="135"/>
  <c r="JH302" i="135"/>
  <c r="JJ303" i="135"/>
  <c r="JJ302" i="135"/>
  <c r="JL303" i="135"/>
  <c r="JL302" i="135"/>
  <c r="JN303" i="135"/>
  <c r="JN302" i="135"/>
  <c r="JP303" i="135"/>
  <c r="JP302" i="135"/>
  <c r="JR303" i="135"/>
  <c r="JR302" i="135"/>
  <c r="HW306" i="135"/>
  <c r="HW300" i="135" s="1"/>
  <c r="HY306" i="135"/>
  <c r="HY300" i="135" s="1"/>
  <c r="IA306" i="135"/>
  <c r="IA300" i="135" s="1"/>
  <c r="IC306" i="135"/>
  <c r="IC300" i="135" s="1"/>
  <c r="IE306" i="135"/>
  <c r="IE300" i="135" s="1"/>
  <c r="IG306" i="135"/>
  <c r="IG300" i="135" s="1"/>
  <c r="II306" i="135"/>
  <c r="II300" i="135" s="1"/>
  <c r="IK306" i="135"/>
  <c r="IK300" i="135" s="1"/>
  <c r="IM306" i="135"/>
  <c r="IM300" i="135" s="1"/>
  <c r="IO306" i="135"/>
  <c r="IO300" i="135" s="1"/>
  <c r="IQ306" i="135"/>
  <c r="IQ300" i="135" s="1"/>
  <c r="IS306" i="135"/>
  <c r="IS300" i="135" s="1"/>
  <c r="IU306" i="135"/>
  <c r="IU300" i="135" s="1"/>
  <c r="IW306" i="135"/>
  <c r="IW300" i="135" s="1"/>
  <c r="IY306" i="135"/>
  <c r="IY300" i="135" s="1"/>
  <c r="JA306" i="135"/>
  <c r="JA300" i="135" s="1"/>
  <c r="JC306" i="135"/>
  <c r="JC300" i="135" s="1"/>
  <c r="JE306" i="135"/>
  <c r="JE300" i="135" s="1"/>
  <c r="JG306" i="135"/>
  <c r="JG300" i="135" s="1"/>
  <c r="JI306" i="135"/>
  <c r="JI300" i="135" s="1"/>
  <c r="JK306" i="135"/>
  <c r="JK300" i="135" s="1"/>
  <c r="JM306" i="135"/>
  <c r="JM300" i="135" s="1"/>
  <c r="JO306" i="135"/>
  <c r="JO300" i="135" s="1"/>
  <c r="JQ306" i="135"/>
  <c r="JQ300" i="135" s="1"/>
  <c r="JS306" i="135"/>
  <c r="JS300" i="135" s="1"/>
  <c r="HT307" i="135"/>
  <c r="HS307" i="135"/>
  <c r="HS308" i="135"/>
  <c r="HR308" i="135" s="1"/>
  <c r="H13" i="135" s="1"/>
  <c r="HT308" i="135"/>
  <c r="HS309" i="135"/>
  <c r="HR309" i="135" s="1"/>
  <c r="H14" i="135" s="1"/>
  <c r="HT309" i="135"/>
  <c r="HS310" i="135"/>
  <c r="HR310" i="135" s="1"/>
  <c r="H15" i="135" s="1"/>
  <c r="HT310" i="135"/>
  <c r="HS311" i="135"/>
  <c r="HR311" i="135" s="1"/>
  <c r="H16" i="135" s="1"/>
  <c r="HT311" i="135"/>
  <c r="HS312" i="135"/>
  <c r="HR312" i="135" s="1"/>
  <c r="H17" i="135" s="1"/>
  <c r="HT312" i="135"/>
  <c r="HT313" i="135"/>
  <c r="HS313" i="135"/>
  <c r="HS314" i="135"/>
  <c r="HR314" i="135" s="1"/>
  <c r="H19" i="135" s="1"/>
  <c r="HT314" i="135"/>
  <c r="HS315" i="135"/>
  <c r="HR315" i="135" s="1"/>
  <c r="H20" i="135" s="1"/>
  <c r="HT315" i="135"/>
  <c r="HS316" i="135"/>
  <c r="HR316" i="135" s="1"/>
  <c r="H21" i="135" s="1"/>
  <c r="HT316" i="135"/>
  <c r="HS317" i="135"/>
  <c r="HR317" i="135" s="1"/>
  <c r="H22" i="135" s="1"/>
  <c r="HT317" i="135"/>
  <c r="HS318" i="135"/>
  <c r="HR318" i="135" s="1"/>
  <c r="H23" i="135" s="1"/>
  <c r="HT318" i="135"/>
  <c r="HS319" i="135"/>
  <c r="HR319" i="135" s="1"/>
  <c r="H24" i="135" s="1"/>
  <c r="HT319" i="135"/>
  <c r="HS320" i="135"/>
  <c r="HR320" i="135" s="1"/>
  <c r="H25" i="135" s="1"/>
  <c r="HT320" i="135"/>
  <c r="HS321" i="135"/>
  <c r="HR321" i="135" s="1"/>
  <c r="H26" i="135" s="1"/>
  <c r="HT321" i="135"/>
  <c r="HS322" i="135"/>
  <c r="HR322" i="135" s="1"/>
  <c r="H27" i="135" s="1"/>
  <c r="HT322" i="135"/>
  <c r="HS323" i="135"/>
  <c r="HR323" i="135" s="1"/>
  <c r="H28" i="135" s="1"/>
  <c r="HT323" i="135"/>
  <c r="HS324" i="135"/>
  <c r="HR324" i="135" s="1"/>
  <c r="H29" i="135" s="1"/>
  <c r="HT324" i="135"/>
  <c r="HS325" i="135"/>
  <c r="HR325" i="135" s="1"/>
  <c r="H30" i="135" s="1"/>
  <c r="HT325" i="135"/>
  <c r="HS326" i="135"/>
  <c r="HR326" i="135" s="1"/>
  <c r="H31" i="135" s="1"/>
  <c r="HT326" i="135"/>
  <c r="HT327" i="135"/>
  <c r="HS327" i="135"/>
  <c r="HS328" i="135"/>
  <c r="HR328" i="135" s="1"/>
  <c r="H33" i="135" s="1"/>
  <c r="HT328" i="135"/>
  <c r="HT329" i="135"/>
  <c r="HS329" i="135"/>
  <c r="HS330" i="135"/>
  <c r="HR330" i="135" s="1"/>
  <c r="H35" i="135" s="1"/>
  <c r="HT330" i="135"/>
  <c r="HT331" i="135"/>
  <c r="HS331" i="135"/>
  <c r="HS332" i="135"/>
  <c r="HR332" i="135" s="1"/>
  <c r="H37" i="135" s="1"/>
  <c r="HT332" i="135"/>
  <c r="HT333" i="135"/>
  <c r="HS333" i="135"/>
  <c r="HS334" i="135"/>
  <c r="HR334" i="135" s="1"/>
  <c r="H39" i="135" s="1"/>
  <c r="HT334" i="135"/>
  <c r="HT335" i="135"/>
  <c r="HS335" i="135"/>
  <c r="HS336" i="135"/>
  <c r="HR336" i="135" s="1"/>
  <c r="H41" i="135" s="1"/>
  <c r="HT336" i="135"/>
  <c r="HT337" i="135"/>
  <c r="HS337" i="135"/>
  <c r="HS338" i="135"/>
  <c r="HR338" i="135" s="1"/>
  <c r="H43" i="135" s="1"/>
  <c r="HT338" i="135"/>
  <c r="HT339" i="135"/>
  <c r="HS339" i="135"/>
  <c r="HS340" i="135"/>
  <c r="HR340" i="135" s="1"/>
  <c r="H45" i="135" s="1"/>
  <c r="HT340" i="135"/>
  <c r="HT341" i="135"/>
  <c r="HS341" i="135"/>
  <c r="HS342" i="135"/>
  <c r="HR342" i="135" s="1"/>
  <c r="H47" i="135" s="1"/>
  <c r="HT342" i="135"/>
  <c r="HT343" i="135"/>
  <c r="HS343" i="135"/>
  <c r="HS344" i="135"/>
  <c r="HR344" i="135" s="1"/>
  <c r="H49" i="135" s="1"/>
  <c r="HT344" i="135"/>
  <c r="HS345" i="135"/>
  <c r="HR345" i="135" s="1"/>
  <c r="H50" i="135" s="1"/>
  <c r="HT345" i="135"/>
  <c r="HT346" i="135"/>
  <c r="HS346" i="135"/>
  <c r="HS347" i="135"/>
  <c r="HR347" i="135" s="1"/>
  <c r="H52" i="135" s="1"/>
  <c r="HT347" i="135"/>
  <c r="HT348" i="135"/>
  <c r="HS348" i="135"/>
  <c r="HT349" i="135"/>
  <c r="HS349" i="135"/>
  <c r="HT350" i="135"/>
  <c r="HS350" i="135"/>
  <c r="HT351" i="135"/>
  <c r="HS351" i="135"/>
  <c r="HT352" i="135"/>
  <c r="HS352" i="135"/>
  <c r="HT353" i="135"/>
  <c r="HS353" i="135"/>
  <c r="HT354" i="135"/>
  <c r="HS354" i="135"/>
  <c r="HT355" i="135"/>
  <c r="HS355" i="135"/>
  <c r="HT356" i="135"/>
  <c r="HS356" i="135"/>
  <c r="HT357" i="135"/>
  <c r="HS357" i="135"/>
  <c r="HT358" i="135"/>
  <c r="HS358" i="135"/>
  <c r="HT359" i="135"/>
  <c r="HS359" i="135"/>
  <c r="HT360" i="135"/>
  <c r="HS360" i="135"/>
  <c r="HT361" i="135"/>
  <c r="HS361" i="135"/>
  <c r="HT362" i="135"/>
  <c r="HS362" i="135"/>
  <c r="HT363" i="135"/>
  <c r="HS363" i="135"/>
  <c r="HT364" i="135"/>
  <c r="HS364" i="135"/>
  <c r="HT365" i="135"/>
  <c r="HS365" i="135"/>
  <c r="HT366" i="135"/>
  <c r="HS366" i="135"/>
  <c r="JR304" i="135"/>
  <c r="JR305" i="135" s="1"/>
  <c r="JP304" i="135"/>
  <c r="JP305" i="135" s="1"/>
  <c r="JN304" i="135"/>
  <c r="JN305" i="135" s="1"/>
  <c r="JL304" i="135"/>
  <c r="JL305" i="135" s="1"/>
  <c r="JJ304" i="135"/>
  <c r="JJ305" i="135" s="1"/>
  <c r="JH304" i="135"/>
  <c r="JH305" i="135" s="1"/>
  <c r="JF304" i="135"/>
  <c r="JF305" i="135" s="1"/>
  <c r="JD304" i="135"/>
  <c r="JD305" i="135" s="1"/>
  <c r="JB304" i="135"/>
  <c r="JB305" i="135" s="1"/>
  <c r="IZ304" i="135"/>
  <c r="IZ305" i="135" s="1"/>
  <c r="IX304" i="135"/>
  <c r="IX305" i="135" s="1"/>
  <c r="IV304" i="135"/>
  <c r="IV305" i="135" s="1"/>
  <c r="IT304" i="135"/>
  <c r="IT305" i="135" s="1"/>
  <c r="IR304" i="135"/>
  <c r="IR305" i="135" s="1"/>
  <c r="IP304" i="135"/>
  <c r="IP305" i="135" s="1"/>
  <c r="IN304" i="135"/>
  <c r="IN305" i="135" s="1"/>
  <c r="IL304" i="135"/>
  <c r="IL305" i="135" s="1"/>
  <c r="IJ304" i="135"/>
  <c r="IJ305" i="135" s="1"/>
  <c r="IH304" i="135"/>
  <c r="IH305" i="135" s="1"/>
  <c r="IF304" i="135"/>
  <c r="IF305" i="135" s="1"/>
  <c r="ID304" i="135"/>
  <c r="ID305" i="135" s="1"/>
  <c r="IB304" i="135"/>
  <c r="IB305" i="135" s="1"/>
  <c r="HZ304" i="135"/>
  <c r="HZ305" i="135" s="1"/>
  <c r="HX304" i="135"/>
  <c r="HX305" i="135" s="1"/>
  <c r="HV304" i="135"/>
  <c r="HV305" i="135" s="1"/>
  <c r="JS301" i="135"/>
  <c r="JQ301" i="135"/>
  <c r="JO301" i="135"/>
  <c r="JM301" i="135"/>
  <c r="JK301" i="135"/>
  <c r="JI301" i="135"/>
  <c r="JG301" i="135"/>
  <c r="JE301" i="135"/>
  <c r="JC301" i="135"/>
  <c r="JA301" i="135"/>
  <c r="IY301" i="135"/>
  <c r="IW301" i="135"/>
  <c r="IU301" i="135"/>
  <c r="IS301" i="135"/>
  <c r="IQ301" i="135"/>
  <c r="IO301" i="135"/>
  <c r="JS304" i="135"/>
  <c r="JS305" i="135" s="1"/>
  <c r="JQ304" i="135"/>
  <c r="JQ305" i="135" s="1"/>
  <c r="JO304" i="135"/>
  <c r="JO305" i="135" s="1"/>
  <c r="JM304" i="135"/>
  <c r="JM305" i="135" s="1"/>
  <c r="JK304" i="135"/>
  <c r="JK305" i="135" s="1"/>
  <c r="JI304" i="135"/>
  <c r="JI305" i="135" s="1"/>
  <c r="JG304" i="135"/>
  <c r="JG305" i="135" s="1"/>
  <c r="JE304" i="135"/>
  <c r="JE305" i="135" s="1"/>
  <c r="JC304" i="135"/>
  <c r="JC305" i="135" s="1"/>
  <c r="JA304" i="135"/>
  <c r="JA305" i="135" s="1"/>
  <c r="IY304" i="135"/>
  <c r="IY305" i="135" s="1"/>
  <c r="IW304" i="135"/>
  <c r="IW305" i="135" s="1"/>
  <c r="IU304" i="135"/>
  <c r="IU305" i="135" s="1"/>
  <c r="IS304" i="135"/>
  <c r="IS305" i="135" s="1"/>
  <c r="IQ304" i="135"/>
  <c r="IQ305" i="135" s="1"/>
  <c r="IO304" i="135"/>
  <c r="IO305" i="135" s="1"/>
  <c r="IM304" i="135"/>
  <c r="IM305" i="135" s="1"/>
  <c r="IK304" i="135"/>
  <c r="IK305" i="135" s="1"/>
  <c r="II304" i="135"/>
  <c r="II305" i="135" s="1"/>
  <c r="IG304" i="135"/>
  <c r="IG305" i="135" s="1"/>
  <c r="IE304" i="135"/>
  <c r="IE305" i="135" s="1"/>
  <c r="IC304" i="135"/>
  <c r="IC305" i="135" s="1"/>
  <c r="IA304" i="135"/>
  <c r="IA305" i="135" s="1"/>
  <c r="HY304" i="135"/>
  <c r="HY305" i="135" s="1"/>
  <c r="HW304" i="135"/>
  <c r="HW305" i="135" s="1"/>
  <c r="JR301" i="135"/>
  <c r="JP301" i="135"/>
  <c r="JN301" i="135"/>
  <c r="JL301" i="135"/>
  <c r="JJ301" i="135"/>
  <c r="JH301" i="135"/>
  <c r="JF301" i="135"/>
  <c r="JD301" i="135"/>
  <c r="JB301" i="135"/>
  <c r="IZ301" i="135"/>
  <c r="IX301" i="135"/>
  <c r="IV301" i="135"/>
  <c r="IT301" i="135"/>
  <c r="IR301" i="135"/>
  <c r="IP301" i="135"/>
  <c r="IN301" i="135"/>
  <c r="IL301" i="135"/>
  <c r="IJ301" i="135"/>
  <c r="IH301" i="135"/>
  <c r="IF301" i="135"/>
  <c r="HV301" i="135"/>
  <c r="HX301" i="135"/>
  <c r="HZ301" i="135"/>
  <c r="IB301" i="135"/>
  <c r="ID301" i="135"/>
  <c r="IG301" i="135"/>
  <c r="IK301" i="135"/>
  <c r="JR306" i="135"/>
  <c r="JR300" i="135" s="1"/>
  <c r="HZ306" i="135"/>
  <c r="HZ300" i="135" s="1"/>
  <c r="IB306" i="135"/>
  <c r="IB300" i="135" s="1"/>
  <c r="ID306" i="135"/>
  <c r="ID300" i="135" s="1"/>
  <c r="IF306" i="135"/>
  <c r="IF300" i="135" s="1"/>
  <c r="IH306" i="135"/>
  <c r="IH300" i="135" s="1"/>
  <c r="IJ306" i="135"/>
  <c r="IJ300" i="135" s="1"/>
  <c r="IL306" i="135"/>
  <c r="IL300" i="135" s="1"/>
  <c r="IN306" i="135"/>
  <c r="IN300" i="135" s="1"/>
  <c r="IP306" i="135"/>
  <c r="IP300" i="135" s="1"/>
  <c r="IR306" i="135"/>
  <c r="IR300" i="135" s="1"/>
  <c r="IT306" i="135"/>
  <c r="IT300" i="135" s="1"/>
  <c r="IV306" i="135"/>
  <c r="IV300" i="135" s="1"/>
  <c r="IX306" i="135"/>
  <c r="IX300" i="135" s="1"/>
  <c r="IZ306" i="135"/>
  <c r="IZ300" i="135" s="1"/>
  <c r="JB306" i="135"/>
  <c r="JB300" i="135" s="1"/>
  <c r="JD306" i="135"/>
  <c r="JD300" i="135" s="1"/>
  <c r="JF306" i="135"/>
  <c r="JF300" i="135" s="1"/>
  <c r="JH306" i="135"/>
  <c r="JH300" i="135" s="1"/>
  <c r="JJ306" i="135"/>
  <c r="JJ300" i="135" s="1"/>
  <c r="JL306" i="135"/>
  <c r="JL300" i="135" s="1"/>
  <c r="JN306" i="135"/>
  <c r="JN300" i="135" s="1"/>
  <c r="JP306" i="135"/>
  <c r="JP300" i="135" s="1"/>
  <c r="HV303" i="134"/>
  <c r="HV302" i="134"/>
  <c r="HX303" i="134"/>
  <c r="HX302" i="134"/>
  <c r="HZ303" i="134"/>
  <c r="HZ302" i="134"/>
  <c r="IB303" i="134"/>
  <c r="IB302" i="134"/>
  <c r="ID303" i="134"/>
  <c r="ID302" i="134"/>
  <c r="IF303" i="134"/>
  <c r="IF302" i="134"/>
  <c r="IH303" i="134"/>
  <c r="IH302" i="134"/>
  <c r="IJ303" i="134"/>
  <c r="IJ302" i="134"/>
  <c r="IL303" i="134"/>
  <c r="IL302" i="134"/>
  <c r="IN303" i="134"/>
  <c r="IN302" i="134"/>
  <c r="IP303" i="134"/>
  <c r="IP302" i="134"/>
  <c r="IR303" i="134"/>
  <c r="IR302" i="134"/>
  <c r="IT303" i="134"/>
  <c r="IT302" i="134"/>
  <c r="IV303" i="134"/>
  <c r="IV302" i="134"/>
  <c r="IX303" i="134"/>
  <c r="IX302" i="134"/>
  <c r="IZ303" i="134"/>
  <c r="IZ302" i="134"/>
  <c r="JB303" i="134"/>
  <c r="JB302" i="134"/>
  <c r="JD303" i="134"/>
  <c r="JD302" i="134"/>
  <c r="JF303" i="134"/>
  <c r="JF302" i="134"/>
  <c r="JH303" i="134"/>
  <c r="JH302" i="134"/>
  <c r="JJ303" i="134"/>
  <c r="JJ302" i="134"/>
  <c r="JL303" i="134"/>
  <c r="JL302" i="134"/>
  <c r="JN303" i="134"/>
  <c r="JN302" i="134"/>
  <c r="JP303" i="134"/>
  <c r="JP302" i="134"/>
  <c r="JR303" i="134"/>
  <c r="JR302" i="134"/>
  <c r="HW306" i="134"/>
  <c r="HY306" i="134"/>
  <c r="IA306" i="134"/>
  <c r="IC306" i="134"/>
  <c r="IE306" i="134"/>
  <c r="IG306" i="134"/>
  <c r="II306" i="134"/>
  <c r="IK306" i="134"/>
  <c r="IM306" i="134"/>
  <c r="IO306" i="134"/>
  <c r="IQ306" i="134"/>
  <c r="IS306" i="134"/>
  <c r="IU306" i="134"/>
  <c r="IW306" i="134"/>
  <c r="IY306" i="134"/>
  <c r="JA306" i="134"/>
  <c r="JC306" i="134"/>
  <c r="JE306" i="134"/>
  <c r="JG306" i="134"/>
  <c r="JI306" i="134"/>
  <c r="JK306" i="134"/>
  <c r="JM306" i="134"/>
  <c r="JO306" i="134"/>
  <c r="JQ306" i="134"/>
  <c r="JS306" i="134"/>
  <c r="HS307" i="134"/>
  <c r="HT307" i="134"/>
  <c r="HT308" i="134"/>
  <c r="HS308" i="134"/>
  <c r="HR308" i="134" s="1"/>
  <c r="H13" i="134" s="1"/>
  <c r="HT309" i="134"/>
  <c r="HS309" i="134"/>
  <c r="HR309" i="134" s="1"/>
  <c r="H14" i="134" s="1"/>
  <c r="HT310" i="134"/>
  <c r="HS310" i="134"/>
  <c r="HR310" i="134" s="1"/>
  <c r="H15" i="134" s="1"/>
  <c r="HT311" i="134"/>
  <c r="HS311" i="134"/>
  <c r="HR311" i="134" s="1"/>
  <c r="H16" i="134" s="1"/>
  <c r="HT312" i="134"/>
  <c r="HS312" i="134"/>
  <c r="HR312" i="134" s="1"/>
  <c r="H17" i="134" s="1"/>
  <c r="HT313" i="134"/>
  <c r="HS313" i="134"/>
  <c r="HR313" i="134" s="1"/>
  <c r="H18" i="134" s="1"/>
  <c r="HS314" i="134"/>
  <c r="HT314" i="134"/>
  <c r="HS315" i="134"/>
  <c r="HT315" i="134"/>
  <c r="HS316" i="134"/>
  <c r="HT316" i="134"/>
  <c r="HS317" i="134"/>
  <c r="HT317" i="134"/>
  <c r="HS318" i="134"/>
  <c r="HT318" i="134"/>
  <c r="HS319" i="134"/>
  <c r="HT319" i="134"/>
  <c r="HS320" i="134"/>
  <c r="HT320" i="134"/>
  <c r="HS321" i="134"/>
  <c r="HT321" i="134"/>
  <c r="HS322" i="134"/>
  <c r="HT322" i="134"/>
  <c r="HS323" i="134"/>
  <c r="HT323" i="134"/>
  <c r="HS324" i="134"/>
  <c r="HT324" i="134"/>
  <c r="HS325" i="134"/>
  <c r="HT325" i="134"/>
  <c r="HS326" i="134"/>
  <c r="HT326" i="134"/>
  <c r="HT327" i="134"/>
  <c r="HS327" i="134"/>
  <c r="HR327" i="134" s="1"/>
  <c r="H32" i="134" s="1"/>
  <c r="HS328" i="134"/>
  <c r="HT328" i="134"/>
  <c r="HT329" i="134"/>
  <c r="HS329" i="134"/>
  <c r="HR329" i="134" s="1"/>
  <c r="H34" i="134" s="1"/>
  <c r="HS330" i="134"/>
  <c r="HT330" i="134"/>
  <c r="HT331" i="134"/>
  <c r="HS331" i="134"/>
  <c r="HR331" i="134" s="1"/>
  <c r="H36" i="134" s="1"/>
  <c r="HS332" i="134"/>
  <c r="HT332" i="134"/>
  <c r="HT333" i="134"/>
  <c r="HS333" i="134"/>
  <c r="HR333" i="134" s="1"/>
  <c r="H38" i="134" s="1"/>
  <c r="HS334" i="134"/>
  <c r="HT334" i="134"/>
  <c r="HT335" i="134"/>
  <c r="HS335" i="134"/>
  <c r="HR335" i="134" s="1"/>
  <c r="H40" i="134" s="1"/>
  <c r="HS336" i="134"/>
  <c r="HT336" i="134"/>
  <c r="HT337" i="134"/>
  <c r="HS337" i="134"/>
  <c r="HR337" i="134" s="1"/>
  <c r="H42" i="134" s="1"/>
  <c r="HS338" i="134"/>
  <c r="HT338" i="134"/>
  <c r="HT339" i="134"/>
  <c r="HS339" i="134"/>
  <c r="HR339" i="134" s="1"/>
  <c r="H44" i="134" s="1"/>
  <c r="HS340" i="134"/>
  <c r="HT340" i="134"/>
  <c r="HT341" i="134"/>
  <c r="HS341" i="134"/>
  <c r="HR341" i="134" s="1"/>
  <c r="H46" i="134" s="1"/>
  <c r="HS342" i="134"/>
  <c r="HT342" i="134"/>
  <c r="HT343" i="134"/>
  <c r="HS343" i="134"/>
  <c r="HR343" i="134" s="1"/>
  <c r="H48" i="134" s="1"/>
  <c r="HS344" i="134"/>
  <c r="HT344" i="134"/>
  <c r="HT345" i="134"/>
  <c r="HS345" i="134"/>
  <c r="HR345" i="134" s="1"/>
  <c r="H50" i="134" s="1"/>
  <c r="HT346" i="134"/>
  <c r="HS346" i="134"/>
  <c r="HR346" i="134" s="1"/>
  <c r="H51" i="134" s="1"/>
  <c r="HS347" i="134"/>
  <c r="HT347" i="134"/>
  <c r="HT348" i="134"/>
  <c r="HS348" i="134"/>
  <c r="HR348" i="134" s="1"/>
  <c r="H53" i="134" s="1"/>
  <c r="HT349" i="134"/>
  <c r="HS349" i="134"/>
  <c r="HR349" i="134" s="1"/>
  <c r="H54" i="134" s="1"/>
  <c r="HT350" i="134"/>
  <c r="HS350" i="134"/>
  <c r="HR350" i="134" s="1"/>
  <c r="H55" i="134" s="1"/>
  <c r="HT351" i="134"/>
  <c r="HS351" i="134"/>
  <c r="HR351" i="134" s="1"/>
  <c r="H56" i="134" s="1"/>
  <c r="HT352" i="134"/>
  <c r="HS352" i="134"/>
  <c r="HR352" i="134" s="1"/>
  <c r="H57" i="134" s="1"/>
  <c r="HT353" i="134"/>
  <c r="HS353" i="134"/>
  <c r="HR353" i="134" s="1"/>
  <c r="H58" i="134" s="1"/>
  <c r="HT354" i="134"/>
  <c r="HS354" i="134"/>
  <c r="HR354" i="134" s="1"/>
  <c r="H59" i="134" s="1"/>
  <c r="HT355" i="134"/>
  <c r="HS355" i="134"/>
  <c r="HR355" i="134" s="1"/>
  <c r="H60" i="134" s="1"/>
  <c r="HT356" i="134"/>
  <c r="HS356" i="134"/>
  <c r="HR356" i="134" s="1"/>
  <c r="H61" i="134" s="1"/>
  <c r="HT357" i="134"/>
  <c r="HS357" i="134"/>
  <c r="HR357" i="134" s="1"/>
  <c r="H62" i="134" s="1"/>
  <c r="HT358" i="134"/>
  <c r="HS358" i="134"/>
  <c r="HR358" i="134" s="1"/>
  <c r="H63" i="134" s="1"/>
  <c r="HT359" i="134"/>
  <c r="HS359" i="134"/>
  <c r="HR359" i="134" s="1"/>
  <c r="H64" i="134" s="1"/>
  <c r="HT360" i="134"/>
  <c r="HS360" i="134"/>
  <c r="HR360" i="134" s="1"/>
  <c r="H65" i="134" s="1"/>
  <c r="HT361" i="134"/>
  <c r="HS361" i="134"/>
  <c r="HR361" i="134" s="1"/>
  <c r="H66" i="134" s="1"/>
  <c r="HT362" i="134"/>
  <c r="HS362" i="134"/>
  <c r="HR362" i="134" s="1"/>
  <c r="H67" i="134" s="1"/>
  <c r="HT363" i="134"/>
  <c r="HS363" i="134"/>
  <c r="HR363" i="134" s="1"/>
  <c r="H68" i="134" s="1"/>
  <c r="HT364" i="134"/>
  <c r="HS364" i="134"/>
  <c r="HR364" i="134" s="1"/>
  <c r="H69" i="134" s="1"/>
  <c r="HT365" i="134"/>
  <c r="HS365" i="134"/>
  <c r="HR365" i="134" s="1"/>
  <c r="H70" i="134" s="1"/>
  <c r="HT366" i="134"/>
  <c r="HS366" i="134"/>
  <c r="HR366" i="134" s="1"/>
  <c r="H71" i="134" s="1"/>
  <c r="JI301" i="134"/>
  <c r="JM301" i="134"/>
  <c r="HW303" i="134"/>
  <c r="HW302" i="134"/>
  <c r="HY303" i="134"/>
  <c r="HY302" i="134"/>
  <c r="IA303" i="134"/>
  <c r="IA302" i="134"/>
  <c r="IC303" i="134"/>
  <c r="IC302" i="134"/>
  <c r="IE303" i="134"/>
  <c r="IE302" i="134"/>
  <c r="IG303" i="134"/>
  <c r="IG302" i="134"/>
  <c r="II303" i="134"/>
  <c r="II302" i="134"/>
  <c r="IK303" i="134"/>
  <c r="IK302" i="134"/>
  <c r="IM303" i="134"/>
  <c r="IM302" i="134"/>
  <c r="IO303" i="134"/>
  <c r="IO302" i="134"/>
  <c r="IQ303" i="134"/>
  <c r="IQ302" i="134"/>
  <c r="IS303" i="134"/>
  <c r="IS302" i="134"/>
  <c r="IU303" i="134"/>
  <c r="IU302" i="134"/>
  <c r="IW303" i="134"/>
  <c r="IW302" i="134"/>
  <c r="IY303" i="134"/>
  <c r="IY302" i="134"/>
  <c r="JA303" i="134"/>
  <c r="JA302" i="134"/>
  <c r="JC303" i="134"/>
  <c r="JC302" i="134"/>
  <c r="JE303" i="134"/>
  <c r="JE302" i="134"/>
  <c r="JG303" i="134"/>
  <c r="JG302" i="134"/>
  <c r="JI303" i="134"/>
  <c r="JI302" i="134"/>
  <c r="JK303" i="134"/>
  <c r="JK302" i="134"/>
  <c r="JM303" i="134"/>
  <c r="JM302" i="134"/>
  <c r="JO303" i="134"/>
  <c r="JO302" i="134"/>
  <c r="JQ303" i="134"/>
  <c r="JQ302" i="134"/>
  <c r="JS303" i="134"/>
  <c r="JS302" i="134"/>
  <c r="HV301" i="134"/>
  <c r="HX301" i="134"/>
  <c r="HZ301" i="134"/>
  <c r="IB301" i="134"/>
  <c r="ID301" i="134"/>
  <c r="IF301" i="134"/>
  <c r="IH301" i="134"/>
  <c r="IJ301" i="134"/>
  <c r="IL301" i="134"/>
  <c r="IN301" i="134"/>
  <c r="IP301" i="134"/>
  <c r="IR301" i="134"/>
  <c r="IT301" i="134"/>
  <c r="IV301" i="134"/>
  <c r="IX301" i="134"/>
  <c r="IZ301" i="134"/>
  <c r="JB301" i="134"/>
  <c r="JD301" i="134"/>
  <c r="JF301" i="134"/>
  <c r="JH301" i="134"/>
  <c r="JJ301" i="134"/>
  <c r="JL301" i="134"/>
  <c r="JN301" i="134"/>
  <c r="JP301" i="134"/>
  <c r="JR301" i="134"/>
  <c r="HJ302" i="134"/>
  <c r="HW304" i="134"/>
  <c r="HW305" i="134" s="1"/>
  <c r="HY304" i="134"/>
  <c r="HY305" i="134" s="1"/>
  <c r="IA304" i="134"/>
  <c r="IA305" i="134" s="1"/>
  <c r="IC304" i="134"/>
  <c r="IC305" i="134" s="1"/>
  <c r="IE304" i="134"/>
  <c r="IE305" i="134" s="1"/>
  <c r="IG304" i="134"/>
  <c r="IG305" i="134" s="1"/>
  <c r="II304" i="134"/>
  <c r="II305" i="134" s="1"/>
  <c r="IK304" i="134"/>
  <c r="IK305" i="134" s="1"/>
  <c r="IM304" i="134"/>
  <c r="IM305" i="134" s="1"/>
  <c r="IO304" i="134"/>
  <c r="IO305" i="134" s="1"/>
  <c r="IQ304" i="134"/>
  <c r="IQ305" i="134" s="1"/>
  <c r="IS304" i="134"/>
  <c r="IS305" i="134" s="1"/>
  <c r="IU304" i="134"/>
  <c r="IU305" i="134" s="1"/>
  <c r="IW304" i="134"/>
  <c r="IW305" i="134" s="1"/>
  <c r="IY304" i="134"/>
  <c r="IY305" i="134" s="1"/>
  <c r="JA304" i="134"/>
  <c r="JA305" i="134" s="1"/>
  <c r="JC304" i="134"/>
  <c r="JC305" i="134" s="1"/>
  <c r="JE304" i="134"/>
  <c r="JE305" i="134" s="1"/>
  <c r="JG304" i="134"/>
  <c r="JG305" i="134" s="1"/>
  <c r="JI304" i="134"/>
  <c r="JI305" i="134" s="1"/>
  <c r="JK304" i="134"/>
  <c r="JK305" i="134" s="1"/>
  <c r="JM304" i="134"/>
  <c r="JM305" i="134" s="1"/>
  <c r="JO304" i="134"/>
  <c r="JO305" i="134" s="1"/>
  <c r="JQ304" i="134"/>
  <c r="JQ305" i="134" s="1"/>
  <c r="JS304" i="134"/>
  <c r="JS305" i="134" s="1"/>
  <c r="JR306" i="134"/>
  <c r="JR300" i="134" s="1"/>
  <c r="JP306" i="134"/>
  <c r="JP300" i="134" s="1"/>
  <c r="JN306" i="134"/>
  <c r="JN300" i="134" s="1"/>
  <c r="JL306" i="134"/>
  <c r="JL300" i="134" s="1"/>
  <c r="JJ306" i="134"/>
  <c r="JJ300" i="134" s="1"/>
  <c r="JH306" i="134"/>
  <c r="JH300" i="134" s="1"/>
  <c r="JF306" i="134"/>
  <c r="JF300" i="134" s="1"/>
  <c r="JD306" i="134"/>
  <c r="JD300" i="134" s="1"/>
  <c r="JB306" i="134"/>
  <c r="JB300" i="134" s="1"/>
  <c r="IZ306" i="134"/>
  <c r="IZ300" i="134" s="1"/>
  <c r="IX306" i="134"/>
  <c r="IX300" i="134" s="1"/>
  <c r="IV306" i="134"/>
  <c r="IV300" i="134" s="1"/>
  <c r="IT306" i="134"/>
  <c r="IT300" i="134" s="1"/>
  <c r="IR306" i="134"/>
  <c r="IR300" i="134" s="1"/>
  <c r="IP306" i="134"/>
  <c r="IP300" i="134" s="1"/>
  <c r="IN306" i="134"/>
  <c r="IN300" i="134" s="1"/>
  <c r="IL306" i="134"/>
  <c r="IL300" i="134" s="1"/>
  <c r="IJ306" i="134"/>
  <c r="IJ300" i="134" s="1"/>
  <c r="IH306" i="134"/>
  <c r="IH300" i="134" s="1"/>
  <c r="IF306" i="134"/>
  <c r="IF300" i="134" s="1"/>
  <c r="ID306" i="134"/>
  <c r="ID300" i="134" s="1"/>
  <c r="IB306" i="134"/>
  <c r="IB300" i="134" s="1"/>
  <c r="HZ306" i="134"/>
  <c r="HZ300" i="134" s="1"/>
  <c r="HX306" i="134"/>
  <c r="HX300" i="134" s="1"/>
  <c r="HV306" i="134"/>
  <c r="HV300" i="134" s="1"/>
  <c r="HV304" i="134"/>
  <c r="HV305" i="134" s="1"/>
  <c r="HX304" i="134"/>
  <c r="HX305" i="134" s="1"/>
  <c r="HZ304" i="134"/>
  <c r="HZ305" i="134" s="1"/>
  <c r="IB304" i="134"/>
  <c r="IB305" i="134" s="1"/>
  <c r="ID304" i="134"/>
  <c r="ID305" i="134" s="1"/>
  <c r="IF304" i="134"/>
  <c r="IF305" i="134" s="1"/>
  <c r="IH304" i="134"/>
  <c r="IH305" i="134" s="1"/>
  <c r="IJ304" i="134"/>
  <c r="IJ305" i="134" s="1"/>
  <c r="IL304" i="134"/>
  <c r="IL305" i="134" s="1"/>
  <c r="IN304" i="134"/>
  <c r="IN305" i="134" s="1"/>
  <c r="IP304" i="134"/>
  <c r="IP305" i="134" s="1"/>
  <c r="IR304" i="134"/>
  <c r="IR305" i="134" s="1"/>
  <c r="IT304" i="134"/>
  <c r="IT305" i="134" s="1"/>
  <c r="IV304" i="134"/>
  <c r="IV305" i="134" s="1"/>
  <c r="IX304" i="134"/>
  <c r="IX305" i="134" s="1"/>
  <c r="IZ304" i="134"/>
  <c r="IZ305" i="134" s="1"/>
  <c r="JB304" i="134"/>
  <c r="JB305" i="134" s="1"/>
  <c r="JD304" i="134"/>
  <c r="JD305" i="134" s="1"/>
  <c r="JF304" i="134"/>
  <c r="JF305" i="134" s="1"/>
  <c r="JH304" i="134"/>
  <c r="JH305" i="134" s="1"/>
  <c r="JJ304" i="134"/>
  <c r="JJ305" i="134" s="1"/>
  <c r="JL304" i="134"/>
  <c r="JL305" i="134" s="1"/>
  <c r="JN304" i="134"/>
  <c r="JN305" i="134" s="1"/>
  <c r="JP304" i="134"/>
  <c r="JP305" i="134" s="1"/>
  <c r="HV303" i="133"/>
  <c r="HV302" i="133"/>
  <c r="HX303" i="133"/>
  <c r="HX302" i="133"/>
  <c r="HZ303" i="133"/>
  <c r="HZ302" i="133"/>
  <c r="IB303" i="133"/>
  <c r="IB302" i="133"/>
  <c r="ID303" i="133"/>
  <c r="ID302" i="133"/>
  <c r="IF303" i="133"/>
  <c r="IF302" i="133"/>
  <c r="IH303" i="133"/>
  <c r="IH302" i="133"/>
  <c r="IJ303" i="133"/>
  <c r="IJ302" i="133"/>
  <c r="IL303" i="133"/>
  <c r="IL302" i="133"/>
  <c r="IN303" i="133"/>
  <c r="IN302" i="133"/>
  <c r="IP303" i="133"/>
  <c r="IP302" i="133"/>
  <c r="IR303" i="133"/>
  <c r="IR302" i="133"/>
  <c r="IT303" i="133"/>
  <c r="IT302" i="133"/>
  <c r="IV303" i="133"/>
  <c r="IV302" i="133"/>
  <c r="IX303" i="133"/>
  <c r="IX302" i="133"/>
  <c r="IZ303" i="133"/>
  <c r="IZ302" i="133"/>
  <c r="JB303" i="133"/>
  <c r="JB302" i="133"/>
  <c r="JD303" i="133"/>
  <c r="JD302" i="133"/>
  <c r="JF303" i="133"/>
  <c r="JF302" i="133"/>
  <c r="JH303" i="133"/>
  <c r="JH302" i="133"/>
  <c r="JJ303" i="133"/>
  <c r="JJ302" i="133"/>
  <c r="JL303" i="133"/>
  <c r="JL302" i="133"/>
  <c r="JN303" i="133"/>
  <c r="JN302" i="133"/>
  <c r="JP303" i="133"/>
  <c r="JP302" i="133"/>
  <c r="JR303" i="133"/>
  <c r="JR302" i="133"/>
  <c r="HW306" i="133"/>
  <c r="HY306" i="133"/>
  <c r="IA306" i="133"/>
  <c r="IC306" i="133"/>
  <c r="IE306" i="133"/>
  <c r="IG306" i="133"/>
  <c r="II306" i="133"/>
  <c r="IK306" i="133"/>
  <c r="IM306" i="133"/>
  <c r="IO306" i="133"/>
  <c r="IQ306" i="133"/>
  <c r="IS306" i="133"/>
  <c r="IU306" i="133"/>
  <c r="IW306" i="133"/>
  <c r="IY306" i="133"/>
  <c r="JA306" i="133"/>
  <c r="JC306" i="133"/>
  <c r="JE306" i="133"/>
  <c r="JG306" i="133"/>
  <c r="JI306" i="133"/>
  <c r="JK306" i="133"/>
  <c r="JM306" i="133"/>
  <c r="JO306" i="133"/>
  <c r="JQ306" i="133"/>
  <c r="JS306" i="133"/>
  <c r="HT307" i="133"/>
  <c r="HS307" i="133"/>
  <c r="HS308" i="133"/>
  <c r="HR308" i="133" s="1"/>
  <c r="H13" i="133" s="1"/>
  <c r="HT308" i="133"/>
  <c r="HS309" i="133"/>
  <c r="HR309" i="133" s="1"/>
  <c r="H14" i="133" s="1"/>
  <c r="HT309" i="133"/>
  <c r="HS310" i="133"/>
  <c r="HR310" i="133" s="1"/>
  <c r="H15" i="133" s="1"/>
  <c r="HT310" i="133"/>
  <c r="HS311" i="133"/>
  <c r="HR311" i="133" s="1"/>
  <c r="H16" i="133" s="1"/>
  <c r="HT311" i="133"/>
  <c r="HS312" i="133"/>
  <c r="HR312" i="133" s="1"/>
  <c r="H17" i="133" s="1"/>
  <c r="HT312" i="133"/>
  <c r="HT313" i="133"/>
  <c r="HS313" i="133"/>
  <c r="HT314" i="133"/>
  <c r="HS314" i="133"/>
  <c r="HT315" i="133"/>
  <c r="HS315" i="133"/>
  <c r="HT316" i="133"/>
  <c r="HS316" i="133"/>
  <c r="HT317" i="133"/>
  <c r="HS317" i="133"/>
  <c r="HT318" i="133"/>
  <c r="HS318" i="133"/>
  <c r="HT319" i="133"/>
  <c r="HS319" i="133"/>
  <c r="HT320" i="133"/>
  <c r="HS320" i="133"/>
  <c r="HT321" i="133"/>
  <c r="HS321" i="133"/>
  <c r="HT322" i="133"/>
  <c r="HS322" i="133"/>
  <c r="HT323" i="133"/>
  <c r="HS323" i="133"/>
  <c r="HT324" i="133"/>
  <c r="HS324" i="133"/>
  <c r="HT325" i="133"/>
  <c r="HS325" i="133"/>
  <c r="HT326" i="133"/>
  <c r="HS326" i="133"/>
  <c r="HS327" i="133"/>
  <c r="HR327" i="133" s="1"/>
  <c r="H32" i="133" s="1"/>
  <c r="HT327" i="133"/>
  <c r="HT328" i="133"/>
  <c r="HS328" i="133"/>
  <c r="HS329" i="133"/>
  <c r="HR329" i="133" s="1"/>
  <c r="H34" i="133" s="1"/>
  <c r="HT329" i="133"/>
  <c r="HT330" i="133"/>
  <c r="HS330" i="133"/>
  <c r="HS331" i="133"/>
  <c r="HR331" i="133" s="1"/>
  <c r="H36" i="133" s="1"/>
  <c r="HT331" i="133"/>
  <c r="HT332" i="133"/>
  <c r="HS332" i="133"/>
  <c r="HS333" i="133"/>
  <c r="HR333" i="133" s="1"/>
  <c r="H38" i="133" s="1"/>
  <c r="HT333" i="133"/>
  <c r="HT334" i="133"/>
  <c r="HS334" i="133"/>
  <c r="HS335" i="133"/>
  <c r="HR335" i="133" s="1"/>
  <c r="H40" i="133" s="1"/>
  <c r="HT335" i="133"/>
  <c r="HT336" i="133"/>
  <c r="HS336" i="133"/>
  <c r="HS337" i="133"/>
  <c r="HR337" i="133" s="1"/>
  <c r="H42" i="133" s="1"/>
  <c r="HT337" i="133"/>
  <c r="HT338" i="133"/>
  <c r="HS338" i="133"/>
  <c r="HS339" i="133"/>
  <c r="HR339" i="133" s="1"/>
  <c r="H44" i="133" s="1"/>
  <c r="HT339" i="133"/>
  <c r="HT340" i="133"/>
  <c r="HS340" i="133"/>
  <c r="HT341" i="133"/>
  <c r="HS341" i="133"/>
  <c r="HS342" i="133"/>
  <c r="HR342" i="133" s="1"/>
  <c r="H47" i="133" s="1"/>
  <c r="HT342" i="133"/>
  <c r="HT343" i="133"/>
  <c r="HS343" i="133"/>
  <c r="HT344" i="133"/>
  <c r="HS344" i="133"/>
  <c r="HS345" i="133"/>
  <c r="HR345" i="133" s="1"/>
  <c r="H50" i="133" s="1"/>
  <c r="HT345" i="133"/>
  <c r="HT346" i="133"/>
  <c r="HS346" i="133"/>
  <c r="HS347" i="133"/>
  <c r="HR347" i="133" s="1"/>
  <c r="H52" i="133" s="1"/>
  <c r="HT347" i="133"/>
  <c r="HT348" i="133"/>
  <c r="HS348" i="133"/>
  <c r="HT349" i="133"/>
  <c r="HS349" i="133"/>
  <c r="HT350" i="133"/>
  <c r="HS350" i="133"/>
  <c r="HT351" i="133"/>
  <c r="HS351" i="133"/>
  <c r="HT352" i="133"/>
  <c r="HS352" i="133"/>
  <c r="HT353" i="133"/>
  <c r="HS353" i="133"/>
  <c r="HT354" i="133"/>
  <c r="HS354" i="133"/>
  <c r="HT355" i="133"/>
  <c r="HS355" i="133"/>
  <c r="HT356" i="133"/>
  <c r="HS356" i="133"/>
  <c r="HT357" i="133"/>
  <c r="HS357" i="133"/>
  <c r="HT358" i="133"/>
  <c r="HS358" i="133"/>
  <c r="HT359" i="133"/>
  <c r="HS359" i="133"/>
  <c r="HT360" i="133"/>
  <c r="HS360" i="133"/>
  <c r="HT361" i="133"/>
  <c r="HS361" i="133"/>
  <c r="HT362" i="133"/>
  <c r="HS362" i="133"/>
  <c r="HT363" i="133"/>
  <c r="HS363" i="133"/>
  <c r="HT364" i="133"/>
  <c r="HS364" i="133"/>
  <c r="HT365" i="133"/>
  <c r="HS365" i="133"/>
  <c r="HT366" i="133"/>
  <c r="HS366" i="133"/>
  <c r="JR304" i="133"/>
  <c r="JP304" i="133"/>
  <c r="JN304" i="133"/>
  <c r="JL304" i="133"/>
  <c r="JJ304" i="133"/>
  <c r="JH304" i="133"/>
  <c r="JF304" i="133"/>
  <c r="JD304" i="133"/>
  <c r="JB304" i="133"/>
  <c r="IZ304" i="133"/>
  <c r="IX304" i="133"/>
  <c r="IV304" i="133"/>
  <c r="IT304" i="133"/>
  <c r="IR304" i="133"/>
  <c r="IP304" i="133"/>
  <c r="IN304" i="133"/>
  <c r="IL304" i="133"/>
  <c r="IJ304" i="133"/>
  <c r="IH304" i="133"/>
  <c r="IF304" i="133"/>
  <c r="ID304" i="133"/>
  <c r="IB304" i="133"/>
  <c r="HZ304" i="133"/>
  <c r="HX304" i="133"/>
  <c r="HV304" i="133"/>
  <c r="JS301" i="133"/>
  <c r="JS304" i="133"/>
  <c r="JS305" i="133" s="1"/>
  <c r="JQ304" i="133"/>
  <c r="JQ305" i="133" s="1"/>
  <c r="JO304" i="133"/>
  <c r="JO305" i="133" s="1"/>
  <c r="JM304" i="133"/>
  <c r="JM305" i="133" s="1"/>
  <c r="JK304" i="133"/>
  <c r="JK305" i="133" s="1"/>
  <c r="JI304" i="133"/>
  <c r="JI305" i="133" s="1"/>
  <c r="JG304" i="133"/>
  <c r="JG305" i="133" s="1"/>
  <c r="JE304" i="133"/>
  <c r="JE305" i="133" s="1"/>
  <c r="JC304" i="133"/>
  <c r="JC305" i="133" s="1"/>
  <c r="JA304" i="133"/>
  <c r="JA305" i="133" s="1"/>
  <c r="IY304" i="133"/>
  <c r="IY305" i="133" s="1"/>
  <c r="IW304" i="133"/>
  <c r="IW305" i="133" s="1"/>
  <c r="IU304" i="133"/>
  <c r="IU305" i="133" s="1"/>
  <c r="IS304" i="133"/>
  <c r="IS305" i="133" s="1"/>
  <c r="IQ304" i="133"/>
  <c r="IQ305" i="133" s="1"/>
  <c r="IO304" i="133"/>
  <c r="IO305" i="133" s="1"/>
  <c r="IM304" i="133"/>
  <c r="IM305" i="133" s="1"/>
  <c r="IK304" i="133"/>
  <c r="IK305" i="133" s="1"/>
  <c r="II304" i="133"/>
  <c r="II305" i="133" s="1"/>
  <c r="IG304" i="133"/>
  <c r="IG305" i="133" s="1"/>
  <c r="IE304" i="133"/>
  <c r="IE305" i="133" s="1"/>
  <c r="IC304" i="133"/>
  <c r="IC305" i="133" s="1"/>
  <c r="IA304" i="133"/>
  <c r="IA305" i="133" s="1"/>
  <c r="HY304" i="133"/>
  <c r="HY305" i="133" s="1"/>
  <c r="HW304" i="133"/>
  <c r="HW305" i="133" s="1"/>
  <c r="JR301" i="133"/>
  <c r="JP301" i="133"/>
  <c r="JN301" i="133"/>
  <c r="JL301" i="133"/>
  <c r="JJ301" i="133"/>
  <c r="JH301" i="133"/>
  <c r="JF301" i="133"/>
  <c r="JD301" i="133"/>
  <c r="JB301" i="133"/>
  <c r="IZ301" i="133"/>
  <c r="IX301" i="133"/>
  <c r="IV301" i="133"/>
  <c r="IT301" i="133"/>
  <c r="IR301" i="133"/>
  <c r="IP301" i="133"/>
  <c r="IN301" i="133"/>
  <c r="HV301" i="133"/>
  <c r="HX301" i="133"/>
  <c r="HZ301" i="133"/>
  <c r="IB301" i="133"/>
  <c r="ID301" i="133"/>
  <c r="IF301" i="133"/>
  <c r="IH301" i="133"/>
  <c r="IJ301" i="133"/>
  <c r="IL301" i="133"/>
  <c r="IO301" i="133"/>
  <c r="IS301" i="133"/>
  <c r="IW301" i="133"/>
  <c r="JA301" i="133"/>
  <c r="JE301" i="133"/>
  <c r="JI301" i="133"/>
  <c r="JM301" i="133"/>
  <c r="JQ301" i="133"/>
  <c r="HW303" i="133"/>
  <c r="HW302" i="133"/>
  <c r="HY303" i="133"/>
  <c r="HY302" i="133"/>
  <c r="IA303" i="133"/>
  <c r="IA302" i="133"/>
  <c r="IC303" i="133"/>
  <c r="IC302" i="133"/>
  <c r="IE303" i="133"/>
  <c r="IE302" i="133"/>
  <c r="IG303" i="133"/>
  <c r="IG302" i="133"/>
  <c r="II303" i="133"/>
  <c r="II302" i="133"/>
  <c r="IK303" i="133"/>
  <c r="IK302" i="133"/>
  <c r="IM303" i="133"/>
  <c r="IM302" i="133"/>
  <c r="IO303" i="133"/>
  <c r="IO302" i="133"/>
  <c r="IQ303" i="133"/>
  <c r="IQ302" i="133"/>
  <c r="IS303" i="133"/>
  <c r="IS302" i="133"/>
  <c r="IU303" i="133"/>
  <c r="IU302" i="133"/>
  <c r="IW303" i="133"/>
  <c r="IW302" i="133"/>
  <c r="IY303" i="133"/>
  <c r="IY302" i="133"/>
  <c r="JA303" i="133"/>
  <c r="JA302" i="133"/>
  <c r="JC303" i="133"/>
  <c r="JC302" i="133"/>
  <c r="JE303" i="133"/>
  <c r="JE302" i="133"/>
  <c r="JG303" i="133"/>
  <c r="JG302" i="133"/>
  <c r="JI303" i="133"/>
  <c r="JI302" i="133"/>
  <c r="JK303" i="133"/>
  <c r="JK302" i="133"/>
  <c r="JM303" i="133"/>
  <c r="JM302" i="133"/>
  <c r="JO303" i="133"/>
  <c r="JO302" i="133"/>
  <c r="JQ303" i="133"/>
  <c r="JQ302" i="133"/>
  <c r="JS303" i="133"/>
  <c r="JS302" i="133"/>
  <c r="HV306" i="133"/>
  <c r="HV300" i="133" s="1"/>
  <c r="HV305" i="133"/>
  <c r="HX305" i="133"/>
  <c r="HZ305" i="133"/>
  <c r="IB305" i="133"/>
  <c r="ID305" i="133"/>
  <c r="IF305" i="133"/>
  <c r="IH305" i="133"/>
  <c r="IJ305" i="133"/>
  <c r="IL305" i="133"/>
  <c r="IN305" i="133"/>
  <c r="IP305" i="133"/>
  <c r="IR305" i="133"/>
  <c r="IT305" i="133"/>
  <c r="IV305" i="133"/>
  <c r="IX305" i="133"/>
  <c r="IZ305" i="133"/>
  <c r="JB305" i="133"/>
  <c r="JD305" i="133"/>
  <c r="JF305" i="133"/>
  <c r="JH305" i="133"/>
  <c r="JJ305" i="133"/>
  <c r="JL305" i="133"/>
  <c r="JN305" i="133"/>
  <c r="JP305" i="133"/>
  <c r="JR305" i="133"/>
  <c r="HW301" i="133"/>
  <c r="HY301" i="133"/>
  <c r="IA301" i="133"/>
  <c r="IC301" i="133"/>
  <c r="IE301" i="133"/>
  <c r="IG301" i="133"/>
  <c r="II301" i="133"/>
  <c r="IK301" i="133"/>
  <c r="IM301" i="133"/>
  <c r="IQ301" i="133"/>
  <c r="IU301" i="133"/>
  <c r="IY301" i="133"/>
  <c r="JC301" i="133"/>
  <c r="JG301" i="133"/>
  <c r="JK301" i="133"/>
  <c r="JO301" i="133"/>
  <c r="JR306" i="133"/>
  <c r="JR300" i="133" s="1"/>
  <c r="HX306" i="133"/>
  <c r="HX300" i="133" s="1"/>
  <c r="HZ306" i="133"/>
  <c r="HZ300" i="133" s="1"/>
  <c r="IB306" i="133"/>
  <c r="IB300" i="133" s="1"/>
  <c r="ID306" i="133"/>
  <c r="ID300" i="133" s="1"/>
  <c r="IF306" i="133"/>
  <c r="IF300" i="133" s="1"/>
  <c r="IH306" i="133"/>
  <c r="IH300" i="133" s="1"/>
  <c r="IJ306" i="133"/>
  <c r="IJ300" i="133" s="1"/>
  <c r="IL306" i="133"/>
  <c r="IL300" i="133" s="1"/>
  <c r="IN306" i="133"/>
  <c r="IN300" i="133" s="1"/>
  <c r="IP306" i="133"/>
  <c r="IP300" i="133" s="1"/>
  <c r="IR306" i="133"/>
  <c r="IR300" i="133" s="1"/>
  <c r="IT306" i="133"/>
  <c r="IT300" i="133" s="1"/>
  <c r="IV306" i="133"/>
  <c r="IV300" i="133" s="1"/>
  <c r="IX306" i="133"/>
  <c r="IX300" i="133" s="1"/>
  <c r="IZ306" i="133"/>
  <c r="IZ300" i="133" s="1"/>
  <c r="JB306" i="133"/>
  <c r="JB300" i="133" s="1"/>
  <c r="JD306" i="133"/>
  <c r="JD300" i="133" s="1"/>
  <c r="JF306" i="133"/>
  <c r="JF300" i="133" s="1"/>
  <c r="JH306" i="133"/>
  <c r="JH300" i="133" s="1"/>
  <c r="JJ306" i="133"/>
  <c r="JJ300" i="133" s="1"/>
  <c r="JL306" i="133"/>
  <c r="JL300" i="133" s="1"/>
  <c r="JN306" i="133"/>
  <c r="JN300" i="133" s="1"/>
  <c r="JP306" i="133"/>
  <c r="JP300" i="133" s="1"/>
  <c r="JH303" i="132"/>
  <c r="JH302" i="132"/>
  <c r="JJ303" i="132"/>
  <c r="JJ302" i="132"/>
  <c r="JL303" i="132"/>
  <c r="JL302" i="132"/>
  <c r="JN303" i="132"/>
  <c r="JN302" i="132"/>
  <c r="JP303" i="132"/>
  <c r="JP302" i="132"/>
  <c r="JR303" i="132"/>
  <c r="JR302" i="132"/>
  <c r="HW306" i="132"/>
  <c r="HY306" i="132"/>
  <c r="IA306" i="132"/>
  <c r="IC306" i="132"/>
  <c r="IE306" i="132"/>
  <c r="IG306" i="132"/>
  <c r="II306" i="132"/>
  <c r="IK306" i="132"/>
  <c r="IM306" i="132"/>
  <c r="IO306" i="132"/>
  <c r="IQ306" i="132"/>
  <c r="IS306" i="132"/>
  <c r="IU306" i="132"/>
  <c r="IW306" i="132"/>
  <c r="IY306" i="132"/>
  <c r="JA306" i="132"/>
  <c r="JC306" i="132"/>
  <c r="JE306" i="132"/>
  <c r="JG306" i="132"/>
  <c r="JI306" i="132"/>
  <c r="JK306" i="132"/>
  <c r="JM306" i="132"/>
  <c r="JO306" i="132"/>
  <c r="JQ306" i="132"/>
  <c r="JS306" i="132"/>
  <c r="HS307" i="132"/>
  <c r="HR307" i="132" s="1"/>
  <c r="H12" i="132" s="1"/>
  <c r="HT307" i="132"/>
  <c r="HT308" i="132"/>
  <c r="HS308" i="132"/>
  <c r="HT309" i="132"/>
  <c r="HS309" i="132"/>
  <c r="HT310" i="132"/>
  <c r="HS310" i="132"/>
  <c r="HT311" i="132"/>
  <c r="HS311" i="132"/>
  <c r="HT312" i="132"/>
  <c r="HS312" i="132"/>
  <c r="HT313" i="132"/>
  <c r="HS313" i="132"/>
  <c r="HT314" i="132"/>
  <c r="HS314" i="132"/>
  <c r="HT315" i="132"/>
  <c r="HS315" i="132"/>
  <c r="HT316" i="132"/>
  <c r="HS316" i="132"/>
  <c r="HT317" i="132"/>
  <c r="HS317" i="132"/>
  <c r="HT318" i="132"/>
  <c r="HS318" i="132"/>
  <c r="HT319" i="132"/>
  <c r="HS319" i="132"/>
  <c r="HT320" i="132"/>
  <c r="HS320" i="132"/>
  <c r="HT321" i="132"/>
  <c r="HS321" i="132"/>
  <c r="HT322" i="132"/>
  <c r="HS322" i="132"/>
  <c r="HT323" i="132"/>
  <c r="HS323" i="132"/>
  <c r="HT324" i="132"/>
  <c r="HS324" i="132"/>
  <c r="HT325" i="132"/>
  <c r="HS325" i="132"/>
  <c r="HS326" i="132"/>
  <c r="HR326" i="132" s="1"/>
  <c r="H31" i="132" s="1"/>
  <c r="HT326" i="132"/>
  <c r="HT327" i="132"/>
  <c r="HS327" i="132"/>
  <c r="HS328" i="132"/>
  <c r="HR328" i="132" s="1"/>
  <c r="H33" i="132" s="1"/>
  <c r="HT328" i="132"/>
  <c r="HT329" i="132"/>
  <c r="HS329" i="132"/>
  <c r="HS330" i="132"/>
  <c r="HR330" i="132" s="1"/>
  <c r="H35" i="132" s="1"/>
  <c r="HT330" i="132"/>
  <c r="HT331" i="132"/>
  <c r="HS331" i="132"/>
  <c r="HS332" i="132"/>
  <c r="HR332" i="132" s="1"/>
  <c r="H37" i="132" s="1"/>
  <c r="HT332" i="132"/>
  <c r="HT333" i="132"/>
  <c r="HS333" i="132"/>
  <c r="HS334" i="132"/>
  <c r="HR334" i="132" s="1"/>
  <c r="H39" i="132" s="1"/>
  <c r="HT334" i="132"/>
  <c r="HT335" i="132"/>
  <c r="HS335" i="132"/>
  <c r="HS336" i="132"/>
  <c r="HR336" i="132" s="1"/>
  <c r="H41" i="132" s="1"/>
  <c r="HT336" i="132"/>
  <c r="HT337" i="132"/>
  <c r="HS337" i="132"/>
  <c r="HS338" i="132"/>
  <c r="HR338" i="132" s="1"/>
  <c r="H43" i="132" s="1"/>
  <c r="HT338" i="132"/>
  <c r="HT339" i="132"/>
  <c r="HS339" i="132"/>
  <c r="HS340" i="132"/>
  <c r="HR340" i="132" s="1"/>
  <c r="H45" i="132" s="1"/>
  <c r="HT340" i="132"/>
  <c r="HS341" i="132"/>
  <c r="HR341" i="132" s="1"/>
  <c r="H46" i="132" s="1"/>
  <c r="HT341" i="132"/>
  <c r="HT342" i="132"/>
  <c r="HS342" i="132"/>
  <c r="HS343" i="132"/>
  <c r="HR343" i="132" s="1"/>
  <c r="H48" i="132" s="1"/>
  <c r="HT343" i="132"/>
  <c r="HT344" i="132"/>
  <c r="HS344" i="132"/>
  <c r="HS345" i="132"/>
  <c r="HR345" i="132" s="1"/>
  <c r="H50" i="132" s="1"/>
  <c r="HT345" i="132"/>
  <c r="HT346" i="132"/>
  <c r="HS346" i="132"/>
  <c r="HS347" i="132"/>
  <c r="HR347" i="132" s="1"/>
  <c r="H52" i="132" s="1"/>
  <c r="HT347" i="132"/>
  <c r="HT348" i="132"/>
  <c r="HS348" i="132"/>
  <c r="HT349" i="132"/>
  <c r="HS349" i="132"/>
  <c r="HT350" i="132"/>
  <c r="HS350" i="132"/>
  <c r="HT351" i="132"/>
  <c r="HS351" i="132"/>
  <c r="HT352" i="132"/>
  <c r="HS352" i="132"/>
  <c r="HT353" i="132"/>
  <c r="HS353" i="132"/>
  <c r="HT354" i="132"/>
  <c r="HS354" i="132"/>
  <c r="HT355" i="132"/>
  <c r="HS355" i="132"/>
  <c r="HT356" i="132"/>
  <c r="HS356" i="132"/>
  <c r="HT357" i="132"/>
  <c r="HS357" i="132"/>
  <c r="HT358" i="132"/>
  <c r="HS358" i="132"/>
  <c r="HT359" i="132"/>
  <c r="HS359" i="132"/>
  <c r="HT360" i="132"/>
  <c r="HS360" i="132"/>
  <c r="HT361" i="132"/>
  <c r="HS361" i="132"/>
  <c r="HT362" i="132"/>
  <c r="HS362" i="132"/>
  <c r="HT363" i="132"/>
  <c r="HS363" i="132"/>
  <c r="HT364" i="132"/>
  <c r="HS364" i="132"/>
  <c r="HT365" i="132"/>
  <c r="HS365" i="132"/>
  <c r="HT366" i="132"/>
  <c r="HS366" i="132"/>
  <c r="JS304" i="132"/>
  <c r="JS305" i="132" s="1"/>
  <c r="JQ304" i="132"/>
  <c r="JQ305" i="132" s="1"/>
  <c r="JO304" i="132"/>
  <c r="JO305" i="132" s="1"/>
  <c r="JM304" i="132"/>
  <c r="JM305" i="132" s="1"/>
  <c r="JK304" i="132"/>
  <c r="JK305" i="132" s="1"/>
  <c r="JI304" i="132"/>
  <c r="JI305" i="132" s="1"/>
  <c r="JG304" i="132"/>
  <c r="JG305" i="132" s="1"/>
  <c r="JE304" i="132"/>
  <c r="JE305" i="132" s="1"/>
  <c r="JC304" i="132"/>
  <c r="JC305" i="132" s="1"/>
  <c r="JA304" i="132"/>
  <c r="JA305" i="132" s="1"/>
  <c r="IY304" i="132"/>
  <c r="IY305" i="132" s="1"/>
  <c r="IW304" i="132"/>
  <c r="IW305" i="132" s="1"/>
  <c r="IU304" i="132"/>
  <c r="IU305" i="132" s="1"/>
  <c r="IS304" i="132"/>
  <c r="IS305" i="132" s="1"/>
  <c r="IQ304" i="132"/>
  <c r="IQ305" i="132" s="1"/>
  <c r="IO304" i="132"/>
  <c r="IO305" i="132" s="1"/>
  <c r="IM304" i="132"/>
  <c r="IM305" i="132" s="1"/>
  <c r="IK304" i="132"/>
  <c r="IK305" i="132" s="1"/>
  <c r="II304" i="132"/>
  <c r="II305" i="132" s="1"/>
  <c r="IG304" i="132"/>
  <c r="IG305" i="132" s="1"/>
  <c r="IE304" i="132"/>
  <c r="IE305" i="132" s="1"/>
  <c r="IC304" i="132"/>
  <c r="IC305" i="132" s="1"/>
  <c r="IA304" i="132"/>
  <c r="IA305" i="132" s="1"/>
  <c r="HY304" i="132"/>
  <c r="HY305" i="132" s="1"/>
  <c r="HW304" i="132"/>
  <c r="HW305" i="132" s="1"/>
  <c r="JR304" i="132"/>
  <c r="JP304" i="132"/>
  <c r="JN304" i="132"/>
  <c r="JL304" i="132"/>
  <c r="JJ304" i="132"/>
  <c r="JH304" i="132"/>
  <c r="JF304" i="132"/>
  <c r="JD304" i="132"/>
  <c r="JB304" i="132"/>
  <c r="IZ304" i="132"/>
  <c r="IX304" i="132"/>
  <c r="IV304" i="132"/>
  <c r="IT304" i="132"/>
  <c r="IR304" i="132"/>
  <c r="IP304" i="132"/>
  <c r="IN304" i="132"/>
  <c r="IL304" i="132"/>
  <c r="IL305" i="132" s="1"/>
  <c r="IJ304" i="132"/>
  <c r="IH304" i="132"/>
  <c r="IH305" i="132" s="1"/>
  <c r="IF304" i="132"/>
  <c r="ID304" i="132"/>
  <c r="ID305" i="132" s="1"/>
  <c r="IB304" i="132"/>
  <c r="HZ304" i="132"/>
  <c r="HZ305" i="132" s="1"/>
  <c r="HX304" i="132"/>
  <c r="HV304" i="132"/>
  <c r="HV305" i="132" s="1"/>
  <c r="HV301" i="132"/>
  <c r="HX301" i="132"/>
  <c r="HZ301" i="132"/>
  <c r="IB301" i="132"/>
  <c r="ID301" i="132"/>
  <c r="IF301" i="132"/>
  <c r="IH301" i="132"/>
  <c r="IJ301" i="132"/>
  <c r="IL301" i="132"/>
  <c r="IN301" i="132"/>
  <c r="IP301" i="132"/>
  <c r="IR301" i="132"/>
  <c r="IT301" i="132"/>
  <c r="IV301" i="132"/>
  <c r="IX301" i="132"/>
  <c r="IZ301" i="132"/>
  <c r="JB301" i="132"/>
  <c r="JD301" i="132"/>
  <c r="JF301" i="132"/>
  <c r="JH301" i="132"/>
  <c r="JJ301" i="132"/>
  <c r="JL301" i="132"/>
  <c r="JN301" i="132"/>
  <c r="JP301" i="132"/>
  <c r="JR301" i="132"/>
  <c r="HW302" i="132"/>
  <c r="HY302" i="132"/>
  <c r="IA302" i="132"/>
  <c r="IC302" i="132"/>
  <c r="IE302" i="132"/>
  <c r="IG302" i="132"/>
  <c r="II302" i="132"/>
  <c r="IK302" i="132"/>
  <c r="IM302" i="132"/>
  <c r="IO302" i="132"/>
  <c r="IQ302" i="132"/>
  <c r="IS302" i="132"/>
  <c r="IU302" i="132"/>
  <c r="IW302" i="132"/>
  <c r="IY302" i="132"/>
  <c r="JA302" i="132"/>
  <c r="JC302" i="132"/>
  <c r="JE302" i="132"/>
  <c r="JG302" i="132"/>
  <c r="JK302" i="132"/>
  <c r="JO302" i="132"/>
  <c r="JS302" i="132"/>
  <c r="HV306" i="132"/>
  <c r="HX306" i="132"/>
  <c r="HX305" i="132"/>
  <c r="HZ306" i="132"/>
  <c r="IB306" i="132"/>
  <c r="IB305" i="132"/>
  <c r="ID306" i="132"/>
  <c r="IF306" i="132"/>
  <c r="IF305" i="132"/>
  <c r="IH306" i="132"/>
  <c r="IJ306" i="132"/>
  <c r="IJ305" i="132"/>
  <c r="IL306" i="132"/>
  <c r="IN306" i="132"/>
  <c r="IN305" i="132"/>
  <c r="IP306" i="132"/>
  <c r="IP305" i="132"/>
  <c r="IR306" i="132"/>
  <c r="IR305" i="132"/>
  <c r="IT306" i="132"/>
  <c r="IT305" i="132"/>
  <c r="IV306" i="132"/>
  <c r="IV305" i="132"/>
  <c r="IX306" i="132"/>
  <c r="IX300" i="132" s="1"/>
  <c r="IX305" i="132"/>
  <c r="IZ306" i="132"/>
  <c r="IZ305" i="132"/>
  <c r="JB306" i="132"/>
  <c r="JB300" i="132" s="1"/>
  <c r="JB305" i="132"/>
  <c r="JD306" i="132"/>
  <c r="JD305" i="132"/>
  <c r="JF306" i="132"/>
  <c r="JF300" i="132" s="1"/>
  <c r="JF305" i="132"/>
  <c r="JH306" i="132"/>
  <c r="JH300" i="132" s="1"/>
  <c r="JH305" i="132"/>
  <c r="JJ306" i="132"/>
  <c r="JJ300" i="132" s="1"/>
  <c r="JJ305" i="132"/>
  <c r="JL306" i="132"/>
  <c r="JL300" i="132" s="1"/>
  <c r="JL305" i="132"/>
  <c r="JN306" i="132"/>
  <c r="JN300" i="132" s="1"/>
  <c r="JN305" i="132"/>
  <c r="JP306" i="132"/>
  <c r="JP300" i="132" s="1"/>
  <c r="JP305" i="132"/>
  <c r="JR306" i="132"/>
  <c r="JR300" i="132" s="1"/>
  <c r="JR305" i="132"/>
  <c r="HW301" i="132"/>
  <c r="HY301" i="132"/>
  <c r="IA301" i="132"/>
  <c r="IC301" i="132"/>
  <c r="IE301" i="132"/>
  <c r="IG301" i="132"/>
  <c r="II301" i="132"/>
  <c r="IK301" i="132"/>
  <c r="IM301" i="132"/>
  <c r="IO301" i="132"/>
  <c r="IQ301" i="132"/>
  <c r="IS301" i="132"/>
  <c r="IU301" i="132"/>
  <c r="IW301" i="132"/>
  <c r="IY301" i="132"/>
  <c r="JA301" i="132"/>
  <c r="JC301" i="132"/>
  <c r="JE301" i="132"/>
  <c r="JG301" i="132"/>
  <c r="JI301" i="132"/>
  <c r="JK301" i="132"/>
  <c r="JM301" i="132"/>
  <c r="JO301" i="132"/>
  <c r="JQ301" i="132"/>
  <c r="JS301" i="132"/>
  <c r="HV302" i="132"/>
  <c r="HX302" i="132"/>
  <c r="HZ302" i="132"/>
  <c r="IB302" i="132"/>
  <c r="ID302" i="132"/>
  <c r="IF302" i="132"/>
  <c r="IH302" i="132"/>
  <c r="IJ302" i="132"/>
  <c r="IL302" i="132"/>
  <c r="IN302" i="132"/>
  <c r="IP302" i="132"/>
  <c r="IR302" i="132"/>
  <c r="IT302" i="132"/>
  <c r="IV302" i="132"/>
  <c r="IX302" i="132"/>
  <c r="IZ302" i="132"/>
  <c r="JB302" i="132"/>
  <c r="JD302" i="132"/>
  <c r="JF302" i="132"/>
  <c r="JI302" i="132"/>
  <c r="JM302" i="132"/>
  <c r="JQ302" i="132"/>
  <c r="HV303" i="131"/>
  <c r="HV302" i="131"/>
  <c r="HX303" i="131"/>
  <c r="HX302" i="131"/>
  <c r="HZ303" i="131"/>
  <c r="HZ302" i="131"/>
  <c r="IB303" i="131"/>
  <c r="IB302" i="131"/>
  <c r="ID303" i="131"/>
  <c r="ID302" i="131"/>
  <c r="IF303" i="131"/>
  <c r="IF302" i="131"/>
  <c r="IH303" i="131"/>
  <c r="IH302" i="131"/>
  <c r="IJ303" i="131"/>
  <c r="IJ302" i="131"/>
  <c r="IL303" i="131"/>
  <c r="IL302" i="131"/>
  <c r="IN303" i="131"/>
  <c r="IN302" i="131"/>
  <c r="IP303" i="131"/>
  <c r="IP302" i="131"/>
  <c r="IR303" i="131"/>
  <c r="IR302" i="131"/>
  <c r="IT303" i="131"/>
  <c r="IT302" i="131"/>
  <c r="IV303" i="131"/>
  <c r="IV302" i="131"/>
  <c r="IX303" i="131"/>
  <c r="IX302" i="131"/>
  <c r="IZ303" i="131"/>
  <c r="IZ302" i="131"/>
  <c r="JB303" i="131"/>
  <c r="JB302" i="131"/>
  <c r="JD303" i="131"/>
  <c r="JD302" i="131"/>
  <c r="JF303" i="131"/>
  <c r="JF302" i="131"/>
  <c r="JH303" i="131"/>
  <c r="JH302" i="131"/>
  <c r="JJ303" i="131"/>
  <c r="JJ302" i="131"/>
  <c r="JL303" i="131"/>
  <c r="JL302" i="131"/>
  <c r="JN303" i="131"/>
  <c r="JN302" i="131"/>
  <c r="JP303" i="131"/>
  <c r="JP302" i="131"/>
  <c r="JR303" i="131"/>
  <c r="JR302" i="131"/>
  <c r="HW306" i="131"/>
  <c r="HY306" i="131"/>
  <c r="IA306" i="131"/>
  <c r="IC306" i="131"/>
  <c r="IE306" i="131"/>
  <c r="IG306" i="131"/>
  <c r="II306" i="131"/>
  <c r="IK306" i="131"/>
  <c r="IM306" i="131"/>
  <c r="IO306" i="131"/>
  <c r="IQ306" i="131"/>
  <c r="IS306" i="131"/>
  <c r="IU306" i="131"/>
  <c r="IW306" i="131"/>
  <c r="IY306" i="131"/>
  <c r="JA306" i="131"/>
  <c r="JC306" i="131"/>
  <c r="JE306" i="131"/>
  <c r="JG306" i="131"/>
  <c r="JI306" i="131"/>
  <c r="JK306" i="131"/>
  <c r="JM306" i="131"/>
  <c r="JO306" i="131"/>
  <c r="JQ306" i="131"/>
  <c r="JS306" i="131"/>
  <c r="HT307" i="131"/>
  <c r="HS307" i="131"/>
  <c r="HS308" i="131"/>
  <c r="HR308" i="131" s="1"/>
  <c r="H13" i="131" s="1"/>
  <c r="HT308" i="131"/>
  <c r="HT309" i="131"/>
  <c r="HS309" i="131"/>
  <c r="HT310" i="131"/>
  <c r="HS310" i="131"/>
  <c r="HT311" i="131"/>
  <c r="HS311" i="131"/>
  <c r="HT312" i="131"/>
  <c r="HS312" i="131"/>
  <c r="HS313" i="131"/>
  <c r="HR313" i="131" s="1"/>
  <c r="H18" i="131" s="1"/>
  <c r="HT313" i="131"/>
  <c r="HS314" i="131"/>
  <c r="HR314" i="131" s="1"/>
  <c r="H19" i="131" s="1"/>
  <c r="HT314" i="131"/>
  <c r="HS315" i="131"/>
  <c r="HR315" i="131" s="1"/>
  <c r="H20" i="131" s="1"/>
  <c r="HT315" i="131"/>
  <c r="HS316" i="131"/>
  <c r="HR316" i="131" s="1"/>
  <c r="H21" i="131" s="1"/>
  <c r="HT316" i="131"/>
  <c r="HS317" i="131"/>
  <c r="HR317" i="131" s="1"/>
  <c r="H22" i="131" s="1"/>
  <c r="HT317" i="131"/>
  <c r="HS318" i="131"/>
  <c r="HR318" i="131" s="1"/>
  <c r="H23" i="131" s="1"/>
  <c r="HT318" i="131"/>
  <c r="HS319" i="131"/>
  <c r="HR319" i="131" s="1"/>
  <c r="H24" i="131" s="1"/>
  <c r="HT319" i="131"/>
  <c r="HS320" i="131"/>
  <c r="HR320" i="131" s="1"/>
  <c r="H25" i="131" s="1"/>
  <c r="HT320" i="131"/>
  <c r="HS321" i="131"/>
  <c r="HR321" i="131" s="1"/>
  <c r="H26" i="131" s="1"/>
  <c r="HT321" i="131"/>
  <c r="HS322" i="131"/>
  <c r="HR322" i="131" s="1"/>
  <c r="H27" i="131" s="1"/>
  <c r="HT322" i="131"/>
  <c r="HS323" i="131"/>
  <c r="HR323" i="131" s="1"/>
  <c r="H28" i="131" s="1"/>
  <c r="HT323" i="131"/>
  <c r="HS324" i="131"/>
  <c r="HR324" i="131" s="1"/>
  <c r="H29" i="131" s="1"/>
  <c r="HT324" i="131"/>
  <c r="HS325" i="131"/>
  <c r="HR325" i="131" s="1"/>
  <c r="H30" i="131" s="1"/>
  <c r="HT325" i="131"/>
  <c r="HS326" i="131"/>
  <c r="HR326" i="131" s="1"/>
  <c r="H31" i="131" s="1"/>
  <c r="HT326" i="131"/>
  <c r="HT327" i="131"/>
  <c r="HS327" i="131"/>
  <c r="HS328" i="131"/>
  <c r="HR328" i="131" s="1"/>
  <c r="H33" i="131" s="1"/>
  <c r="HT328" i="131"/>
  <c r="HT329" i="131"/>
  <c r="HS329" i="131"/>
  <c r="HS330" i="131"/>
  <c r="HR330" i="131" s="1"/>
  <c r="H35" i="131" s="1"/>
  <c r="HT330" i="131"/>
  <c r="HT331" i="131"/>
  <c r="HS331" i="131"/>
  <c r="HS332" i="131"/>
  <c r="HR332" i="131" s="1"/>
  <c r="H37" i="131" s="1"/>
  <c r="HT332" i="131"/>
  <c r="HT333" i="131"/>
  <c r="HS333" i="131"/>
  <c r="HS334" i="131"/>
  <c r="HR334" i="131" s="1"/>
  <c r="H39" i="131" s="1"/>
  <c r="HT334" i="131"/>
  <c r="HT335" i="131"/>
  <c r="HS335" i="131"/>
  <c r="HS336" i="131"/>
  <c r="HR336" i="131" s="1"/>
  <c r="H41" i="131" s="1"/>
  <c r="HT336" i="131"/>
  <c r="HT337" i="131"/>
  <c r="HS337" i="131"/>
  <c r="HS338" i="131"/>
  <c r="HR338" i="131" s="1"/>
  <c r="H43" i="131" s="1"/>
  <c r="HT338" i="131"/>
  <c r="HT339" i="131"/>
  <c r="HS339" i="131"/>
  <c r="HS340" i="131"/>
  <c r="HR340" i="131" s="1"/>
  <c r="H45" i="131" s="1"/>
  <c r="HT340" i="131"/>
  <c r="HT341" i="131"/>
  <c r="HS341" i="131"/>
  <c r="HS342" i="131"/>
  <c r="HR342" i="131" s="1"/>
  <c r="H47" i="131" s="1"/>
  <c r="HT342" i="131"/>
  <c r="HT343" i="131"/>
  <c r="HS343" i="131"/>
  <c r="HT344" i="131"/>
  <c r="HS344" i="131"/>
  <c r="HS345" i="131"/>
  <c r="HR345" i="131" s="1"/>
  <c r="H50" i="131" s="1"/>
  <c r="HT345" i="131"/>
  <c r="HT346" i="131"/>
  <c r="HS346" i="131"/>
  <c r="HS347" i="131"/>
  <c r="HR347" i="131" s="1"/>
  <c r="H52" i="131" s="1"/>
  <c r="HT347" i="131"/>
  <c r="HT348" i="131"/>
  <c r="HS348" i="131"/>
  <c r="HT349" i="131"/>
  <c r="HS349" i="131"/>
  <c r="HT350" i="131"/>
  <c r="HS350" i="131"/>
  <c r="HT351" i="131"/>
  <c r="HS351" i="131"/>
  <c r="HT352" i="131"/>
  <c r="HS352" i="131"/>
  <c r="HT353" i="131"/>
  <c r="HS353" i="131"/>
  <c r="HT354" i="131"/>
  <c r="HS354" i="131"/>
  <c r="HT355" i="131"/>
  <c r="HS355" i="131"/>
  <c r="HT356" i="131"/>
  <c r="HS356" i="131"/>
  <c r="HT357" i="131"/>
  <c r="HS357" i="131"/>
  <c r="HT358" i="131"/>
  <c r="HS358" i="131"/>
  <c r="HT359" i="131"/>
  <c r="HS359" i="131"/>
  <c r="HT360" i="131"/>
  <c r="HS360" i="131"/>
  <c r="HT361" i="131"/>
  <c r="HS361" i="131"/>
  <c r="HT362" i="131"/>
  <c r="HS362" i="131"/>
  <c r="HT363" i="131"/>
  <c r="HS363" i="131"/>
  <c r="HT364" i="131"/>
  <c r="HS364" i="131"/>
  <c r="HT365" i="131"/>
  <c r="HS365" i="131"/>
  <c r="HT366" i="131"/>
  <c r="HS366" i="131"/>
  <c r="JR304" i="131"/>
  <c r="JP304" i="131"/>
  <c r="JN304" i="131"/>
  <c r="JL304" i="131"/>
  <c r="JJ304" i="131"/>
  <c r="JH304" i="131"/>
  <c r="JF304" i="131"/>
  <c r="JD304" i="131"/>
  <c r="JB304" i="131"/>
  <c r="IZ304" i="131"/>
  <c r="IX304" i="131"/>
  <c r="IV304" i="131"/>
  <c r="IT304" i="131"/>
  <c r="IR304" i="131"/>
  <c r="IP304" i="131"/>
  <c r="IN304" i="131"/>
  <c r="IL304" i="131"/>
  <c r="IJ304" i="131"/>
  <c r="IH304" i="131"/>
  <c r="IF304" i="131"/>
  <c r="ID304" i="131"/>
  <c r="IB304" i="131"/>
  <c r="HZ304" i="131"/>
  <c r="HX304" i="131"/>
  <c r="HX305" i="131" s="1"/>
  <c r="HV304" i="131"/>
  <c r="JS301" i="131"/>
  <c r="JQ301" i="131"/>
  <c r="JO301" i="131"/>
  <c r="JM301" i="131"/>
  <c r="JK301" i="131"/>
  <c r="JI301" i="131"/>
  <c r="JG301" i="131"/>
  <c r="JE301" i="131"/>
  <c r="JC301" i="131"/>
  <c r="JA301" i="131"/>
  <c r="IY301" i="131"/>
  <c r="IW301" i="131"/>
  <c r="IU301" i="131"/>
  <c r="IS301" i="131"/>
  <c r="IQ301" i="131"/>
  <c r="IO301" i="131"/>
  <c r="IM301" i="131"/>
  <c r="IK301" i="131"/>
  <c r="II301" i="131"/>
  <c r="IG301" i="131"/>
  <c r="IE301" i="131"/>
  <c r="IC301" i="131"/>
  <c r="IA301" i="131"/>
  <c r="HY301" i="131"/>
  <c r="HW301" i="131"/>
  <c r="JS304" i="131"/>
  <c r="JS305" i="131" s="1"/>
  <c r="JQ304" i="131"/>
  <c r="JQ305" i="131" s="1"/>
  <c r="JO304" i="131"/>
  <c r="JO305" i="131" s="1"/>
  <c r="JM304" i="131"/>
  <c r="JM305" i="131" s="1"/>
  <c r="JK304" i="131"/>
  <c r="JK305" i="131" s="1"/>
  <c r="JI304" i="131"/>
  <c r="JI305" i="131" s="1"/>
  <c r="JG304" i="131"/>
  <c r="JG305" i="131" s="1"/>
  <c r="JE304" i="131"/>
  <c r="JE305" i="131" s="1"/>
  <c r="JC304" i="131"/>
  <c r="JC305" i="131" s="1"/>
  <c r="JA304" i="131"/>
  <c r="JA305" i="131" s="1"/>
  <c r="IY304" i="131"/>
  <c r="IY305" i="131" s="1"/>
  <c r="IW304" i="131"/>
  <c r="IW305" i="131" s="1"/>
  <c r="IU304" i="131"/>
  <c r="IU305" i="131" s="1"/>
  <c r="IS304" i="131"/>
  <c r="IS305" i="131" s="1"/>
  <c r="IQ304" i="131"/>
  <c r="IQ305" i="131" s="1"/>
  <c r="IO304" i="131"/>
  <c r="IO305" i="131" s="1"/>
  <c r="IM304" i="131"/>
  <c r="IM305" i="131" s="1"/>
  <c r="IK304" i="131"/>
  <c r="IK305" i="131" s="1"/>
  <c r="II304" i="131"/>
  <c r="II305" i="131" s="1"/>
  <c r="IG304" i="131"/>
  <c r="IG305" i="131" s="1"/>
  <c r="IE304" i="131"/>
  <c r="IE305" i="131" s="1"/>
  <c r="IC304" i="131"/>
  <c r="IC305" i="131" s="1"/>
  <c r="IA304" i="131"/>
  <c r="IA305" i="131" s="1"/>
  <c r="HY304" i="131"/>
  <c r="HY305" i="131" s="1"/>
  <c r="HW304" i="131"/>
  <c r="HW305" i="131" s="1"/>
  <c r="HX301" i="131"/>
  <c r="IB301" i="131"/>
  <c r="IF301" i="131"/>
  <c r="IJ301" i="131"/>
  <c r="IN301" i="131"/>
  <c r="IR301" i="131"/>
  <c r="IV301" i="131"/>
  <c r="IZ301" i="131"/>
  <c r="JD301" i="131"/>
  <c r="JH301" i="131"/>
  <c r="JL301" i="131"/>
  <c r="JP301" i="131"/>
  <c r="HW303" i="131"/>
  <c r="HW302" i="131"/>
  <c r="HY303" i="131"/>
  <c r="HY302" i="131"/>
  <c r="IA303" i="131"/>
  <c r="IA302" i="131"/>
  <c r="IC303" i="131"/>
  <c r="IC302" i="131"/>
  <c r="IE303" i="131"/>
  <c r="IE302" i="131"/>
  <c r="IG303" i="131"/>
  <c r="IG302" i="131"/>
  <c r="II303" i="131"/>
  <c r="II302" i="131"/>
  <c r="IK303" i="131"/>
  <c r="IK302" i="131"/>
  <c r="IM303" i="131"/>
  <c r="IM302" i="131"/>
  <c r="IO303" i="131"/>
  <c r="IO302" i="131"/>
  <c r="IQ303" i="131"/>
  <c r="IQ302" i="131"/>
  <c r="IS303" i="131"/>
  <c r="IS302" i="131"/>
  <c r="IU303" i="131"/>
  <c r="IU302" i="131"/>
  <c r="IW303" i="131"/>
  <c r="IW302" i="131"/>
  <c r="IY303" i="131"/>
  <c r="IY302" i="131"/>
  <c r="JA303" i="131"/>
  <c r="JA302" i="131"/>
  <c r="JC303" i="131"/>
  <c r="JC302" i="131"/>
  <c r="JE303" i="131"/>
  <c r="JE302" i="131"/>
  <c r="JG303" i="131"/>
  <c r="JG302" i="131"/>
  <c r="JI303" i="131"/>
  <c r="JI302" i="131"/>
  <c r="JK303" i="131"/>
  <c r="JK302" i="131"/>
  <c r="JM303" i="131"/>
  <c r="JM302" i="131"/>
  <c r="JO303" i="131"/>
  <c r="JO302" i="131"/>
  <c r="JQ303" i="131"/>
  <c r="JQ302" i="131"/>
  <c r="JS303" i="131"/>
  <c r="JS302" i="131"/>
  <c r="HV306" i="131"/>
  <c r="HV300" i="131" s="1"/>
  <c r="HV305" i="131"/>
  <c r="HX306" i="131"/>
  <c r="HX300" i="131" s="1"/>
  <c r="HZ306" i="131"/>
  <c r="HZ300" i="131" s="1"/>
  <c r="HZ305" i="131"/>
  <c r="IB306" i="131"/>
  <c r="IB300" i="131" s="1"/>
  <c r="IB305" i="131"/>
  <c r="ID306" i="131"/>
  <c r="ID300" i="131" s="1"/>
  <c r="ID305" i="131"/>
  <c r="IF306" i="131"/>
  <c r="IF300" i="131" s="1"/>
  <c r="IF305" i="131"/>
  <c r="IH306" i="131"/>
  <c r="IH300" i="131" s="1"/>
  <c r="IH305" i="131"/>
  <c r="IJ306" i="131"/>
  <c r="IJ300" i="131" s="1"/>
  <c r="IJ305" i="131"/>
  <c r="IL306" i="131"/>
  <c r="IL300" i="131" s="1"/>
  <c r="IL305" i="131"/>
  <c r="IN306" i="131"/>
  <c r="IN300" i="131" s="1"/>
  <c r="IN305" i="131"/>
  <c r="IP306" i="131"/>
  <c r="IP300" i="131" s="1"/>
  <c r="IP305" i="131"/>
  <c r="IR306" i="131"/>
  <c r="IR300" i="131" s="1"/>
  <c r="IR305" i="131"/>
  <c r="IT306" i="131"/>
  <c r="IT300" i="131" s="1"/>
  <c r="IT305" i="131"/>
  <c r="IV306" i="131"/>
  <c r="IV300" i="131" s="1"/>
  <c r="IV305" i="131"/>
  <c r="IX306" i="131"/>
  <c r="IX300" i="131" s="1"/>
  <c r="IX305" i="131"/>
  <c r="IZ306" i="131"/>
  <c r="IZ300" i="131" s="1"/>
  <c r="IZ305" i="131"/>
  <c r="JB306" i="131"/>
  <c r="JB300" i="131" s="1"/>
  <c r="JB305" i="131"/>
  <c r="JD306" i="131"/>
  <c r="JD300" i="131" s="1"/>
  <c r="JD305" i="131"/>
  <c r="JF306" i="131"/>
  <c r="JF300" i="131" s="1"/>
  <c r="JF305" i="131"/>
  <c r="JH306" i="131"/>
  <c r="JH300" i="131" s="1"/>
  <c r="JH305" i="131"/>
  <c r="JJ306" i="131"/>
  <c r="JJ300" i="131" s="1"/>
  <c r="JJ305" i="131"/>
  <c r="JL306" i="131"/>
  <c r="JL300" i="131" s="1"/>
  <c r="JL305" i="131"/>
  <c r="JN306" i="131"/>
  <c r="JN300" i="131" s="1"/>
  <c r="JN305" i="131"/>
  <c r="JP306" i="131"/>
  <c r="JP300" i="131" s="1"/>
  <c r="JP305" i="131"/>
  <c r="JR306" i="131"/>
  <c r="JR300" i="131" s="1"/>
  <c r="JR305" i="131"/>
  <c r="HV301" i="131"/>
  <c r="HZ301" i="131"/>
  <c r="ID301" i="131"/>
  <c r="IH301" i="131"/>
  <c r="IL301" i="131"/>
  <c r="IP301" i="131"/>
  <c r="IT301" i="131"/>
  <c r="IX301" i="131"/>
  <c r="JB301" i="131"/>
  <c r="JF301" i="131"/>
  <c r="JJ301" i="131"/>
  <c r="JN301" i="131"/>
  <c r="JR301" i="131"/>
  <c r="HV303" i="129"/>
  <c r="HV302" i="129"/>
  <c r="HX303" i="129"/>
  <c r="HX302" i="129"/>
  <c r="HZ303" i="129"/>
  <c r="HZ302" i="129"/>
  <c r="IB303" i="129"/>
  <c r="IB302" i="129"/>
  <c r="ID303" i="129"/>
  <c r="ID302" i="129"/>
  <c r="IF303" i="129"/>
  <c r="IF302" i="129"/>
  <c r="IH303" i="129"/>
  <c r="IH302" i="129"/>
  <c r="IJ303" i="129"/>
  <c r="IJ302" i="129"/>
  <c r="IL303" i="129"/>
  <c r="IL302" i="129"/>
  <c r="IN303" i="129"/>
  <c r="IN302" i="129"/>
  <c r="IP303" i="129"/>
  <c r="IP302" i="129"/>
  <c r="IR303" i="129"/>
  <c r="IR302" i="129"/>
  <c r="IT303" i="129"/>
  <c r="IT302" i="129"/>
  <c r="IV303" i="129"/>
  <c r="IV302" i="129"/>
  <c r="IX303" i="129"/>
  <c r="IX302" i="129"/>
  <c r="IZ303" i="129"/>
  <c r="IZ302" i="129"/>
  <c r="JB303" i="129"/>
  <c r="JB302" i="129"/>
  <c r="JD303" i="129"/>
  <c r="JD302" i="129"/>
  <c r="JF303" i="129"/>
  <c r="JF302" i="129"/>
  <c r="JH303" i="129"/>
  <c r="JH302" i="129"/>
  <c r="JJ303" i="129"/>
  <c r="JJ302" i="129"/>
  <c r="JL303" i="129"/>
  <c r="JL302" i="129"/>
  <c r="JN303" i="129"/>
  <c r="JN302" i="129"/>
  <c r="JP303" i="129"/>
  <c r="JP302" i="129"/>
  <c r="JR303" i="129"/>
  <c r="JR302" i="129"/>
  <c r="HW306" i="129"/>
  <c r="HY306" i="129"/>
  <c r="IA306" i="129"/>
  <c r="IC306" i="129"/>
  <c r="IE306" i="129"/>
  <c r="IG306" i="129"/>
  <c r="II306" i="129"/>
  <c r="IK306" i="129"/>
  <c r="IM306" i="129"/>
  <c r="IO306" i="129"/>
  <c r="IQ306" i="129"/>
  <c r="IS306" i="129"/>
  <c r="IU306" i="129"/>
  <c r="IW306" i="129"/>
  <c r="IY306" i="129"/>
  <c r="JA306" i="129"/>
  <c r="JC306" i="129"/>
  <c r="JE306" i="129"/>
  <c r="JG306" i="129"/>
  <c r="JI306" i="129"/>
  <c r="JK306" i="129"/>
  <c r="JM306" i="129"/>
  <c r="JO306" i="129"/>
  <c r="JQ306" i="129"/>
  <c r="JS306" i="129"/>
  <c r="HS307" i="129"/>
  <c r="HT307" i="129"/>
  <c r="HT308" i="129"/>
  <c r="HS308" i="129"/>
  <c r="HR308" i="129" s="1"/>
  <c r="H13" i="129" s="1"/>
  <c r="HT309" i="129"/>
  <c r="HS309" i="129"/>
  <c r="HR309" i="129" s="1"/>
  <c r="H14" i="129" s="1"/>
  <c r="HT310" i="129"/>
  <c r="HS310" i="129"/>
  <c r="HR310" i="129" s="1"/>
  <c r="H15" i="129" s="1"/>
  <c r="HT311" i="129"/>
  <c r="HS311" i="129"/>
  <c r="HR311" i="129" s="1"/>
  <c r="H16" i="129" s="1"/>
  <c r="HT312" i="129"/>
  <c r="HS312" i="129"/>
  <c r="HR312" i="129" s="1"/>
  <c r="H17" i="129" s="1"/>
  <c r="HS313" i="129"/>
  <c r="HT313" i="129"/>
  <c r="HS314" i="129"/>
  <c r="HT314" i="129"/>
  <c r="HS315" i="129"/>
  <c r="HT315" i="129"/>
  <c r="HS316" i="129"/>
  <c r="HT316" i="129"/>
  <c r="HS317" i="129"/>
  <c r="HT317" i="129"/>
  <c r="HS318" i="129"/>
  <c r="HT318" i="129"/>
  <c r="HS319" i="129"/>
  <c r="HT319" i="129"/>
  <c r="HS320" i="129"/>
  <c r="HT320" i="129"/>
  <c r="HS321" i="129"/>
  <c r="HT321" i="129"/>
  <c r="HS322" i="129"/>
  <c r="HT322" i="129"/>
  <c r="HS323" i="129"/>
  <c r="HT323" i="129"/>
  <c r="HS324" i="129"/>
  <c r="HT324" i="129"/>
  <c r="HS325" i="129"/>
  <c r="HT325" i="129"/>
  <c r="HS326" i="129"/>
  <c r="HT326" i="129"/>
  <c r="HT327" i="129"/>
  <c r="HS327" i="129"/>
  <c r="HR327" i="129" s="1"/>
  <c r="H32" i="129" s="1"/>
  <c r="HS328" i="129"/>
  <c r="HT328" i="129"/>
  <c r="HT329" i="129"/>
  <c r="HS329" i="129"/>
  <c r="HR329" i="129" s="1"/>
  <c r="H34" i="129" s="1"/>
  <c r="HS330" i="129"/>
  <c r="HT330" i="129"/>
  <c r="HT331" i="129"/>
  <c r="HS331" i="129"/>
  <c r="HR331" i="129" s="1"/>
  <c r="H36" i="129" s="1"/>
  <c r="HS332" i="129"/>
  <c r="HT332" i="129"/>
  <c r="HT333" i="129"/>
  <c r="HS333" i="129"/>
  <c r="HR333" i="129" s="1"/>
  <c r="H38" i="129" s="1"/>
  <c r="HS334" i="129"/>
  <c r="HT334" i="129"/>
  <c r="HT335" i="129"/>
  <c r="HS335" i="129"/>
  <c r="HR335" i="129" s="1"/>
  <c r="H40" i="129" s="1"/>
  <c r="HS336" i="129"/>
  <c r="HT336" i="129"/>
  <c r="HT337" i="129"/>
  <c r="HS337" i="129"/>
  <c r="HR337" i="129" s="1"/>
  <c r="H42" i="129" s="1"/>
  <c r="HS338" i="129"/>
  <c r="HT338" i="129"/>
  <c r="HT339" i="129"/>
  <c r="HS339" i="129"/>
  <c r="HR339" i="129" s="1"/>
  <c r="H44" i="129" s="1"/>
  <c r="HS340" i="129"/>
  <c r="HT340" i="129"/>
  <c r="HT341" i="129"/>
  <c r="HS341" i="129"/>
  <c r="HR341" i="129" s="1"/>
  <c r="H46" i="129" s="1"/>
  <c r="HS342" i="129"/>
  <c r="HT342" i="129"/>
  <c r="HS343" i="129"/>
  <c r="HT343" i="129"/>
  <c r="HT344" i="129"/>
  <c r="HS344" i="129"/>
  <c r="HR344" i="129" s="1"/>
  <c r="H49" i="129" s="1"/>
  <c r="HS345" i="129"/>
  <c r="HT345" i="129"/>
  <c r="HT346" i="129"/>
  <c r="HS346" i="129"/>
  <c r="HR346" i="129" s="1"/>
  <c r="H51" i="129" s="1"/>
  <c r="HS347" i="129"/>
  <c r="HT347" i="129"/>
  <c r="HT348" i="129"/>
  <c r="HS348" i="129"/>
  <c r="HR348" i="129" s="1"/>
  <c r="H53" i="129" s="1"/>
  <c r="HT349" i="129"/>
  <c r="HS349" i="129"/>
  <c r="HR349" i="129" s="1"/>
  <c r="H54" i="129" s="1"/>
  <c r="HT350" i="129"/>
  <c r="HS350" i="129"/>
  <c r="HR350" i="129" s="1"/>
  <c r="H55" i="129" s="1"/>
  <c r="HT351" i="129"/>
  <c r="HS351" i="129"/>
  <c r="HR351" i="129" s="1"/>
  <c r="H56" i="129" s="1"/>
  <c r="HT352" i="129"/>
  <c r="HS352" i="129"/>
  <c r="HR352" i="129" s="1"/>
  <c r="H57" i="129" s="1"/>
  <c r="HT353" i="129"/>
  <c r="HS353" i="129"/>
  <c r="HR353" i="129" s="1"/>
  <c r="H58" i="129" s="1"/>
  <c r="HT354" i="129"/>
  <c r="HS354" i="129"/>
  <c r="HR354" i="129" s="1"/>
  <c r="H59" i="129" s="1"/>
  <c r="HT355" i="129"/>
  <c r="HS355" i="129"/>
  <c r="HR355" i="129" s="1"/>
  <c r="H60" i="129" s="1"/>
  <c r="HT356" i="129"/>
  <c r="HS356" i="129"/>
  <c r="HR356" i="129" s="1"/>
  <c r="H61" i="129" s="1"/>
  <c r="HT357" i="129"/>
  <c r="HS357" i="129"/>
  <c r="HR357" i="129" s="1"/>
  <c r="H62" i="129" s="1"/>
  <c r="HT358" i="129"/>
  <c r="HS358" i="129"/>
  <c r="HR358" i="129" s="1"/>
  <c r="H63" i="129" s="1"/>
  <c r="HT359" i="129"/>
  <c r="HS359" i="129"/>
  <c r="HR359" i="129" s="1"/>
  <c r="H64" i="129" s="1"/>
  <c r="HT360" i="129"/>
  <c r="HS360" i="129"/>
  <c r="HR360" i="129" s="1"/>
  <c r="H65" i="129" s="1"/>
  <c r="HT361" i="129"/>
  <c r="HS361" i="129"/>
  <c r="HR361" i="129" s="1"/>
  <c r="H66" i="129" s="1"/>
  <c r="HT362" i="129"/>
  <c r="HS362" i="129"/>
  <c r="HR362" i="129" s="1"/>
  <c r="H67" i="129" s="1"/>
  <c r="HT363" i="129"/>
  <c r="HS363" i="129"/>
  <c r="HR363" i="129" s="1"/>
  <c r="H68" i="129" s="1"/>
  <c r="HT364" i="129"/>
  <c r="HS364" i="129"/>
  <c r="HR364" i="129" s="1"/>
  <c r="H69" i="129" s="1"/>
  <c r="HT365" i="129"/>
  <c r="HS365" i="129"/>
  <c r="HR365" i="129" s="1"/>
  <c r="H70" i="129" s="1"/>
  <c r="HT366" i="129"/>
  <c r="HS366" i="129"/>
  <c r="HR366" i="129" s="1"/>
  <c r="H71" i="129" s="1"/>
  <c r="JS304" i="129"/>
  <c r="JS305" i="129" s="1"/>
  <c r="JQ304" i="129"/>
  <c r="JQ305" i="129" s="1"/>
  <c r="JO304" i="129"/>
  <c r="JO305" i="129" s="1"/>
  <c r="JM304" i="129"/>
  <c r="JM305" i="129" s="1"/>
  <c r="JK304" i="129"/>
  <c r="JK305" i="129" s="1"/>
  <c r="JI304" i="129"/>
  <c r="JI305" i="129" s="1"/>
  <c r="JG304" i="129"/>
  <c r="JG305" i="129" s="1"/>
  <c r="JE304" i="129"/>
  <c r="JE305" i="129" s="1"/>
  <c r="JC304" i="129"/>
  <c r="JC305" i="129" s="1"/>
  <c r="JA304" i="129"/>
  <c r="JA305" i="129" s="1"/>
  <c r="IY304" i="129"/>
  <c r="IY305" i="129" s="1"/>
  <c r="IW304" i="129"/>
  <c r="IW305" i="129" s="1"/>
  <c r="IU304" i="129"/>
  <c r="IU305" i="129" s="1"/>
  <c r="IS304" i="129"/>
  <c r="IS305" i="129" s="1"/>
  <c r="IQ304" i="129"/>
  <c r="IQ305" i="129" s="1"/>
  <c r="IO304" i="129"/>
  <c r="IO305" i="129" s="1"/>
  <c r="IM304" i="129"/>
  <c r="IM305" i="129" s="1"/>
  <c r="IK304" i="129"/>
  <c r="IK305" i="129" s="1"/>
  <c r="II304" i="129"/>
  <c r="II305" i="129" s="1"/>
  <c r="IG304" i="129"/>
  <c r="IG305" i="129" s="1"/>
  <c r="IE304" i="129"/>
  <c r="IE305" i="129" s="1"/>
  <c r="IC304" i="129"/>
  <c r="IC305" i="129" s="1"/>
  <c r="IA304" i="129"/>
  <c r="IA305" i="129" s="1"/>
  <c r="HY304" i="129"/>
  <c r="HY305" i="129" s="1"/>
  <c r="HW304" i="129"/>
  <c r="HW305" i="129" s="1"/>
  <c r="JR304" i="129"/>
  <c r="JP304" i="129"/>
  <c r="JN304" i="129"/>
  <c r="JL304" i="129"/>
  <c r="JJ304" i="129"/>
  <c r="JH304" i="129"/>
  <c r="JF304" i="129"/>
  <c r="JD304" i="129"/>
  <c r="JB304" i="129"/>
  <c r="IZ304" i="129"/>
  <c r="IZ305" i="129" s="1"/>
  <c r="IX304" i="129"/>
  <c r="IV304" i="129"/>
  <c r="IV305" i="129" s="1"/>
  <c r="IT304" i="129"/>
  <c r="IR304" i="129"/>
  <c r="IR305" i="129" s="1"/>
  <c r="IP304" i="129"/>
  <c r="IN304" i="129"/>
  <c r="IN305" i="129" s="1"/>
  <c r="IL304" i="129"/>
  <c r="IJ304" i="129"/>
  <c r="IJ305" i="129" s="1"/>
  <c r="IH304" i="129"/>
  <c r="IF304" i="129"/>
  <c r="IF305" i="129" s="1"/>
  <c r="ID304" i="129"/>
  <c r="IB304" i="129"/>
  <c r="IB305" i="129" s="1"/>
  <c r="HZ304" i="129"/>
  <c r="HX304" i="129"/>
  <c r="HX305" i="129" s="1"/>
  <c r="HV304" i="129"/>
  <c r="JS301" i="129"/>
  <c r="JQ301" i="129"/>
  <c r="JO301" i="129"/>
  <c r="JM301" i="129"/>
  <c r="JK301" i="129"/>
  <c r="JI301" i="129"/>
  <c r="JG301" i="129"/>
  <c r="JE301" i="129"/>
  <c r="JC301" i="129"/>
  <c r="JA301" i="129"/>
  <c r="IY301" i="129"/>
  <c r="IW301" i="129"/>
  <c r="IU301" i="129"/>
  <c r="IS301" i="129"/>
  <c r="IQ301" i="129"/>
  <c r="IO301" i="129"/>
  <c r="IM301" i="129"/>
  <c r="IK301" i="129"/>
  <c r="II301" i="129"/>
  <c r="IG301" i="129"/>
  <c r="IE301" i="129"/>
  <c r="IC301" i="129"/>
  <c r="IA301" i="129"/>
  <c r="HY301" i="129"/>
  <c r="HW301" i="129"/>
  <c r="HX301" i="129"/>
  <c r="IB301" i="129"/>
  <c r="IF301" i="129"/>
  <c r="IJ301" i="129"/>
  <c r="IN301" i="129"/>
  <c r="IR301" i="129"/>
  <c r="IV301" i="129"/>
  <c r="IZ301" i="129"/>
  <c r="JD301" i="129"/>
  <c r="JH301" i="129"/>
  <c r="JL301" i="129"/>
  <c r="JP301" i="129"/>
  <c r="HW302" i="129"/>
  <c r="IA302" i="129"/>
  <c r="IE302" i="129"/>
  <c r="II302" i="129"/>
  <c r="IM302" i="129"/>
  <c r="IQ302" i="129"/>
  <c r="IU302" i="129"/>
  <c r="IY302" i="129"/>
  <c r="JC302" i="129"/>
  <c r="JG302" i="129"/>
  <c r="JK302" i="129"/>
  <c r="JO302" i="129"/>
  <c r="JS302" i="129"/>
  <c r="HV306" i="129"/>
  <c r="HV300" i="129" s="1"/>
  <c r="HV305" i="129"/>
  <c r="HX306" i="129"/>
  <c r="HX300" i="129" s="1"/>
  <c r="HZ306" i="129"/>
  <c r="HZ300" i="129" s="1"/>
  <c r="HZ305" i="129"/>
  <c r="IB306" i="129"/>
  <c r="IB300" i="129" s="1"/>
  <c r="ID306" i="129"/>
  <c r="ID300" i="129" s="1"/>
  <c r="ID305" i="129"/>
  <c r="IF306" i="129"/>
  <c r="IF300" i="129" s="1"/>
  <c r="IH306" i="129"/>
  <c r="IH300" i="129" s="1"/>
  <c r="IH305" i="129"/>
  <c r="IJ306" i="129"/>
  <c r="IJ300" i="129" s="1"/>
  <c r="IL306" i="129"/>
  <c r="IL300" i="129" s="1"/>
  <c r="IL305" i="129"/>
  <c r="IN306" i="129"/>
  <c r="IN300" i="129" s="1"/>
  <c r="IP306" i="129"/>
  <c r="IP300" i="129" s="1"/>
  <c r="IP305" i="129"/>
  <c r="IR306" i="129"/>
  <c r="IR300" i="129" s="1"/>
  <c r="IT306" i="129"/>
  <c r="IT300" i="129" s="1"/>
  <c r="IT305" i="129"/>
  <c r="IV306" i="129"/>
  <c r="IV300" i="129" s="1"/>
  <c r="IX306" i="129"/>
  <c r="IX300" i="129" s="1"/>
  <c r="IX305" i="129"/>
  <c r="IZ306" i="129"/>
  <c r="IZ300" i="129" s="1"/>
  <c r="JB306" i="129"/>
  <c r="JB300" i="129" s="1"/>
  <c r="JB305" i="129"/>
  <c r="JD306" i="129"/>
  <c r="JD300" i="129" s="1"/>
  <c r="JD305" i="129"/>
  <c r="JF306" i="129"/>
  <c r="JF300" i="129" s="1"/>
  <c r="JF305" i="129"/>
  <c r="JH306" i="129"/>
  <c r="JH300" i="129" s="1"/>
  <c r="JH305" i="129"/>
  <c r="JJ306" i="129"/>
  <c r="JJ300" i="129" s="1"/>
  <c r="JJ305" i="129"/>
  <c r="JL306" i="129"/>
  <c r="JL300" i="129" s="1"/>
  <c r="JL305" i="129"/>
  <c r="JN306" i="129"/>
  <c r="JN300" i="129" s="1"/>
  <c r="JN305" i="129"/>
  <c r="JP306" i="129"/>
  <c r="JP300" i="129" s="1"/>
  <c r="JP305" i="129"/>
  <c r="JR306" i="129"/>
  <c r="JR300" i="129" s="1"/>
  <c r="JR305" i="129"/>
  <c r="HV301" i="129"/>
  <c r="HZ301" i="129"/>
  <c r="ID301" i="129"/>
  <c r="IH301" i="129"/>
  <c r="IL301" i="129"/>
  <c r="IP301" i="129"/>
  <c r="IT301" i="129"/>
  <c r="IX301" i="129"/>
  <c r="JB301" i="129"/>
  <c r="JF301" i="129"/>
  <c r="JJ301" i="129"/>
  <c r="JN301" i="129"/>
  <c r="JR301" i="129"/>
  <c r="HY302" i="129"/>
  <c r="IC302" i="129"/>
  <c r="IG302" i="129"/>
  <c r="IK302" i="129"/>
  <c r="IO302" i="129"/>
  <c r="IS302" i="129"/>
  <c r="IW302" i="129"/>
  <c r="JA302" i="129"/>
  <c r="JE302" i="129"/>
  <c r="JI302" i="129"/>
  <c r="JM302" i="129"/>
  <c r="JQ302" i="129"/>
  <c r="HL303" i="129"/>
  <c r="HV303" i="128"/>
  <c r="HV302" i="128"/>
  <c r="HX303" i="128"/>
  <c r="HX302" i="128"/>
  <c r="HZ303" i="128"/>
  <c r="HZ302" i="128"/>
  <c r="IB303" i="128"/>
  <c r="IB302" i="128"/>
  <c r="ID303" i="128"/>
  <c r="ID302" i="128"/>
  <c r="IF303" i="128"/>
  <c r="IF302" i="128"/>
  <c r="IH303" i="128"/>
  <c r="IH302" i="128"/>
  <c r="IJ303" i="128"/>
  <c r="IJ302" i="128"/>
  <c r="IL303" i="128"/>
  <c r="IL302" i="128"/>
  <c r="IN303" i="128"/>
  <c r="IN302" i="128"/>
  <c r="IP303" i="128"/>
  <c r="IP302" i="128"/>
  <c r="IR303" i="128"/>
  <c r="IR302" i="128"/>
  <c r="IT303" i="128"/>
  <c r="IT302" i="128"/>
  <c r="IV303" i="128"/>
  <c r="IV302" i="128"/>
  <c r="IX303" i="128"/>
  <c r="IX302" i="128"/>
  <c r="IZ303" i="128"/>
  <c r="IZ302" i="128"/>
  <c r="JB303" i="128"/>
  <c r="JB302" i="128"/>
  <c r="JD303" i="128"/>
  <c r="JD302" i="128"/>
  <c r="JF303" i="128"/>
  <c r="JF302" i="128"/>
  <c r="JH303" i="128"/>
  <c r="JH302" i="128"/>
  <c r="JJ303" i="128"/>
  <c r="JJ302" i="128"/>
  <c r="JL303" i="128"/>
  <c r="JL302" i="128"/>
  <c r="JN303" i="128"/>
  <c r="JN302" i="128"/>
  <c r="JP303" i="128"/>
  <c r="JP302" i="128"/>
  <c r="JR303" i="128"/>
  <c r="JR302" i="128"/>
  <c r="HW306" i="128"/>
  <c r="HY306" i="128"/>
  <c r="IA306" i="128"/>
  <c r="IC306" i="128"/>
  <c r="IE306" i="128"/>
  <c r="IG306" i="128"/>
  <c r="II306" i="128"/>
  <c r="IK306" i="128"/>
  <c r="IM306" i="128"/>
  <c r="IO306" i="128"/>
  <c r="IQ306" i="128"/>
  <c r="IS306" i="128"/>
  <c r="IU306" i="128"/>
  <c r="IW306" i="128"/>
  <c r="IY306" i="128"/>
  <c r="JA306" i="128"/>
  <c r="JC306" i="128"/>
  <c r="JE306" i="128"/>
  <c r="JG306" i="128"/>
  <c r="JI306" i="128"/>
  <c r="JK306" i="128"/>
  <c r="JM306" i="128"/>
  <c r="JO306" i="128"/>
  <c r="JQ306" i="128"/>
  <c r="JS306" i="128"/>
  <c r="HS307" i="128"/>
  <c r="HR307" i="128" s="1"/>
  <c r="H12" i="128" s="1"/>
  <c r="HT307" i="128"/>
  <c r="HT308" i="128"/>
  <c r="HS308" i="128"/>
  <c r="HT309" i="128"/>
  <c r="HS309" i="128"/>
  <c r="HT310" i="128"/>
  <c r="HS310" i="128"/>
  <c r="HT311" i="128"/>
  <c r="HS311" i="128"/>
  <c r="HT312" i="128"/>
  <c r="HS312" i="128"/>
  <c r="HT313" i="128"/>
  <c r="HS313" i="128"/>
  <c r="HT314" i="128"/>
  <c r="HS314" i="128"/>
  <c r="HT315" i="128"/>
  <c r="HS315" i="128"/>
  <c r="HT316" i="128"/>
  <c r="HS316" i="128"/>
  <c r="HT317" i="128"/>
  <c r="HS317" i="128"/>
  <c r="HT318" i="128"/>
  <c r="HS318" i="128"/>
  <c r="HT319" i="128"/>
  <c r="HS319" i="128"/>
  <c r="HT320" i="128"/>
  <c r="HS320" i="128"/>
  <c r="HT321" i="128"/>
  <c r="HS321" i="128"/>
  <c r="HT322" i="128"/>
  <c r="HS322" i="128"/>
  <c r="HT323" i="128"/>
  <c r="HS323" i="128"/>
  <c r="HT324" i="128"/>
  <c r="HS324" i="128"/>
  <c r="HT325" i="128"/>
  <c r="HS325" i="128"/>
  <c r="HT326" i="128"/>
  <c r="HS326" i="128"/>
  <c r="HS327" i="128"/>
  <c r="HR327" i="128" s="1"/>
  <c r="H32" i="128" s="1"/>
  <c r="HT327" i="128"/>
  <c r="HT328" i="128"/>
  <c r="HS328" i="128"/>
  <c r="HS329" i="128"/>
  <c r="HR329" i="128" s="1"/>
  <c r="H34" i="128" s="1"/>
  <c r="HT329" i="128"/>
  <c r="HT330" i="128"/>
  <c r="HS330" i="128"/>
  <c r="HS331" i="128"/>
  <c r="HR331" i="128" s="1"/>
  <c r="H36" i="128" s="1"/>
  <c r="HT331" i="128"/>
  <c r="HT332" i="128"/>
  <c r="HS332" i="128"/>
  <c r="HS333" i="128"/>
  <c r="HR333" i="128" s="1"/>
  <c r="H38" i="128" s="1"/>
  <c r="HT333" i="128"/>
  <c r="HT334" i="128"/>
  <c r="HS334" i="128"/>
  <c r="HS335" i="128"/>
  <c r="HR335" i="128" s="1"/>
  <c r="H40" i="128" s="1"/>
  <c r="HT335" i="128"/>
  <c r="HT336" i="128"/>
  <c r="HS336" i="128"/>
  <c r="HS337" i="128"/>
  <c r="HR337" i="128" s="1"/>
  <c r="H42" i="128" s="1"/>
  <c r="HT337" i="128"/>
  <c r="HT338" i="128"/>
  <c r="HS338" i="128"/>
  <c r="HS339" i="128"/>
  <c r="HR339" i="128" s="1"/>
  <c r="H44" i="128" s="1"/>
  <c r="HT339" i="128"/>
  <c r="HT340" i="128"/>
  <c r="HS340" i="128"/>
  <c r="HT341" i="128"/>
  <c r="HS341" i="128"/>
  <c r="HS342" i="128"/>
  <c r="HR342" i="128" s="1"/>
  <c r="H47" i="128" s="1"/>
  <c r="HT342" i="128"/>
  <c r="HT343" i="128"/>
  <c r="HS343" i="128"/>
  <c r="HT344" i="128"/>
  <c r="HS344" i="128"/>
  <c r="HS345" i="128"/>
  <c r="HR345" i="128" s="1"/>
  <c r="H50" i="128" s="1"/>
  <c r="HT345" i="128"/>
  <c r="HT346" i="128"/>
  <c r="HS346" i="128"/>
  <c r="HS347" i="128"/>
  <c r="HR347" i="128" s="1"/>
  <c r="H52" i="128" s="1"/>
  <c r="HT347" i="128"/>
  <c r="HT348" i="128"/>
  <c r="HS348" i="128"/>
  <c r="HT349" i="128"/>
  <c r="HS349" i="128"/>
  <c r="HT350" i="128"/>
  <c r="HS350" i="128"/>
  <c r="HT351" i="128"/>
  <c r="HS351" i="128"/>
  <c r="HT352" i="128"/>
  <c r="HS352" i="128"/>
  <c r="HT353" i="128"/>
  <c r="HS353" i="128"/>
  <c r="HT354" i="128"/>
  <c r="HS354" i="128"/>
  <c r="HT355" i="128"/>
  <c r="HS355" i="128"/>
  <c r="HT356" i="128"/>
  <c r="HS356" i="128"/>
  <c r="HT357" i="128"/>
  <c r="HS357" i="128"/>
  <c r="HT358" i="128"/>
  <c r="HS358" i="128"/>
  <c r="HT359" i="128"/>
  <c r="HS359" i="128"/>
  <c r="HT360" i="128"/>
  <c r="HS360" i="128"/>
  <c r="HT361" i="128"/>
  <c r="HS361" i="128"/>
  <c r="HT362" i="128"/>
  <c r="HS362" i="128"/>
  <c r="HT363" i="128"/>
  <c r="HS363" i="128"/>
  <c r="HT364" i="128"/>
  <c r="HS364" i="128"/>
  <c r="HT365" i="128"/>
  <c r="HS365" i="128"/>
  <c r="HT366" i="128"/>
  <c r="HS366" i="128"/>
  <c r="JS304" i="128"/>
  <c r="JS305" i="128" s="1"/>
  <c r="JQ304" i="128"/>
  <c r="JQ305" i="128" s="1"/>
  <c r="JO304" i="128"/>
  <c r="JO305" i="128" s="1"/>
  <c r="JM304" i="128"/>
  <c r="JM305" i="128" s="1"/>
  <c r="JK304" i="128"/>
  <c r="JK305" i="128" s="1"/>
  <c r="JI304" i="128"/>
  <c r="JI305" i="128" s="1"/>
  <c r="JG304" i="128"/>
  <c r="JG305" i="128" s="1"/>
  <c r="JE304" i="128"/>
  <c r="JE305" i="128" s="1"/>
  <c r="JC304" i="128"/>
  <c r="JC305" i="128" s="1"/>
  <c r="JA304" i="128"/>
  <c r="JA305" i="128" s="1"/>
  <c r="IY304" i="128"/>
  <c r="IY305" i="128" s="1"/>
  <c r="IW304" i="128"/>
  <c r="IW305" i="128" s="1"/>
  <c r="IU304" i="128"/>
  <c r="IU305" i="128" s="1"/>
  <c r="IS304" i="128"/>
  <c r="IS305" i="128" s="1"/>
  <c r="IQ304" i="128"/>
  <c r="IQ305" i="128" s="1"/>
  <c r="IO304" i="128"/>
  <c r="IO305" i="128" s="1"/>
  <c r="IM304" i="128"/>
  <c r="IM305" i="128" s="1"/>
  <c r="IK304" i="128"/>
  <c r="IK305" i="128" s="1"/>
  <c r="II304" i="128"/>
  <c r="II305" i="128" s="1"/>
  <c r="IG304" i="128"/>
  <c r="IG305" i="128" s="1"/>
  <c r="IE304" i="128"/>
  <c r="IE305" i="128" s="1"/>
  <c r="IC304" i="128"/>
  <c r="IC305" i="128" s="1"/>
  <c r="IA304" i="128"/>
  <c r="IA305" i="128" s="1"/>
  <c r="HY304" i="128"/>
  <c r="HY305" i="128" s="1"/>
  <c r="HW304" i="128"/>
  <c r="HW305" i="128" s="1"/>
  <c r="JR304" i="128"/>
  <c r="JP304" i="128"/>
  <c r="JN304" i="128"/>
  <c r="JL304" i="128"/>
  <c r="JJ304" i="128"/>
  <c r="JH304" i="128"/>
  <c r="JF304" i="128"/>
  <c r="JD304" i="128"/>
  <c r="JB304" i="128"/>
  <c r="IZ304" i="128"/>
  <c r="IX304" i="128"/>
  <c r="IV304" i="128"/>
  <c r="IT304" i="128"/>
  <c r="IR304" i="128"/>
  <c r="IP304" i="128"/>
  <c r="IN304" i="128"/>
  <c r="IL304" i="128"/>
  <c r="IJ304" i="128"/>
  <c r="IH304" i="128"/>
  <c r="IF304" i="128"/>
  <c r="ID304" i="128"/>
  <c r="IB304" i="128"/>
  <c r="HZ304" i="128"/>
  <c r="HX304" i="128"/>
  <c r="HV304" i="128"/>
  <c r="JS301" i="128"/>
  <c r="JQ301" i="128"/>
  <c r="JO301" i="128"/>
  <c r="JM301" i="128"/>
  <c r="JK301" i="128"/>
  <c r="JI301" i="128"/>
  <c r="JG301" i="128"/>
  <c r="JE301" i="128"/>
  <c r="JC301" i="128"/>
  <c r="JA301" i="128"/>
  <c r="IY301" i="128"/>
  <c r="IW301" i="128"/>
  <c r="IU301" i="128"/>
  <c r="IS301" i="128"/>
  <c r="HV301" i="128"/>
  <c r="HX301" i="128"/>
  <c r="HZ301" i="128"/>
  <c r="IB301" i="128"/>
  <c r="ID301" i="128"/>
  <c r="IF301" i="128"/>
  <c r="IH301" i="128"/>
  <c r="IJ301" i="128"/>
  <c r="IL301" i="128"/>
  <c r="IN301" i="128"/>
  <c r="IP301" i="128"/>
  <c r="IR301" i="128"/>
  <c r="IV301" i="128"/>
  <c r="IZ301" i="128"/>
  <c r="JD301" i="128"/>
  <c r="JH301" i="128"/>
  <c r="JL301" i="128"/>
  <c r="JP301" i="128"/>
  <c r="HW303" i="128"/>
  <c r="HW302" i="128"/>
  <c r="HY303" i="128"/>
  <c r="HY302" i="128"/>
  <c r="IA303" i="128"/>
  <c r="IA302" i="128"/>
  <c r="IC303" i="128"/>
  <c r="IC302" i="128"/>
  <c r="IE303" i="128"/>
  <c r="IE302" i="128"/>
  <c r="IG303" i="128"/>
  <c r="IG302" i="128"/>
  <c r="II303" i="128"/>
  <c r="II302" i="128"/>
  <c r="IK303" i="128"/>
  <c r="IK302" i="128"/>
  <c r="IM303" i="128"/>
  <c r="IM302" i="128"/>
  <c r="IO303" i="128"/>
  <c r="IO302" i="128"/>
  <c r="IQ303" i="128"/>
  <c r="IQ302" i="128"/>
  <c r="IS303" i="128"/>
  <c r="IS302" i="128"/>
  <c r="IU303" i="128"/>
  <c r="IU302" i="128"/>
  <c r="IW303" i="128"/>
  <c r="IW302" i="128"/>
  <c r="IY303" i="128"/>
  <c r="IY302" i="128"/>
  <c r="JA303" i="128"/>
  <c r="JA302" i="128"/>
  <c r="JC303" i="128"/>
  <c r="JC302" i="128"/>
  <c r="JE303" i="128"/>
  <c r="JE302" i="128"/>
  <c r="JG303" i="128"/>
  <c r="JG302" i="128"/>
  <c r="JI303" i="128"/>
  <c r="JI302" i="128"/>
  <c r="JK303" i="128"/>
  <c r="JK302" i="128"/>
  <c r="JM303" i="128"/>
  <c r="JM302" i="128"/>
  <c r="JO303" i="128"/>
  <c r="JO302" i="128"/>
  <c r="JQ303" i="128"/>
  <c r="JQ302" i="128"/>
  <c r="JS303" i="128"/>
  <c r="JS302" i="128"/>
  <c r="HV306" i="128"/>
  <c r="HV300" i="128" s="1"/>
  <c r="HV305" i="128"/>
  <c r="HX306" i="128"/>
  <c r="HX300" i="128" s="1"/>
  <c r="HX305" i="128"/>
  <c r="HZ306" i="128"/>
  <c r="HZ300" i="128" s="1"/>
  <c r="HZ305" i="128"/>
  <c r="IB306" i="128"/>
  <c r="IB300" i="128" s="1"/>
  <c r="IB305" i="128"/>
  <c r="ID306" i="128"/>
  <c r="ID300" i="128" s="1"/>
  <c r="ID305" i="128"/>
  <c r="IF306" i="128"/>
  <c r="IF300" i="128" s="1"/>
  <c r="IF305" i="128"/>
  <c r="IH306" i="128"/>
  <c r="IH300" i="128" s="1"/>
  <c r="IH305" i="128"/>
  <c r="IJ306" i="128"/>
  <c r="IJ300" i="128" s="1"/>
  <c r="IJ305" i="128"/>
  <c r="IL306" i="128"/>
  <c r="IL300" i="128" s="1"/>
  <c r="IL305" i="128"/>
  <c r="IN306" i="128"/>
  <c r="IN300" i="128" s="1"/>
  <c r="IN305" i="128"/>
  <c r="IP306" i="128"/>
  <c r="IP300" i="128" s="1"/>
  <c r="IP305" i="128"/>
  <c r="IR306" i="128"/>
  <c r="IR300" i="128" s="1"/>
  <c r="IR305" i="128"/>
  <c r="IT306" i="128"/>
  <c r="IT300" i="128" s="1"/>
  <c r="IT305" i="128"/>
  <c r="IV306" i="128"/>
  <c r="IV300" i="128" s="1"/>
  <c r="IV305" i="128"/>
  <c r="IX306" i="128"/>
  <c r="IX300" i="128" s="1"/>
  <c r="IX305" i="128"/>
  <c r="IZ306" i="128"/>
  <c r="IZ300" i="128" s="1"/>
  <c r="IZ305" i="128"/>
  <c r="JB306" i="128"/>
  <c r="JB300" i="128" s="1"/>
  <c r="JB305" i="128"/>
  <c r="JD306" i="128"/>
  <c r="JD300" i="128" s="1"/>
  <c r="JD305" i="128"/>
  <c r="JF306" i="128"/>
  <c r="JF300" i="128" s="1"/>
  <c r="JF305" i="128"/>
  <c r="JH306" i="128"/>
  <c r="JH300" i="128" s="1"/>
  <c r="JH305" i="128"/>
  <c r="JJ306" i="128"/>
  <c r="JJ300" i="128" s="1"/>
  <c r="JJ305" i="128"/>
  <c r="JL306" i="128"/>
  <c r="JL300" i="128" s="1"/>
  <c r="JL305" i="128"/>
  <c r="JN306" i="128"/>
  <c r="JN300" i="128" s="1"/>
  <c r="JN305" i="128"/>
  <c r="JP306" i="128"/>
  <c r="JP300" i="128" s="1"/>
  <c r="JP305" i="128"/>
  <c r="JR306" i="128"/>
  <c r="JR300" i="128" s="1"/>
  <c r="JR305" i="128"/>
  <c r="HW301" i="128"/>
  <c r="HY301" i="128"/>
  <c r="IA301" i="128"/>
  <c r="IC301" i="128"/>
  <c r="IE301" i="128"/>
  <c r="IG301" i="128"/>
  <c r="II301" i="128"/>
  <c r="IK301" i="128"/>
  <c r="IM301" i="128"/>
  <c r="IO301" i="128"/>
  <c r="IQ301" i="128"/>
  <c r="IT301" i="128"/>
  <c r="IX301" i="128"/>
  <c r="JB301" i="128"/>
  <c r="JF301" i="128"/>
  <c r="JJ301" i="128"/>
  <c r="JN301" i="128"/>
  <c r="JR301" i="128"/>
  <c r="HW303" i="127"/>
  <c r="HW302" i="127"/>
  <c r="HY303" i="127"/>
  <c r="HY302" i="127"/>
  <c r="IA303" i="127"/>
  <c r="IA302" i="127"/>
  <c r="IC303" i="127"/>
  <c r="IC302" i="127"/>
  <c r="IE303" i="127"/>
  <c r="IE302" i="127"/>
  <c r="IG303" i="127"/>
  <c r="IG302" i="127"/>
  <c r="II303" i="127"/>
  <c r="II302" i="127"/>
  <c r="IK303" i="127"/>
  <c r="IK302" i="127"/>
  <c r="IM303" i="127"/>
  <c r="IM302" i="127"/>
  <c r="IO303" i="127"/>
  <c r="IO302" i="127"/>
  <c r="IQ303" i="127"/>
  <c r="IQ302" i="127"/>
  <c r="IS303" i="127"/>
  <c r="IS302" i="127"/>
  <c r="IU303" i="127"/>
  <c r="IU302" i="127"/>
  <c r="IW303" i="127"/>
  <c r="IW302" i="127"/>
  <c r="IY303" i="127"/>
  <c r="IY302" i="127"/>
  <c r="JA303" i="127"/>
  <c r="JA302" i="127"/>
  <c r="JC303" i="127"/>
  <c r="JC302" i="127"/>
  <c r="JE303" i="127"/>
  <c r="JE302" i="127"/>
  <c r="JG303" i="127"/>
  <c r="JG302" i="127"/>
  <c r="JI303" i="127"/>
  <c r="JI302" i="127"/>
  <c r="JK303" i="127"/>
  <c r="JK302" i="127"/>
  <c r="JM303" i="127"/>
  <c r="JM302" i="127"/>
  <c r="JO303" i="127"/>
  <c r="JO302" i="127"/>
  <c r="JQ303" i="127"/>
  <c r="JQ302" i="127"/>
  <c r="JS303" i="127"/>
  <c r="JS302" i="127"/>
  <c r="HV306" i="127"/>
  <c r="HV305" i="127"/>
  <c r="HX306" i="127"/>
  <c r="HZ306" i="127"/>
  <c r="HZ305" i="127"/>
  <c r="IB306" i="127"/>
  <c r="ID306" i="127"/>
  <c r="ID305" i="127"/>
  <c r="IF306" i="127"/>
  <c r="IH306" i="127"/>
  <c r="IH305" i="127"/>
  <c r="IJ306" i="127"/>
  <c r="IL306" i="127"/>
  <c r="IL305" i="127"/>
  <c r="IN306" i="127"/>
  <c r="IP306" i="127"/>
  <c r="IP305" i="127"/>
  <c r="IR306" i="127"/>
  <c r="IT306" i="127"/>
  <c r="IT305" i="127"/>
  <c r="IV306" i="127"/>
  <c r="IX306" i="127"/>
  <c r="IX305" i="127"/>
  <c r="IZ306" i="127"/>
  <c r="JB306" i="127"/>
  <c r="JB305" i="127"/>
  <c r="JD306" i="127"/>
  <c r="JF306" i="127"/>
  <c r="JF305" i="127"/>
  <c r="JH306" i="127"/>
  <c r="JJ306" i="127"/>
  <c r="JJ305" i="127"/>
  <c r="JL306" i="127"/>
  <c r="JN306" i="127"/>
  <c r="JN305" i="127"/>
  <c r="JP306" i="127"/>
  <c r="JR306" i="127"/>
  <c r="JR305" i="127"/>
  <c r="HV303" i="127"/>
  <c r="HV302" i="127"/>
  <c r="HX303" i="127"/>
  <c r="HX302" i="127"/>
  <c r="HZ303" i="127"/>
  <c r="HZ302" i="127"/>
  <c r="IB303" i="127"/>
  <c r="IB302" i="127"/>
  <c r="ID303" i="127"/>
  <c r="ID302" i="127"/>
  <c r="IF303" i="127"/>
  <c r="IF302" i="127"/>
  <c r="IH303" i="127"/>
  <c r="IH302" i="127"/>
  <c r="IJ303" i="127"/>
  <c r="IJ302" i="127"/>
  <c r="IL303" i="127"/>
  <c r="IL302" i="127"/>
  <c r="IN303" i="127"/>
  <c r="IN302" i="127"/>
  <c r="IP303" i="127"/>
  <c r="IP302" i="127"/>
  <c r="IR303" i="127"/>
  <c r="IR302" i="127"/>
  <c r="IT303" i="127"/>
  <c r="IT302" i="127"/>
  <c r="IV303" i="127"/>
  <c r="IV302" i="127"/>
  <c r="IX303" i="127"/>
  <c r="IX302" i="127"/>
  <c r="IZ303" i="127"/>
  <c r="IZ302" i="127"/>
  <c r="JB303" i="127"/>
  <c r="JB302" i="127"/>
  <c r="JD303" i="127"/>
  <c r="JD302" i="127"/>
  <c r="JF303" i="127"/>
  <c r="JF302" i="127"/>
  <c r="JH303" i="127"/>
  <c r="JH302" i="127"/>
  <c r="JJ303" i="127"/>
  <c r="JJ302" i="127"/>
  <c r="JL303" i="127"/>
  <c r="JL302" i="127"/>
  <c r="JN303" i="127"/>
  <c r="JN302" i="127"/>
  <c r="JP303" i="127"/>
  <c r="JP302" i="127"/>
  <c r="JR303" i="127"/>
  <c r="JR302" i="127"/>
  <c r="HW306" i="127"/>
  <c r="HW300" i="127" s="1"/>
  <c r="HY306" i="127"/>
  <c r="HY300" i="127" s="1"/>
  <c r="IA306" i="127"/>
  <c r="IA300" i="127" s="1"/>
  <c r="IC306" i="127"/>
  <c r="IC300" i="127" s="1"/>
  <c r="IE306" i="127"/>
  <c r="IE300" i="127" s="1"/>
  <c r="IG306" i="127"/>
  <c r="IG300" i="127" s="1"/>
  <c r="II306" i="127"/>
  <c r="II300" i="127" s="1"/>
  <c r="IK306" i="127"/>
  <c r="IK300" i="127" s="1"/>
  <c r="IM306" i="127"/>
  <c r="IM300" i="127" s="1"/>
  <c r="IO306" i="127"/>
  <c r="IO300" i="127" s="1"/>
  <c r="IQ306" i="127"/>
  <c r="IQ300" i="127" s="1"/>
  <c r="IS306" i="127"/>
  <c r="IS300" i="127" s="1"/>
  <c r="IU306" i="127"/>
  <c r="IU300" i="127" s="1"/>
  <c r="IW306" i="127"/>
  <c r="IW300" i="127" s="1"/>
  <c r="IY306" i="127"/>
  <c r="IY300" i="127" s="1"/>
  <c r="JA306" i="127"/>
  <c r="JA300" i="127" s="1"/>
  <c r="JC306" i="127"/>
  <c r="JC300" i="127" s="1"/>
  <c r="JE306" i="127"/>
  <c r="JE300" i="127" s="1"/>
  <c r="JG306" i="127"/>
  <c r="JG300" i="127" s="1"/>
  <c r="JI306" i="127"/>
  <c r="JI300" i="127" s="1"/>
  <c r="JK306" i="127"/>
  <c r="JK300" i="127" s="1"/>
  <c r="JM306" i="127"/>
  <c r="JM300" i="127" s="1"/>
  <c r="JO306" i="127"/>
  <c r="JO300" i="127" s="1"/>
  <c r="JQ306" i="127"/>
  <c r="JQ300" i="127" s="1"/>
  <c r="JS306" i="127"/>
  <c r="JS300" i="127" s="1"/>
  <c r="HS307" i="127"/>
  <c r="HR307" i="127" s="1"/>
  <c r="H12" i="127" s="1"/>
  <c r="HT307" i="127"/>
  <c r="HT308" i="127"/>
  <c r="HS308" i="127"/>
  <c r="HT309" i="127"/>
  <c r="HS309" i="127"/>
  <c r="HT310" i="127"/>
  <c r="HS310" i="127"/>
  <c r="HT311" i="127"/>
  <c r="HS311" i="127"/>
  <c r="HT312" i="127"/>
  <c r="HS312" i="127"/>
  <c r="HT313" i="127"/>
  <c r="HS313" i="127"/>
  <c r="HT314" i="127"/>
  <c r="HS314" i="127"/>
  <c r="HT315" i="127"/>
  <c r="HS315" i="127"/>
  <c r="HT316" i="127"/>
  <c r="HS316" i="127"/>
  <c r="HT317" i="127"/>
  <c r="HS317" i="127"/>
  <c r="HT318" i="127"/>
  <c r="HS318" i="127"/>
  <c r="HT319" i="127"/>
  <c r="HS319" i="127"/>
  <c r="HT320" i="127"/>
  <c r="HS320" i="127"/>
  <c r="HT321" i="127"/>
  <c r="HS321" i="127"/>
  <c r="HT322" i="127"/>
  <c r="HS322" i="127"/>
  <c r="HT323" i="127"/>
  <c r="HS323" i="127"/>
  <c r="HT324" i="127"/>
  <c r="HS324" i="127"/>
  <c r="HT325" i="127"/>
  <c r="HS325" i="127"/>
  <c r="HT326" i="127"/>
  <c r="HS326" i="127"/>
  <c r="HS327" i="127"/>
  <c r="HR327" i="127" s="1"/>
  <c r="H32" i="127" s="1"/>
  <c r="HT327" i="127"/>
  <c r="HT328" i="127"/>
  <c r="HS328" i="127"/>
  <c r="HS329" i="127"/>
  <c r="HR329" i="127" s="1"/>
  <c r="H34" i="127" s="1"/>
  <c r="HT329" i="127"/>
  <c r="HT330" i="127"/>
  <c r="HS330" i="127"/>
  <c r="HS331" i="127"/>
  <c r="HR331" i="127" s="1"/>
  <c r="H36" i="127" s="1"/>
  <c r="HT331" i="127"/>
  <c r="HT332" i="127"/>
  <c r="HS332" i="127"/>
  <c r="HS333" i="127"/>
  <c r="HR333" i="127" s="1"/>
  <c r="H38" i="127" s="1"/>
  <c r="HT333" i="127"/>
  <c r="HT334" i="127"/>
  <c r="HS334" i="127"/>
  <c r="HS335" i="127"/>
  <c r="HR335" i="127" s="1"/>
  <c r="H40" i="127" s="1"/>
  <c r="HT335" i="127"/>
  <c r="HT336" i="127"/>
  <c r="HS336" i="127"/>
  <c r="HS337" i="127"/>
  <c r="HR337" i="127" s="1"/>
  <c r="H42" i="127" s="1"/>
  <c r="HT337" i="127"/>
  <c r="HT338" i="127"/>
  <c r="HS338" i="127"/>
  <c r="HS339" i="127"/>
  <c r="HR339" i="127" s="1"/>
  <c r="H44" i="127" s="1"/>
  <c r="HT339" i="127"/>
  <c r="HT340" i="127"/>
  <c r="HS340" i="127"/>
  <c r="HT341" i="127"/>
  <c r="HS341" i="127"/>
  <c r="HS342" i="127"/>
  <c r="HR342" i="127" s="1"/>
  <c r="H47" i="127" s="1"/>
  <c r="HT342" i="127"/>
  <c r="HT343" i="127"/>
  <c r="HS343" i="127"/>
  <c r="HS344" i="127"/>
  <c r="HR344" i="127" s="1"/>
  <c r="H49" i="127" s="1"/>
  <c r="HT344" i="127"/>
  <c r="HS345" i="127"/>
  <c r="HR345" i="127" s="1"/>
  <c r="H50" i="127" s="1"/>
  <c r="HT345" i="127"/>
  <c r="HT346" i="127"/>
  <c r="HS346" i="127"/>
  <c r="HS347" i="127"/>
  <c r="HR347" i="127" s="1"/>
  <c r="H52" i="127" s="1"/>
  <c r="HT347" i="127"/>
  <c r="HT348" i="127"/>
  <c r="HS348" i="127"/>
  <c r="HT349" i="127"/>
  <c r="HS349" i="127"/>
  <c r="HT350" i="127"/>
  <c r="HS350" i="127"/>
  <c r="HT351" i="127"/>
  <c r="HS351" i="127"/>
  <c r="HT352" i="127"/>
  <c r="HS352" i="127"/>
  <c r="HT353" i="127"/>
  <c r="HS353" i="127"/>
  <c r="HT354" i="127"/>
  <c r="HS354" i="127"/>
  <c r="HT355" i="127"/>
  <c r="HS355" i="127"/>
  <c r="HT356" i="127"/>
  <c r="HS356" i="127"/>
  <c r="HT357" i="127"/>
  <c r="HS357" i="127"/>
  <c r="HT358" i="127"/>
  <c r="HS358" i="127"/>
  <c r="HT359" i="127"/>
  <c r="HS359" i="127"/>
  <c r="HT360" i="127"/>
  <c r="HS360" i="127"/>
  <c r="HT361" i="127"/>
  <c r="HS361" i="127"/>
  <c r="HT362" i="127"/>
  <c r="HS362" i="127"/>
  <c r="HT363" i="127"/>
  <c r="HS363" i="127"/>
  <c r="HT364" i="127"/>
  <c r="HS364" i="127"/>
  <c r="HT365" i="127"/>
  <c r="HS365" i="127"/>
  <c r="HT366" i="127"/>
  <c r="HS366" i="127"/>
  <c r="JS304" i="127"/>
  <c r="JS305" i="127" s="1"/>
  <c r="JQ304" i="127"/>
  <c r="JQ305" i="127" s="1"/>
  <c r="JO304" i="127"/>
  <c r="JO305" i="127" s="1"/>
  <c r="JM304" i="127"/>
  <c r="JM305" i="127" s="1"/>
  <c r="JK304" i="127"/>
  <c r="JK305" i="127" s="1"/>
  <c r="JI304" i="127"/>
  <c r="JI305" i="127" s="1"/>
  <c r="JG304" i="127"/>
  <c r="JG305" i="127" s="1"/>
  <c r="JE304" i="127"/>
  <c r="JE305" i="127" s="1"/>
  <c r="JC304" i="127"/>
  <c r="JC305" i="127" s="1"/>
  <c r="JA304" i="127"/>
  <c r="JA305" i="127" s="1"/>
  <c r="IY304" i="127"/>
  <c r="IY305" i="127" s="1"/>
  <c r="IW304" i="127"/>
  <c r="IW305" i="127" s="1"/>
  <c r="IU304" i="127"/>
  <c r="IU305" i="127" s="1"/>
  <c r="IS304" i="127"/>
  <c r="IS305" i="127" s="1"/>
  <c r="IQ304" i="127"/>
  <c r="IQ305" i="127" s="1"/>
  <c r="IO304" i="127"/>
  <c r="IO305" i="127" s="1"/>
  <c r="IM304" i="127"/>
  <c r="IM305" i="127" s="1"/>
  <c r="IK304" i="127"/>
  <c r="IK305" i="127" s="1"/>
  <c r="II304" i="127"/>
  <c r="II305" i="127" s="1"/>
  <c r="IG304" i="127"/>
  <c r="IG305" i="127" s="1"/>
  <c r="IE304" i="127"/>
  <c r="IE305" i="127" s="1"/>
  <c r="IC304" i="127"/>
  <c r="IC305" i="127" s="1"/>
  <c r="IA304" i="127"/>
  <c r="IA305" i="127" s="1"/>
  <c r="HY304" i="127"/>
  <c r="HY305" i="127" s="1"/>
  <c r="HW304" i="127"/>
  <c r="HW305" i="127" s="1"/>
  <c r="JR301" i="127"/>
  <c r="JP301" i="127"/>
  <c r="JN301" i="127"/>
  <c r="JL301" i="127"/>
  <c r="JJ301" i="127"/>
  <c r="JH301" i="127"/>
  <c r="JF301" i="127"/>
  <c r="JD301" i="127"/>
  <c r="JB301" i="127"/>
  <c r="IZ301" i="127"/>
  <c r="IX301" i="127"/>
  <c r="IV301" i="127"/>
  <c r="IT301" i="127"/>
  <c r="IR301" i="127"/>
  <c r="IP301" i="127"/>
  <c r="IN301" i="127"/>
  <c r="JR304" i="127"/>
  <c r="JP304" i="127"/>
  <c r="JP305" i="127" s="1"/>
  <c r="JN304" i="127"/>
  <c r="JL304" i="127"/>
  <c r="JL305" i="127" s="1"/>
  <c r="JJ304" i="127"/>
  <c r="JH304" i="127"/>
  <c r="JH305" i="127" s="1"/>
  <c r="JF304" i="127"/>
  <c r="JD304" i="127"/>
  <c r="JD305" i="127" s="1"/>
  <c r="JB304" i="127"/>
  <c r="IZ304" i="127"/>
  <c r="IZ305" i="127" s="1"/>
  <c r="IX304" i="127"/>
  <c r="IV304" i="127"/>
  <c r="IV305" i="127" s="1"/>
  <c r="IT304" i="127"/>
  <c r="IR304" i="127"/>
  <c r="IR305" i="127" s="1"/>
  <c r="IP304" i="127"/>
  <c r="IN304" i="127"/>
  <c r="IN305" i="127" s="1"/>
  <c r="IL304" i="127"/>
  <c r="IJ304" i="127"/>
  <c r="IJ305" i="127" s="1"/>
  <c r="IH304" i="127"/>
  <c r="IF304" i="127"/>
  <c r="IF305" i="127" s="1"/>
  <c r="ID304" i="127"/>
  <c r="IB304" i="127"/>
  <c r="IB305" i="127" s="1"/>
  <c r="HZ304" i="127"/>
  <c r="HX304" i="127"/>
  <c r="HX305" i="127" s="1"/>
  <c r="HV304" i="127"/>
  <c r="JS301" i="127"/>
  <c r="JQ301" i="127"/>
  <c r="JO301" i="127"/>
  <c r="JM301" i="127"/>
  <c r="JK301" i="127"/>
  <c r="JI301" i="127"/>
  <c r="JG301" i="127"/>
  <c r="JE301" i="127"/>
  <c r="JC301" i="127"/>
  <c r="JA301" i="127"/>
  <c r="IY301" i="127"/>
  <c r="IW301" i="127"/>
  <c r="IU301" i="127"/>
  <c r="IS301" i="127"/>
  <c r="IQ301" i="127"/>
  <c r="IO301" i="127"/>
  <c r="IM301" i="127"/>
  <c r="HV301" i="127"/>
  <c r="HX301" i="127"/>
  <c r="HZ301" i="127"/>
  <c r="IB301" i="127"/>
  <c r="ID301" i="127"/>
  <c r="IF301" i="127"/>
  <c r="IH301" i="127"/>
  <c r="IJ301" i="127"/>
  <c r="IL301" i="127"/>
  <c r="HW303" i="126"/>
  <c r="HW302" i="126"/>
  <c r="HY303" i="126"/>
  <c r="HY302" i="126"/>
  <c r="IA303" i="126"/>
  <c r="IA302" i="126"/>
  <c r="IC303" i="126"/>
  <c r="IC302" i="126"/>
  <c r="IE303" i="126"/>
  <c r="IE302" i="126"/>
  <c r="IG303" i="126"/>
  <c r="IG302" i="126"/>
  <c r="II303" i="126"/>
  <c r="II302" i="126"/>
  <c r="IK303" i="126"/>
  <c r="IK302" i="126"/>
  <c r="IM303" i="126"/>
  <c r="IM302" i="126"/>
  <c r="IO303" i="126"/>
  <c r="IO302" i="126"/>
  <c r="IQ303" i="126"/>
  <c r="IQ302" i="126"/>
  <c r="IS303" i="126"/>
  <c r="IS302" i="126"/>
  <c r="IU303" i="126"/>
  <c r="IU302" i="126"/>
  <c r="IW303" i="126"/>
  <c r="IW302" i="126"/>
  <c r="IY303" i="126"/>
  <c r="IY302" i="126"/>
  <c r="JA303" i="126"/>
  <c r="JA302" i="126"/>
  <c r="JC303" i="126"/>
  <c r="JC302" i="126"/>
  <c r="JE303" i="126"/>
  <c r="JE302" i="126"/>
  <c r="JG303" i="126"/>
  <c r="JG302" i="126"/>
  <c r="JI303" i="126"/>
  <c r="JI302" i="126"/>
  <c r="JK303" i="126"/>
  <c r="JK302" i="126"/>
  <c r="JM303" i="126"/>
  <c r="JM302" i="126"/>
  <c r="JO303" i="126"/>
  <c r="JO302" i="126"/>
  <c r="JQ303" i="126"/>
  <c r="JQ302" i="126"/>
  <c r="JS303" i="126"/>
  <c r="JS302" i="126"/>
  <c r="HV306" i="126"/>
  <c r="HX306" i="126"/>
  <c r="HZ306" i="126"/>
  <c r="IB306" i="126"/>
  <c r="ID306" i="126"/>
  <c r="IF306" i="126"/>
  <c r="IH306" i="126"/>
  <c r="IJ306" i="126"/>
  <c r="IL306" i="126"/>
  <c r="IN306" i="126"/>
  <c r="IP306" i="126"/>
  <c r="IR306" i="126"/>
  <c r="IT306" i="126"/>
  <c r="IV306" i="126"/>
  <c r="IX306" i="126"/>
  <c r="IZ306" i="126"/>
  <c r="JB306" i="126"/>
  <c r="JD306" i="126"/>
  <c r="JF306" i="126"/>
  <c r="JH306" i="126"/>
  <c r="JJ306" i="126"/>
  <c r="JL306" i="126"/>
  <c r="JN306" i="126"/>
  <c r="JP306" i="126"/>
  <c r="JR306" i="126"/>
  <c r="HV303" i="126"/>
  <c r="HV302" i="126"/>
  <c r="HX303" i="126"/>
  <c r="HX302" i="126"/>
  <c r="HZ303" i="126"/>
  <c r="HZ302" i="126"/>
  <c r="IB303" i="126"/>
  <c r="IB302" i="126"/>
  <c r="ID303" i="126"/>
  <c r="ID302" i="126"/>
  <c r="IF303" i="126"/>
  <c r="IF302" i="126"/>
  <c r="IH303" i="126"/>
  <c r="IH302" i="126"/>
  <c r="IJ303" i="126"/>
  <c r="IJ302" i="126"/>
  <c r="IL303" i="126"/>
  <c r="IL302" i="126"/>
  <c r="IN303" i="126"/>
  <c r="IN302" i="126"/>
  <c r="IP303" i="126"/>
  <c r="IP302" i="126"/>
  <c r="IR303" i="126"/>
  <c r="IR302" i="126"/>
  <c r="IT303" i="126"/>
  <c r="IT302" i="126"/>
  <c r="IV303" i="126"/>
  <c r="IV302" i="126"/>
  <c r="IX303" i="126"/>
  <c r="IX302" i="126"/>
  <c r="IZ303" i="126"/>
  <c r="IZ302" i="126"/>
  <c r="JB303" i="126"/>
  <c r="JB302" i="126"/>
  <c r="JD303" i="126"/>
  <c r="JD302" i="126"/>
  <c r="JF303" i="126"/>
  <c r="JF302" i="126"/>
  <c r="JH303" i="126"/>
  <c r="JH302" i="126"/>
  <c r="JJ303" i="126"/>
  <c r="JJ302" i="126"/>
  <c r="JL303" i="126"/>
  <c r="JL302" i="126"/>
  <c r="JN303" i="126"/>
  <c r="JN302" i="126"/>
  <c r="JP303" i="126"/>
  <c r="JP302" i="126"/>
  <c r="JR303" i="126"/>
  <c r="JR302" i="126"/>
  <c r="HW306" i="126"/>
  <c r="HW300" i="126" s="1"/>
  <c r="HY306" i="126"/>
  <c r="HY300" i="126" s="1"/>
  <c r="IA306" i="126"/>
  <c r="IA300" i="126" s="1"/>
  <c r="IC306" i="126"/>
  <c r="IC300" i="126" s="1"/>
  <c r="IE306" i="126"/>
  <c r="IE300" i="126" s="1"/>
  <c r="IG306" i="126"/>
  <c r="IG300" i="126" s="1"/>
  <c r="II306" i="126"/>
  <c r="II300" i="126" s="1"/>
  <c r="IK306" i="126"/>
  <c r="IK300" i="126" s="1"/>
  <c r="IM306" i="126"/>
  <c r="IM300" i="126" s="1"/>
  <c r="IO306" i="126"/>
  <c r="IO300" i="126" s="1"/>
  <c r="IQ306" i="126"/>
  <c r="IQ300" i="126" s="1"/>
  <c r="IS306" i="126"/>
  <c r="IS300" i="126" s="1"/>
  <c r="IU306" i="126"/>
  <c r="IU300" i="126" s="1"/>
  <c r="IW306" i="126"/>
  <c r="IW300" i="126" s="1"/>
  <c r="IY306" i="126"/>
  <c r="IY300" i="126" s="1"/>
  <c r="JA306" i="126"/>
  <c r="JA300" i="126" s="1"/>
  <c r="JC306" i="126"/>
  <c r="JC300" i="126" s="1"/>
  <c r="JE306" i="126"/>
  <c r="JE300" i="126" s="1"/>
  <c r="JG306" i="126"/>
  <c r="JG300" i="126" s="1"/>
  <c r="JI306" i="126"/>
  <c r="JI300" i="126" s="1"/>
  <c r="JK306" i="126"/>
  <c r="JK300" i="126" s="1"/>
  <c r="JM306" i="126"/>
  <c r="JM300" i="126" s="1"/>
  <c r="JO306" i="126"/>
  <c r="JO300" i="126" s="1"/>
  <c r="JQ306" i="126"/>
  <c r="JQ300" i="126" s="1"/>
  <c r="JS306" i="126"/>
  <c r="JS300" i="126" s="1"/>
  <c r="HS307" i="126"/>
  <c r="HR307" i="126" s="1"/>
  <c r="H12" i="126" s="1"/>
  <c r="HT307" i="126"/>
  <c r="HT308" i="126"/>
  <c r="HS308" i="126"/>
  <c r="HT309" i="126"/>
  <c r="HS309" i="126"/>
  <c r="HT310" i="126"/>
  <c r="HS310" i="126"/>
  <c r="HT311" i="126"/>
  <c r="HS311" i="126"/>
  <c r="HT312" i="126"/>
  <c r="HS312" i="126"/>
  <c r="HS313" i="126"/>
  <c r="HR313" i="126" s="1"/>
  <c r="H18" i="126" s="1"/>
  <c r="HT313" i="126"/>
  <c r="HS314" i="126"/>
  <c r="HR314" i="126" s="1"/>
  <c r="H19" i="126" s="1"/>
  <c r="HT314" i="126"/>
  <c r="HS315" i="126"/>
  <c r="HR315" i="126" s="1"/>
  <c r="H20" i="126" s="1"/>
  <c r="HT315" i="126"/>
  <c r="HS316" i="126"/>
  <c r="HR316" i="126" s="1"/>
  <c r="H21" i="126" s="1"/>
  <c r="HT316" i="126"/>
  <c r="HS317" i="126"/>
  <c r="HR317" i="126" s="1"/>
  <c r="H22" i="126" s="1"/>
  <c r="HT317" i="126"/>
  <c r="HS318" i="126"/>
  <c r="HR318" i="126" s="1"/>
  <c r="H23" i="126" s="1"/>
  <c r="HT318" i="126"/>
  <c r="HS319" i="126"/>
  <c r="HR319" i="126" s="1"/>
  <c r="H24" i="126" s="1"/>
  <c r="HT319" i="126"/>
  <c r="HS320" i="126"/>
  <c r="HR320" i="126" s="1"/>
  <c r="H25" i="126" s="1"/>
  <c r="HT320" i="126"/>
  <c r="HS321" i="126"/>
  <c r="HR321" i="126" s="1"/>
  <c r="H26" i="126" s="1"/>
  <c r="HT321" i="126"/>
  <c r="HS322" i="126"/>
  <c r="HR322" i="126" s="1"/>
  <c r="H27" i="126" s="1"/>
  <c r="HT322" i="126"/>
  <c r="HS323" i="126"/>
  <c r="HR323" i="126" s="1"/>
  <c r="H28" i="126" s="1"/>
  <c r="HT323" i="126"/>
  <c r="HS324" i="126"/>
  <c r="HR324" i="126" s="1"/>
  <c r="H29" i="126" s="1"/>
  <c r="HT324" i="126"/>
  <c r="HS325" i="126"/>
  <c r="HR325" i="126" s="1"/>
  <c r="H30" i="126" s="1"/>
  <c r="HT325" i="126"/>
  <c r="HS326" i="126"/>
  <c r="HR326" i="126" s="1"/>
  <c r="H31" i="126" s="1"/>
  <c r="HT326" i="126"/>
  <c r="HT327" i="126"/>
  <c r="HS327" i="126"/>
  <c r="HS328" i="126"/>
  <c r="HR328" i="126" s="1"/>
  <c r="H33" i="126" s="1"/>
  <c r="HT328" i="126"/>
  <c r="HT329" i="126"/>
  <c r="HS329" i="126"/>
  <c r="HS330" i="126"/>
  <c r="HR330" i="126" s="1"/>
  <c r="H35" i="126" s="1"/>
  <c r="HT330" i="126"/>
  <c r="HT331" i="126"/>
  <c r="HS331" i="126"/>
  <c r="HS332" i="126"/>
  <c r="HR332" i="126" s="1"/>
  <c r="H37" i="126" s="1"/>
  <c r="HT332" i="126"/>
  <c r="HT333" i="126"/>
  <c r="HS333" i="126"/>
  <c r="HS334" i="126"/>
  <c r="HR334" i="126" s="1"/>
  <c r="H39" i="126" s="1"/>
  <c r="HT334" i="126"/>
  <c r="HT335" i="126"/>
  <c r="HS335" i="126"/>
  <c r="HS336" i="126"/>
  <c r="HR336" i="126" s="1"/>
  <c r="H41" i="126" s="1"/>
  <c r="HT336" i="126"/>
  <c r="HT337" i="126"/>
  <c r="HS337" i="126"/>
  <c r="HS338" i="126"/>
  <c r="HR338" i="126" s="1"/>
  <c r="H43" i="126" s="1"/>
  <c r="HT338" i="126"/>
  <c r="HT339" i="126"/>
  <c r="HS339" i="126"/>
  <c r="HS340" i="126"/>
  <c r="HR340" i="126" s="1"/>
  <c r="H45" i="126" s="1"/>
  <c r="HT340" i="126"/>
  <c r="HT341" i="126"/>
  <c r="HS341" i="126"/>
  <c r="HS342" i="126"/>
  <c r="HR342" i="126" s="1"/>
  <c r="H47" i="126" s="1"/>
  <c r="HT342" i="126"/>
  <c r="HT343" i="126"/>
  <c r="HS343" i="126"/>
  <c r="HT344" i="126"/>
  <c r="HS344" i="126"/>
  <c r="HS345" i="126"/>
  <c r="HR345" i="126" s="1"/>
  <c r="H50" i="126" s="1"/>
  <c r="HT345" i="126"/>
  <c r="HT346" i="126"/>
  <c r="HS346" i="126"/>
  <c r="HS347" i="126"/>
  <c r="HR347" i="126" s="1"/>
  <c r="H52" i="126" s="1"/>
  <c r="HT347" i="126"/>
  <c r="HT348" i="126"/>
  <c r="HS348" i="126"/>
  <c r="HT349" i="126"/>
  <c r="HS349" i="126"/>
  <c r="HT350" i="126"/>
  <c r="HS350" i="126"/>
  <c r="HT351" i="126"/>
  <c r="HS351" i="126"/>
  <c r="HT352" i="126"/>
  <c r="HS352" i="126"/>
  <c r="HT353" i="126"/>
  <c r="HS353" i="126"/>
  <c r="HT354" i="126"/>
  <c r="HS354" i="126"/>
  <c r="HT355" i="126"/>
  <c r="HS355" i="126"/>
  <c r="HT356" i="126"/>
  <c r="HS356" i="126"/>
  <c r="HT357" i="126"/>
  <c r="HS357" i="126"/>
  <c r="HT358" i="126"/>
  <c r="HS358" i="126"/>
  <c r="HT359" i="126"/>
  <c r="HS359" i="126"/>
  <c r="HT360" i="126"/>
  <c r="HS360" i="126"/>
  <c r="HT361" i="126"/>
  <c r="HS361" i="126"/>
  <c r="HT362" i="126"/>
  <c r="HS362" i="126"/>
  <c r="HT363" i="126"/>
  <c r="HS363" i="126"/>
  <c r="HT364" i="126"/>
  <c r="HS364" i="126"/>
  <c r="HT365" i="126"/>
  <c r="HS365" i="126"/>
  <c r="HT366" i="126"/>
  <c r="HS366" i="126"/>
  <c r="JS304" i="126"/>
  <c r="JS305" i="126" s="1"/>
  <c r="JQ304" i="126"/>
  <c r="JQ305" i="126" s="1"/>
  <c r="JO304" i="126"/>
  <c r="JO305" i="126" s="1"/>
  <c r="JM304" i="126"/>
  <c r="JM305" i="126" s="1"/>
  <c r="JK304" i="126"/>
  <c r="JK305" i="126" s="1"/>
  <c r="JI304" i="126"/>
  <c r="JI305" i="126" s="1"/>
  <c r="JG304" i="126"/>
  <c r="JG305" i="126" s="1"/>
  <c r="JE304" i="126"/>
  <c r="JE305" i="126" s="1"/>
  <c r="JC304" i="126"/>
  <c r="JC305" i="126" s="1"/>
  <c r="JA304" i="126"/>
  <c r="JA305" i="126" s="1"/>
  <c r="IY304" i="126"/>
  <c r="IY305" i="126" s="1"/>
  <c r="IW304" i="126"/>
  <c r="IW305" i="126" s="1"/>
  <c r="IU304" i="126"/>
  <c r="IU305" i="126" s="1"/>
  <c r="IS304" i="126"/>
  <c r="IS305" i="126" s="1"/>
  <c r="IQ304" i="126"/>
  <c r="IQ305" i="126" s="1"/>
  <c r="IO304" i="126"/>
  <c r="IO305" i="126" s="1"/>
  <c r="IM304" i="126"/>
  <c r="IM305" i="126" s="1"/>
  <c r="IK304" i="126"/>
  <c r="IK305" i="126" s="1"/>
  <c r="II304" i="126"/>
  <c r="II305" i="126" s="1"/>
  <c r="IG304" i="126"/>
  <c r="IG305" i="126" s="1"/>
  <c r="IE304" i="126"/>
  <c r="IE305" i="126" s="1"/>
  <c r="IC304" i="126"/>
  <c r="IC305" i="126" s="1"/>
  <c r="IA304" i="126"/>
  <c r="IA305" i="126" s="1"/>
  <c r="HY304" i="126"/>
  <c r="HY305" i="126" s="1"/>
  <c r="HW304" i="126"/>
  <c r="HW305" i="126" s="1"/>
  <c r="JR301" i="126"/>
  <c r="JP301" i="126"/>
  <c r="JN301" i="126"/>
  <c r="JL301" i="126"/>
  <c r="JJ301" i="126"/>
  <c r="JH301" i="126"/>
  <c r="JF301" i="126"/>
  <c r="JD301" i="126"/>
  <c r="JB301" i="126"/>
  <c r="IZ301" i="126"/>
  <c r="IX301" i="126"/>
  <c r="IV301" i="126"/>
  <c r="IT301" i="126"/>
  <c r="JR304" i="126"/>
  <c r="JR305" i="126" s="1"/>
  <c r="JP304" i="126"/>
  <c r="JP305" i="126" s="1"/>
  <c r="JN304" i="126"/>
  <c r="JN305" i="126" s="1"/>
  <c r="JL304" i="126"/>
  <c r="JL305" i="126" s="1"/>
  <c r="JJ304" i="126"/>
  <c r="JJ305" i="126" s="1"/>
  <c r="JH304" i="126"/>
  <c r="JH305" i="126" s="1"/>
  <c r="JF304" i="126"/>
  <c r="JF305" i="126" s="1"/>
  <c r="JD304" i="126"/>
  <c r="JD305" i="126" s="1"/>
  <c r="JB304" i="126"/>
  <c r="JB305" i="126" s="1"/>
  <c r="IZ304" i="126"/>
  <c r="IZ305" i="126" s="1"/>
  <c r="IX304" i="126"/>
  <c r="IX305" i="126" s="1"/>
  <c r="IV304" i="126"/>
  <c r="IV305" i="126" s="1"/>
  <c r="IT304" i="126"/>
  <c r="IT305" i="126" s="1"/>
  <c r="IR304" i="126"/>
  <c r="IR305" i="126" s="1"/>
  <c r="IP304" i="126"/>
  <c r="IP305" i="126" s="1"/>
  <c r="IN304" i="126"/>
  <c r="IN305" i="126" s="1"/>
  <c r="IL304" i="126"/>
  <c r="IL305" i="126" s="1"/>
  <c r="IJ304" i="126"/>
  <c r="IJ305" i="126" s="1"/>
  <c r="IH304" i="126"/>
  <c r="IH305" i="126" s="1"/>
  <c r="IF304" i="126"/>
  <c r="IF305" i="126" s="1"/>
  <c r="ID304" i="126"/>
  <c r="ID305" i="126" s="1"/>
  <c r="IB304" i="126"/>
  <c r="IB305" i="126" s="1"/>
  <c r="HZ304" i="126"/>
  <c r="HZ305" i="126" s="1"/>
  <c r="HX304" i="126"/>
  <c r="HX305" i="126" s="1"/>
  <c r="HV304" i="126"/>
  <c r="HV305" i="126" s="1"/>
  <c r="JS301" i="126"/>
  <c r="JQ301" i="126"/>
  <c r="JO301" i="126"/>
  <c r="JM301" i="126"/>
  <c r="JK301" i="126"/>
  <c r="JI301" i="126"/>
  <c r="JG301" i="126"/>
  <c r="JE301" i="126"/>
  <c r="JC301" i="126"/>
  <c r="JA301" i="126"/>
  <c r="IY301" i="126"/>
  <c r="IW301" i="126"/>
  <c r="IU301" i="126"/>
  <c r="IS301" i="126"/>
  <c r="IQ301" i="126"/>
  <c r="IO301" i="126"/>
  <c r="IM301" i="126"/>
  <c r="IK301" i="126"/>
  <c r="II301" i="126"/>
  <c r="IG301" i="126"/>
  <c r="IE301" i="126"/>
  <c r="IC301" i="126"/>
  <c r="IA301" i="126"/>
  <c r="HY301" i="126"/>
  <c r="HV301" i="126"/>
  <c r="HX301" i="126"/>
  <c r="IB301" i="126"/>
  <c r="IF301" i="126"/>
  <c r="IJ301" i="126"/>
  <c r="IN301" i="126"/>
  <c r="IR301" i="126"/>
  <c r="HV303" i="125"/>
  <c r="HV302" i="125"/>
  <c r="HX303" i="125"/>
  <c r="HX302" i="125"/>
  <c r="HZ303" i="125"/>
  <c r="HZ302" i="125"/>
  <c r="IB303" i="125"/>
  <c r="IB302" i="125"/>
  <c r="ID303" i="125"/>
  <c r="ID302" i="125"/>
  <c r="IF303" i="125"/>
  <c r="IF302" i="125"/>
  <c r="IH303" i="125"/>
  <c r="IH302" i="125"/>
  <c r="IJ303" i="125"/>
  <c r="IJ302" i="125"/>
  <c r="IL303" i="125"/>
  <c r="IL302" i="125"/>
  <c r="IN303" i="125"/>
  <c r="IN302" i="125"/>
  <c r="IP303" i="125"/>
  <c r="IP302" i="125"/>
  <c r="IR303" i="125"/>
  <c r="IR302" i="125"/>
  <c r="IT303" i="125"/>
  <c r="IT302" i="125"/>
  <c r="IV303" i="125"/>
  <c r="IV302" i="125"/>
  <c r="IX303" i="125"/>
  <c r="IX302" i="125"/>
  <c r="IZ303" i="125"/>
  <c r="IZ302" i="125"/>
  <c r="JB303" i="125"/>
  <c r="JB302" i="125"/>
  <c r="JD303" i="125"/>
  <c r="JD302" i="125"/>
  <c r="JF303" i="125"/>
  <c r="JF302" i="125"/>
  <c r="JH303" i="125"/>
  <c r="JH302" i="125"/>
  <c r="JJ303" i="125"/>
  <c r="JJ302" i="125"/>
  <c r="JL303" i="125"/>
  <c r="JL302" i="125"/>
  <c r="JN303" i="125"/>
  <c r="JN302" i="125"/>
  <c r="JP303" i="125"/>
  <c r="JP302" i="125"/>
  <c r="JR303" i="125"/>
  <c r="JR302" i="125"/>
  <c r="HW306" i="125"/>
  <c r="HY306" i="125"/>
  <c r="IA306" i="125"/>
  <c r="IC306" i="125"/>
  <c r="IE306" i="125"/>
  <c r="IG306" i="125"/>
  <c r="II306" i="125"/>
  <c r="IK306" i="125"/>
  <c r="IM306" i="125"/>
  <c r="IO306" i="125"/>
  <c r="IQ306" i="125"/>
  <c r="IS306" i="125"/>
  <c r="IU306" i="125"/>
  <c r="IW306" i="125"/>
  <c r="IY306" i="125"/>
  <c r="JA306" i="125"/>
  <c r="JC306" i="125"/>
  <c r="JE306" i="125"/>
  <c r="JG306" i="125"/>
  <c r="JI306" i="125"/>
  <c r="JK306" i="125"/>
  <c r="JM306" i="125"/>
  <c r="JO306" i="125"/>
  <c r="JQ306" i="125"/>
  <c r="JS306" i="125"/>
  <c r="HS307" i="125"/>
  <c r="HR307" i="125" s="1"/>
  <c r="H12" i="125" s="1"/>
  <c r="HT307" i="125"/>
  <c r="HT308" i="125"/>
  <c r="HS308" i="125"/>
  <c r="HT309" i="125"/>
  <c r="HS309" i="125"/>
  <c r="HT310" i="125"/>
  <c r="HS310" i="125"/>
  <c r="HT311" i="125"/>
  <c r="HS311" i="125"/>
  <c r="HT312" i="125"/>
  <c r="HS312" i="125"/>
  <c r="HS313" i="125"/>
  <c r="HR313" i="125" s="1"/>
  <c r="H18" i="125" s="1"/>
  <c r="HT313" i="125"/>
  <c r="HS314" i="125"/>
  <c r="HR314" i="125" s="1"/>
  <c r="H19" i="125" s="1"/>
  <c r="HT314" i="125"/>
  <c r="HS315" i="125"/>
  <c r="HR315" i="125" s="1"/>
  <c r="H20" i="125" s="1"/>
  <c r="HT315" i="125"/>
  <c r="HS316" i="125"/>
  <c r="HR316" i="125" s="1"/>
  <c r="H21" i="125" s="1"/>
  <c r="HT316" i="125"/>
  <c r="HS317" i="125"/>
  <c r="HR317" i="125" s="1"/>
  <c r="H22" i="125" s="1"/>
  <c r="HT317" i="125"/>
  <c r="HW303" i="125"/>
  <c r="HW302" i="125"/>
  <c r="HY303" i="125"/>
  <c r="HY302" i="125"/>
  <c r="IA303" i="125"/>
  <c r="IA302" i="125"/>
  <c r="IC303" i="125"/>
  <c r="IC302" i="125"/>
  <c r="IE303" i="125"/>
  <c r="IE302" i="125"/>
  <c r="IG303" i="125"/>
  <c r="IG302" i="125"/>
  <c r="II303" i="125"/>
  <c r="II302" i="125"/>
  <c r="IK303" i="125"/>
  <c r="IK302" i="125"/>
  <c r="IM303" i="125"/>
  <c r="IM302" i="125"/>
  <c r="IO303" i="125"/>
  <c r="IO302" i="125"/>
  <c r="IQ303" i="125"/>
  <c r="IQ302" i="125"/>
  <c r="IS303" i="125"/>
  <c r="IS302" i="125"/>
  <c r="IU303" i="125"/>
  <c r="IU302" i="125"/>
  <c r="IW303" i="125"/>
  <c r="IW302" i="125"/>
  <c r="IY303" i="125"/>
  <c r="IY302" i="125"/>
  <c r="JA303" i="125"/>
  <c r="JA302" i="125"/>
  <c r="JC303" i="125"/>
  <c r="JC302" i="125"/>
  <c r="JE303" i="125"/>
  <c r="JE302" i="125"/>
  <c r="JG303" i="125"/>
  <c r="JG302" i="125"/>
  <c r="JI303" i="125"/>
  <c r="JI302" i="125"/>
  <c r="JK303" i="125"/>
  <c r="JK302" i="125"/>
  <c r="JM303" i="125"/>
  <c r="JM302" i="125"/>
  <c r="JO303" i="125"/>
  <c r="JO302" i="125"/>
  <c r="JQ303" i="125"/>
  <c r="JQ302" i="125"/>
  <c r="JS303" i="125"/>
  <c r="JS302" i="125"/>
  <c r="HS318" i="125"/>
  <c r="HT318" i="125"/>
  <c r="HS319" i="125"/>
  <c r="HT319" i="125"/>
  <c r="HS320" i="125"/>
  <c r="HT320" i="125"/>
  <c r="HS321" i="125"/>
  <c r="HT321" i="125"/>
  <c r="HS322" i="125"/>
  <c r="HT322" i="125"/>
  <c r="HS323" i="125"/>
  <c r="HT323" i="125"/>
  <c r="HS324" i="125"/>
  <c r="HT324" i="125"/>
  <c r="HS325" i="125"/>
  <c r="HT325" i="125"/>
  <c r="HS326" i="125"/>
  <c r="HT326" i="125"/>
  <c r="HT327" i="125"/>
  <c r="HS327" i="125"/>
  <c r="HR327" i="125" s="1"/>
  <c r="H32" i="125" s="1"/>
  <c r="HS328" i="125"/>
  <c r="HT328" i="125"/>
  <c r="HT329" i="125"/>
  <c r="HS329" i="125"/>
  <c r="HR329" i="125" s="1"/>
  <c r="H34" i="125" s="1"/>
  <c r="HS330" i="125"/>
  <c r="HT330" i="125"/>
  <c r="HT331" i="125"/>
  <c r="HS331" i="125"/>
  <c r="HR331" i="125" s="1"/>
  <c r="H36" i="125" s="1"/>
  <c r="HS332" i="125"/>
  <c r="HT332" i="125"/>
  <c r="HT333" i="125"/>
  <c r="HS333" i="125"/>
  <c r="HR333" i="125" s="1"/>
  <c r="H38" i="125" s="1"/>
  <c r="HS334" i="125"/>
  <c r="HT334" i="125"/>
  <c r="HT335" i="125"/>
  <c r="HS335" i="125"/>
  <c r="HR335" i="125" s="1"/>
  <c r="H40" i="125" s="1"/>
  <c r="HS336" i="125"/>
  <c r="HT336" i="125"/>
  <c r="HT337" i="125"/>
  <c r="HS337" i="125"/>
  <c r="HR337" i="125" s="1"/>
  <c r="H42" i="125" s="1"/>
  <c r="HS338" i="125"/>
  <c r="HT338" i="125"/>
  <c r="HT339" i="125"/>
  <c r="HS339" i="125"/>
  <c r="HR339" i="125" s="1"/>
  <c r="H44" i="125" s="1"/>
  <c r="HS340" i="125"/>
  <c r="HT340" i="125"/>
  <c r="HS341" i="125"/>
  <c r="HT341" i="125"/>
  <c r="HT342" i="125"/>
  <c r="HS342" i="125"/>
  <c r="HR342" i="125" s="1"/>
  <c r="H47" i="125" s="1"/>
  <c r="HS343" i="125"/>
  <c r="HT343" i="125"/>
  <c r="HT344" i="125"/>
  <c r="HS344" i="125"/>
  <c r="HR344" i="125" s="1"/>
  <c r="H49" i="125" s="1"/>
  <c r="HS345" i="125"/>
  <c r="HT345" i="125"/>
  <c r="HT346" i="125"/>
  <c r="HS346" i="125"/>
  <c r="HR346" i="125" s="1"/>
  <c r="H51" i="125" s="1"/>
  <c r="HS347" i="125"/>
  <c r="HT347" i="125"/>
  <c r="HT348" i="125"/>
  <c r="HS348" i="125"/>
  <c r="HR348" i="125" s="1"/>
  <c r="H53" i="125" s="1"/>
  <c r="HT349" i="125"/>
  <c r="HS349" i="125"/>
  <c r="HR349" i="125" s="1"/>
  <c r="H54" i="125" s="1"/>
  <c r="HT350" i="125"/>
  <c r="HS350" i="125"/>
  <c r="HR350" i="125" s="1"/>
  <c r="H55" i="125" s="1"/>
  <c r="HT351" i="125"/>
  <c r="HS351" i="125"/>
  <c r="HR351" i="125" s="1"/>
  <c r="H56" i="125" s="1"/>
  <c r="HT352" i="125"/>
  <c r="HS352" i="125"/>
  <c r="HR352" i="125" s="1"/>
  <c r="H57" i="125" s="1"/>
  <c r="HT353" i="125"/>
  <c r="HS353" i="125"/>
  <c r="HR353" i="125" s="1"/>
  <c r="H58" i="125" s="1"/>
  <c r="HT354" i="125"/>
  <c r="HS354" i="125"/>
  <c r="HR354" i="125" s="1"/>
  <c r="H59" i="125" s="1"/>
  <c r="HT355" i="125"/>
  <c r="HS355" i="125"/>
  <c r="HR355" i="125" s="1"/>
  <c r="H60" i="125" s="1"/>
  <c r="HT356" i="125"/>
  <c r="HS356" i="125"/>
  <c r="HR356" i="125" s="1"/>
  <c r="H61" i="125" s="1"/>
  <c r="HT357" i="125"/>
  <c r="HS357" i="125"/>
  <c r="HR357" i="125" s="1"/>
  <c r="H62" i="125" s="1"/>
  <c r="HT358" i="125"/>
  <c r="HS358" i="125"/>
  <c r="HR358" i="125" s="1"/>
  <c r="H63" i="125" s="1"/>
  <c r="HT359" i="125"/>
  <c r="HS359" i="125"/>
  <c r="HR359" i="125" s="1"/>
  <c r="H64" i="125" s="1"/>
  <c r="HT360" i="125"/>
  <c r="HS360" i="125"/>
  <c r="HR360" i="125" s="1"/>
  <c r="H65" i="125" s="1"/>
  <c r="HT361" i="125"/>
  <c r="HS361" i="125"/>
  <c r="HR361" i="125" s="1"/>
  <c r="H66" i="125" s="1"/>
  <c r="HT362" i="125"/>
  <c r="HS362" i="125"/>
  <c r="HR362" i="125" s="1"/>
  <c r="H67" i="125" s="1"/>
  <c r="HT363" i="125"/>
  <c r="HS363" i="125"/>
  <c r="HR363" i="125" s="1"/>
  <c r="H68" i="125" s="1"/>
  <c r="HT364" i="125"/>
  <c r="HS364" i="125"/>
  <c r="HR364" i="125" s="1"/>
  <c r="H69" i="125" s="1"/>
  <c r="HT365" i="125"/>
  <c r="HS365" i="125"/>
  <c r="HR365" i="125" s="1"/>
  <c r="H70" i="125" s="1"/>
  <c r="HT366" i="125"/>
  <c r="HS366" i="125"/>
  <c r="HR366" i="125" s="1"/>
  <c r="H71" i="125" s="1"/>
  <c r="JS304" i="125"/>
  <c r="JS305" i="125" s="1"/>
  <c r="JQ304" i="125"/>
  <c r="JQ305" i="125" s="1"/>
  <c r="JO304" i="125"/>
  <c r="JO305" i="125" s="1"/>
  <c r="JM304" i="125"/>
  <c r="JM305" i="125" s="1"/>
  <c r="JK304" i="125"/>
  <c r="JK305" i="125" s="1"/>
  <c r="JI304" i="125"/>
  <c r="JI305" i="125" s="1"/>
  <c r="JG304" i="125"/>
  <c r="JG305" i="125" s="1"/>
  <c r="JE304" i="125"/>
  <c r="JE305" i="125" s="1"/>
  <c r="JC304" i="125"/>
  <c r="JC305" i="125" s="1"/>
  <c r="JA304" i="125"/>
  <c r="JA305" i="125" s="1"/>
  <c r="IY304" i="125"/>
  <c r="IY305" i="125" s="1"/>
  <c r="IW304" i="125"/>
  <c r="IW305" i="125" s="1"/>
  <c r="IU304" i="125"/>
  <c r="IU305" i="125" s="1"/>
  <c r="IS304" i="125"/>
  <c r="IS305" i="125" s="1"/>
  <c r="IQ304" i="125"/>
  <c r="IQ305" i="125" s="1"/>
  <c r="IO304" i="125"/>
  <c r="IO305" i="125" s="1"/>
  <c r="IM304" i="125"/>
  <c r="IM305" i="125" s="1"/>
  <c r="IK304" i="125"/>
  <c r="IK305" i="125" s="1"/>
  <c r="II304" i="125"/>
  <c r="II305" i="125" s="1"/>
  <c r="IG304" i="125"/>
  <c r="IG305" i="125" s="1"/>
  <c r="IE304" i="125"/>
  <c r="IE305" i="125" s="1"/>
  <c r="IC304" i="125"/>
  <c r="IC305" i="125" s="1"/>
  <c r="IA304" i="125"/>
  <c r="IA305" i="125" s="1"/>
  <c r="HY304" i="125"/>
  <c r="HY305" i="125" s="1"/>
  <c r="HW304" i="125"/>
  <c r="HW305" i="125" s="1"/>
  <c r="JR304" i="125"/>
  <c r="JR305" i="125" s="1"/>
  <c r="JP304" i="125"/>
  <c r="JP305" i="125" s="1"/>
  <c r="JN304" i="125"/>
  <c r="JN305" i="125" s="1"/>
  <c r="JL304" i="125"/>
  <c r="JL305" i="125" s="1"/>
  <c r="JJ304" i="125"/>
  <c r="JJ305" i="125" s="1"/>
  <c r="JH304" i="125"/>
  <c r="JH305" i="125" s="1"/>
  <c r="JF304" i="125"/>
  <c r="JF305" i="125" s="1"/>
  <c r="JD304" i="125"/>
  <c r="JD305" i="125" s="1"/>
  <c r="JB304" i="125"/>
  <c r="JB305" i="125" s="1"/>
  <c r="IZ304" i="125"/>
  <c r="IZ305" i="125" s="1"/>
  <c r="IX304" i="125"/>
  <c r="IX305" i="125" s="1"/>
  <c r="IV304" i="125"/>
  <c r="IV305" i="125" s="1"/>
  <c r="IT304" i="125"/>
  <c r="IT305" i="125" s="1"/>
  <c r="IR304" i="125"/>
  <c r="IR305" i="125" s="1"/>
  <c r="IP304" i="125"/>
  <c r="IP305" i="125" s="1"/>
  <c r="IN304" i="125"/>
  <c r="IN305" i="125" s="1"/>
  <c r="IL304" i="125"/>
  <c r="IL305" i="125" s="1"/>
  <c r="IJ304" i="125"/>
  <c r="IJ305" i="125" s="1"/>
  <c r="IH304" i="125"/>
  <c r="IH305" i="125" s="1"/>
  <c r="IF304" i="125"/>
  <c r="IF305" i="125" s="1"/>
  <c r="ID304" i="125"/>
  <c r="ID305" i="125" s="1"/>
  <c r="IB304" i="125"/>
  <c r="IB305" i="125" s="1"/>
  <c r="HZ304" i="125"/>
  <c r="HZ305" i="125" s="1"/>
  <c r="HX304" i="125"/>
  <c r="HX305" i="125" s="1"/>
  <c r="HV304" i="125"/>
  <c r="HV305" i="125" s="1"/>
  <c r="HV301" i="125"/>
  <c r="HX301" i="125"/>
  <c r="HZ301" i="125"/>
  <c r="IB301" i="125"/>
  <c r="ID301" i="125"/>
  <c r="IF301" i="125"/>
  <c r="IH301" i="125"/>
  <c r="IJ301" i="125"/>
  <c r="IL301" i="125"/>
  <c r="IN301" i="125"/>
  <c r="IP301" i="125"/>
  <c r="IR301" i="125"/>
  <c r="IT301" i="125"/>
  <c r="IV301" i="125"/>
  <c r="IX301" i="125"/>
  <c r="IZ301" i="125"/>
  <c r="JB301" i="125"/>
  <c r="JD301" i="125"/>
  <c r="JF301" i="125"/>
  <c r="JH301" i="125"/>
  <c r="JJ301" i="125"/>
  <c r="JL301" i="125"/>
  <c r="JN301" i="125"/>
  <c r="JP301" i="125"/>
  <c r="JR301" i="125"/>
  <c r="HL302" i="125"/>
  <c r="HJ301" i="125"/>
  <c r="HL301" i="125" s="1"/>
  <c r="HW301" i="125"/>
  <c r="HY301" i="125"/>
  <c r="IA301" i="125"/>
  <c r="IC301" i="125"/>
  <c r="IE301" i="125"/>
  <c r="IG301" i="125"/>
  <c r="II301" i="125"/>
  <c r="IK301" i="125"/>
  <c r="IM301" i="125"/>
  <c r="IO301" i="125"/>
  <c r="IQ301" i="125"/>
  <c r="IS301" i="125"/>
  <c r="IU301" i="125"/>
  <c r="IW301" i="125"/>
  <c r="IY301" i="125"/>
  <c r="JA301" i="125"/>
  <c r="JC301" i="125"/>
  <c r="JE301" i="125"/>
  <c r="JG301" i="125"/>
  <c r="JI301" i="125"/>
  <c r="JK301" i="125"/>
  <c r="JM301" i="125"/>
  <c r="JO301" i="125"/>
  <c r="JQ301" i="125"/>
  <c r="JS301" i="125"/>
  <c r="JR306" i="125"/>
  <c r="JR300" i="125" s="1"/>
  <c r="HK304" i="125"/>
  <c r="HK303" i="125" s="1"/>
  <c r="HK302" i="125" s="1"/>
  <c r="HV306" i="125"/>
  <c r="HV300" i="125" s="1"/>
  <c r="HX306" i="125"/>
  <c r="HX300" i="125" s="1"/>
  <c r="HZ306" i="125"/>
  <c r="HZ300" i="125" s="1"/>
  <c r="IB306" i="125"/>
  <c r="IB300" i="125" s="1"/>
  <c r="ID306" i="125"/>
  <c r="ID300" i="125" s="1"/>
  <c r="IF306" i="125"/>
  <c r="IF300" i="125" s="1"/>
  <c r="IH306" i="125"/>
  <c r="IH300" i="125" s="1"/>
  <c r="IJ306" i="125"/>
  <c r="IJ300" i="125" s="1"/>
  <c r="IL306" i="125"/>
  <c r="IL300" i="125" s="1"/>
  <c r="IN306" i="125"/>
  <c r="IN300" i="125" s="1"/>
  <c r="IP306" i="125"/>
  <c r="IP300" i="125" s="1"/>
  <c r="IR306" i="125"/>
  <c r="IR300" i="125" s="1"/>
  <c r="IT306" i="125"/>
  <c r="IT300" i="125" s="1"/>
  <c r="IV306" i="125"/>
  <c r="IV300" i="125" s="1"/>
  <c r="IX306" i="125"/>
  <c r="IX300" i="125" s="1"/>
  <c r="IZ306" i="125"/>
  <c r="IZ300" i="125" s="1"/>
  <c r="JB306" i="125"/>
  <c r="JB300" i="125" s="1"/>
  <c r="JD306" i="125"/>
  <c r="JD300" i="125" s="1"/>
  <c r="JF306" i="125"/>
  <c r="JF300" i="125" s="1"/>
  <c r="JH306" i="125"/>
  <c r="JH300" i="125" s="1"/>
  <c r="JJ306" i="125"/>
  <c r="JJ300" i="125" s="1"/>
  <c r="JL306" i="125"/>
  <c r="JL300" i="125" s="1"/>
  <c r="JN306" i="125"/>
  <c r="JN300" i="125" s="1"/>
  <c r="JP306" i="125"/>
  <c r="JP300" i="125" s="1"/>
  <c r="HW303" i="124"/>
  <c r="HW302" i="124"/>
  <c r="HY303" i="124"/>
  <c r="HY302" i="124"/>
  <c r="IA303" i="124"/>
  <c r="IA302" i="124"/>
  <c r="IC303" i="124"/>
  <c r="IC302" i="124"/>
  <c r="IE303" i="124"/>
  <c r="IE302" i="124"/>
  <c r="IG303" i="124"/>
  <c r="IG302" i="124"/>
  <c r="II303" i="124"/>
  <c r="II302" i="124"/>
  <c r="IK303" i="124"/>
  <c r="IK302" i="124"/>
  <c r="IM303" i="124"/>
  <c r="IM302" i="124"/>
  <c r="IO303" i="124"/>
  <c r="IO302" i="124"/>
  <c r="IQ303" i="124"/>
  <c r="IQ302" i="124"/>
  <c r="IS303" i="124"/>
  <c r="IS302" i="124"/>
  <c r="IU303" i="124"/>
  <c r="IU302" i="124"/>
  <c r="IW303" i="124"/>
  <c r="IW302" i="124"/>
  <c r="IY303" i="124"/>
  <c r="IY302" i="124"/>
  <c r="JA303" i="124"/>
  <c r="JA302" i="124"/>
  <c r="JC303" i="124"/>
  <c r="JC302" i="124"/>
  <c r="JE303" i="124"/>
  <c r="JE302" i="124"/>
  <c r="JG303" i="124"/>
  <c r="JG302" i="124"/>
  <c r="JI303" i="124"/>
  <c r="JI302" i="124"/>
  <c r="JK303" i="124"/>
  <c r="JK302" i="124"/>
  <c r="JM303" i="124"/>
  <c r="JM302" i="124"/>
  <c r="JO303" i="124"/>
  <c r="JO302" i="124"/>
  <c r="JQ303" i="124"/>
  <c r="JQ302" i="124"/>
  <c r="JS303" i="124"/>
  <c r="JS302" i="124"/>
  <c r="HV306" i="124"/>
  <c r="HX306" i="124"/>
  <c r="HZ306" i="124"/>
  <c r="IB306" i="124"/>
  <c r="ID306" i="124"/>
  <c r="IF306" i="124"/>
  <c r="IH306" i="124"/>
  <c r="IJ306" i="124"/>
  <c r="IL306" i="124"/>
  <c r="IN306" i="124"/>
  <c r="IP306" i="124"/>
  <c r="IR306" i="124"/>
  <c r="IT306" i="124"/>
  <c r="IV306" i="124"/>
  <c r="IX306" i="124"/>
  <c r="IZ306" i="124"/>
  <c r="JB306" i="124"/>
  <c r="JD306" i="124"/>
  <c r="JF306" i="124"/>
  <c r="JH306" i="124"/>
  <c r="JJ306" i="124"/>
  <c r="JL306" i="124"/>
  <c r="JN306" i="124"/>
  <c r="JP306" i="124"/>
  <c r="JR306" i="124"/>
  <c r="HW301" i="124"/>
  <c r="HY301" i="124"/>
  <c r="IA301" i="124"/>
  <c r="IC301" i="124"/>
  <c r="IE301" i="124"/>
  <c r="IH301" i="124"/>
  <c r="IL301" i="124"/>
  <c r="IP301" i="124"/>
  <c r="IT301" i="124"/>
  <c r="HV303" i="124"/>
  <c r="HV302" i="124"/>
  <c r="HX303" i="124"/>
  <c r="HX302" i="124"/>
  <c r="HZ303" i="124"/>
  <c r="HZ302" i="124"/>
  <c r="IB303" i="124"/>
  <c r="IB302" i="124"/>
  <c r="ID303" i="124"/>
  <c r="ID302" i="124"/>
  <c r="IF303" i="124"/>
  <c r="IF302" i="124"/>
  <c r="IH303" i="124"/>
  <c r="IH302" i="124"/>
  <c r="IJ303" i="124"/>
  <c r="IJ302" i="124"/>
  <c r="IL303" i="124"/>
  <c r="IL302" i="124"/>
  <c r="IN303" i="124"/>
  <c r="IN302" i="124"/>
  <c r="IP303" i="124"/>
  <c r="IP302" i="124"/>
  <c r="IR303" i="124"/>
  <c r="IR302" i="124"/>
  <c r="IT303" i="124"/>
  <c r="IT302" i="124"/>
  <c r="IV303" i="124"/>
  <c r="IV302" i="124"/>
  <c r="IX303" i="124"/>
  <c r="IX302" i="124"/>
  <c r="IZ303" i="124"/>
  <c r="IZ302" i="124"/>
  <c r="JB303" i="124"/>
  <c r="JB302" i="124"/>
  <c r="JD303" i="124"/>
  <c r="JD302" i="124"/>
  <c r="JF303" i="124"/>
  <c r="JF302" i="124"/>
  <c r="JH303" i="124"/>
  <c r="JH302" i="124"/>
  <c r="JJ303" i="124"/>
  <c r="JJ302" i="124"/>
  <c r="JL303" i="124"/>
  <c r="JL302" i="124"/>
  <c r="JN303" i="124"/>
  <c r="JN302" i="124"/>
  <c r="JP303" i="124"/>
  <c r="JP302" i="124"/>
  <c r="JR303" i="124"/>
  <c r="JR302" i="124"/>
  <c r="HW306" i="124"/>
  <c r="HW300" i="124" s="1"/>
  <c r="HY306" i="124"/>
  <c r="HY300" i="124" s="1"/>
  <c r="IA306" i="124"/>
  <c r="IA300" i="124" s="1"/>
  <c r="IC306" i="124"/>
  <c r="IC300" i="124" s="1"/>
  <c r="IE306" i="124"/>
  <c r="IE300" i="124" s="1"/>
  <c r="IG306" i="124"/>
  <c r="IG300" i="124" s="1"/>
  <c r="II306" i="124"/>
  <c r="II300" i="124" s="1"/>
  <c r="IK306" i="124"/>
  <c r="IK300" i="124" s="1"/>
  <c r="IM306" i="124"/>
  <c r="IM300" i="124" s="1"/>
  <c r="IO306" i="124"/>
  <c r="IO300" i="124" s="1"/>
  <c r="IQ306" i="124"/>
  <c r="IQ300" i="124" s="1"/>
  <c r="IS306" i="124"/>
  <c r="IS300" i="124" s="1"/>
  <c r="IU306" i="124"/>
  <c r="IU300" i="124" s="1"/>
  <c r="IW306" i="124"/>
  <c r="IW300" i="124" s="1"/>
  <c r="IY306" i="124"/>
  <c r="IY300" i="124" s="1"/>
  <c r="JA306" i="124"/>
  <c r="JA300" i="124" s="1"/>
  <c r="JC306" i="124"/>
  <c r="JC300" i="124" s="1"/>
  <c r="JE306" i="124"/>
  <c r="JE300" i="124" s="1"/>
  <c r="JG306" i="124"/>
  <c r="JG300" i="124" s="1"/>
  <c r="JI306" i="124"/>
  <c r="JI300" i="124" s="1"/>
  <c r="JK306" i="124"/>
  <c r="JK300" i="124" s="1"/>
  <c r="JM306" i="124"/>
  <c r="JM300" i="124" s="1"/>
  <c r="JO306" i="124"/>
  <c r="JO300" i="124" s="1"/>
  <c r="JQ306" i="124"/>
  <c r="JQ300" i="124" s="1"/>
  <c r="JS306" i="124"/>
  <c r="JS300" i="124" s="1"/>
  <c r="HS307" i="124"/>
  <c r="HR307" i="124" s="1"/>
  <c r="H12" i="124" s="1"/>
  <c r="HT307" i="124"/>
  <c r="HT308" i="124"/>
  <c r="HS308" i="124"/>
  <c r="HT309" i="124"/>
  <c r="HS309" i="124"/>
  <c r="HT310" i="124"/>
  <c r="HS310" i="124"/>
  <c r="HT311" i="124"/>
  <c r="HS311" i="124"/>
  <c r="HT312" i="124"/>
  <c r="HS312" i="124"/>
  <c r="HT313" i="124"/>
  <c r="HS313" i="124"/>
  <c r="HT314" i="124"/>
  <c r="HS314" i="124"/>
  <c r="HT315" i="124"/>
  <c r="HS315" i="124"/>
  <c r="HT316" i="124"/>
  <c r="HS316" i="124"/>
  <c r="HT317" i="124"/>
  <c r="HS317" i="124"/>
  <c r="HT318" i="124"/>
  <c r="HS318" i="124"/>
  <c r="HT319" i="124"/>
  <c r="HS319" i="124"/>
  <c r="HT320" i="124"/>
  <c r="HS320" i="124"/>
  <c r="HT321" i="124"/>
  <c r="HS321" i="124"/>
  <c r="HT322" i="124"/>
  <c r="HS322" i="124"/>
  <c r="HT323" i="124"/>
  <c r="HS323" i="124"/>
  <c r="HT324" i="124"/>
  <c r="HS324" i="124"/>
  <c r="HT325" i="124"/>
  <c r="HS325" i="124"/>
  <c r="HT326" i="124"/>
  <c r="HS326" i="124"/>
  <c r="HS327" i="124"/>
  <c r="HR327" i="124" s="1"/>
  <c r="H32" i="124" s="1"/>
  <c r="HT327" i="124"/>
  <c r="HT328" i="124"/>
  <c r="HS328" i="124"/>
  <c r="HS329" i="124"/>
  <c r="HR329" i="124" s="1"/>
  <c r="H34" i="124" s="1"/>
  <c r="HT329" i="124"/>
  <c r="HT330" i="124"/>
  <c r="HS330" i="124"/>
  <c r="HS331" i="124"/>
  <c r="HR331" i="124" s="1"/>
  <c r="H36" i="124" s="1"/>
  <c r="HT331" i="124"/>
  <c r="HT332" i="124"/>
  <c r="HS332" i="124"/>
  <c r="HS333" i="124"/>
  <c r="HR333" i="124" s="1"/>
  <c r="H38" i="124" s="1"/>
  <c r="HT333" i="124"/>
  <c r="HT334" i="124"/>
  <c r="HS334" i="124"/>
  <c r="HS335" i="124"/>
  <c r="HR335" i="124" s="1"/>
  <c r="H40" i="124" s="1"/>
  <c r="HT335" i="124"/>
  <c r="HT336" i="124"/>
  <c r="HS336" i="124"/>
  <c r="HS337" i="124"/>
  <c r="HR337" i="124" s="1"/>
  <c r="H42" i="124" s="1"/>
  <c r="HT337" i="124"/>
  <c r="HT338" i="124"/>
  <c r="HS338" i="124"/>
  <c r="HS339" i="124"/>
  <c r="HR339" i="124" s="1"/>
  <c r="H44" i="124" s="1"/>
  <c r="HT339" i="124"/>
  <c r="HT340" i="124"/>
  <c r="HS340" i="124"/>
  <c r="HT341" i="124"/>
  <c r="HS341" i="124"/>
  <c r="HS342" i="124"/>
  <c r="HR342" i="124" s="1"/>
  <c r="H47" i="124" s="1"/>
  <c r="HT342" i="124"/>
  <c r="HT343" i="124"/>
  <c r="HS343" i="124"/>
  <c r="HT344" i="124"/>
  <c r="HS344" i="124"/>
  <c r="HS345" i="124"/>
  <c r="HR345" i="124" s="1"/>
  <c r="H50" i="124" s="1"/>
  <c r="HT345" i="124"/>
  <c r="HT346" i="124"/>
  <c r="HS346" i="124"/>
  <c r="HS347" i="124"/>
  <c r="HR347" i="124" s="1"/>
  <c r="H52" i="124" s="1"/>
  <c r="HT347" i="124"/>
  <c r="HT348" i="124"/>
  <c r="HS348" i="124"/>
  <c r="HT349" i="124"/>
  <c r="HS349" i="124"/>
  <c r="HT350" i="124"/>
  <c r="HS350" i="124"/>
  <c r="HT351" i="124"/>
  <c r="HS351" i="124"/>
  <c r="HT352" i="124"/>
  <c r="HS352" i="124"/>
  <c r="HT353" i="124"/>
  <c r="HS353" i="124"/>
  <c r="HT354" i="124"/>
  <c r="HS354" i="124"/>
  <c r="HT355" i="124"/>
  <c r="HS355" i="124"/>
  <c r="HT356" i="124"/>
  <c r="HS356" i="124"/>
  <c r="HT357" i="124"/>
  <c r="HS357" i="124"/>
  <c r="HT358" i="124"/>
  <c r="HS358" i="124"/>
  <c r="HT359" i="124"/>
  <c r="HS359" i="124"/>
  <c r="HT360" i="124"/>
  <c r="HS360" i="124"/>
  <c r="HT361" i="124"/>
  <c r="HS361" i="124"/>
  <c r="HT362" i="124"/>
  <c r="HS362" i="124"/>
  <c r="HT363" i="124"/>
  <c r="HS363" i="124"/>
  <c r="HT364" i="124"/>
  <c r="HS364" i="124"/>
  <c r="HT365" i="124"/>
  <c r="HS365" i="124"/>
  <c r="HT366" i="124"/>
  <c r="HS366" i="124"/>
  <c r="JS304" i="124"/>
  <c r="JS305" i="124" s="1"/>
  <c r="JQ304" i="124"/>
  <c r="JQ305" i="124" s="1"/>
  <c r="JO304" i="124"/>
  <c r="JO305" i="124" s="1"/>
  <c r="JM304" i="124"/>
  <c r="JM305" i="124" s="1"/>
  <c r="JK304" i="124"/>
  <c r="JK305" i="124" s="1"/>
  <c r="JI304" i="124"/>
  <c r="JI305" i="124" s="1"/>
  <c r="JG304" i="124"/>
  <c r="JG305" i="124" s="1"/>
  <c r="JE304" i="124"/>
  <c r="JE305" i="124" s="1"/>
  <c r="JC304" i="124"/>
  <c r="JC305" i="124" s="1"/>
  <c r="JA304" i="124"/>
  <c r="JA305" i="124" s="1"/>
  <c r="IY304" i="124"/>
  <c r="IY305" i="124" s="1"/>
  <c r="IW304" i="124"/>
  <c r="IW305" i="124" s="1"/>
  <c r="IU304" i="124"/>
  <c r="IU305" i="124" s="1"/>
  <c r="IS304" i="124"/>
  <c r="IS305" i="124" s="1"/>
  <c r="IQ304" i="124"/>
  <c r="IQ305" i="124" s="1"/>
  <c r="IO304" i="124"/>
  <c r="IO305" i="124" s="1"/>
  <c r="IM304" i="124"/>
  <c r="IM305" i="124" s="1"/>
  <c r="IK304" i="124"/>
  <c r="IK305" i="124" s="1"/>
  <c r="II304" i="124"/>
  <c r="II305" i="124" s="1"/>
  <c r="IG304" i="124"/>
  <c r="IG305" i="124" s="1"/>
  <c r="IE304" i="124"/>
  <c r="IE305" i="124" s="1"/>
  <c r="IC304" i="124"/>
  <c r="IC305" i="124" s="1"/>
  <c r="IA304" i="124"/>
  <c r="IA305" i="124" s="1"/>
  <c r="HY304" i="124"/>
  <c r="HY305" i="124" s="1"/>
  <c r="HW304" i="124"/>
  <c r="HW305" i="124" s="1"/>
  <c r="JR301" i="124"/>
  <c r="JP301" i="124"/>
  <c r="JN301" i="124"/>
  <c r="JL301" i="124"/>
  <c r="JJ301" i="124"/>
  <c r="JH301" i="124"/>
  <c r="JF301" i="124"/>
  <c r="JD301" i="124"/>
  <c r="JB301" i="124"/>
  <c r="JR304" i="124"/>
  <c r="JR305" i="124" s="1"/>
  <c r="JP304" i="124"/>
  <c r="JP305" i="124" s="1"/>
  <c r="JN304" i="124"/>
  <c r="JN305" i="124" s="1"/>
  <c r="JL304" i="124"/>
  <c r="JL305" i="124" s="1"/>
  <c r="JJ304" i="124"/>
  <c r="JJ305" i="124" s="1"/>
  <c r="JH304" i="124"/>
  <c r="JH305" i="124" s="1"/>
  <c r="JF304" i="124"/>
  <c r="JF305" i="124" s="1"/>
  <c r="JD304" i="124"/>
  <c r="JD305" i="124" s="1"/>
  <c r="JB304" i="124"/>
  <c r="JB305" i="124" s="1"/>
  <c r="IZ304" i="124"/>
  <c r="IZ305" i="124" s="1"/>
  <c r="IX304" i="124"/>
  <c r="IX305" i="124" s="1"/>
  <c r="IV304" i="124"/>
  <c r="IV305" i="124" s="1"/>
  <c r="IT304" i="124"/>
  <c r="IT305" i="124" s="1"/>
  <c r="IR304" i="124"/>
  <c r="IR305" i="124" s="1"/>
  <c r="IP304" i="124"/>
  <c r="IP305" i="124" s="1"/>
  <c r="IN304" i="124"/>
  <c r="IN305" i="124" s="1"/>
  <c r="IL304" i="124"/>
  <c r="IL305" i="124" s="1"/>
  <c r="IJ304" i="124"/>
  <c r="IJ305" i="124" s="1"/>
  <c r="IH304" i="124"/>
  <c r="IH305" i="124" s="1"/>
  <c r="IF304" i="124"/>
  <c r="IF305" i="124" s="1"/>
  <c r="ID304" i="124"/>
  <c r="ID305" i="124" s="1"/>
  <c r="IB304" i="124"/>
  <c r="IB305" i="124" s="1"/>
  <c r="HZ304" i="124"/>
  <c r="HZ305" i="124" s="1"/>
  <c r="HX304" i="124"/>
  <c r="HX305" i="124" s="1"/>
  <c r="HV304" i="124"/>
  <c r="HV305" i="124" s="1"/>
  <c r="JS301" i="124"/>
  <c r="JQ301" i="124"/>
  <c r="JO301" i="124"/>
  <c r="JM301" i="124"/>
  <c r="JK301" i="124"/>
  <c r="JI301" i="124"/>
  <c r="JG301" i="124"/>
  <c r="JE301" i="124"/>
  <c r="JC301" i="124"/>
  <c r="JA301" i="124"/>
  <c r="IY301" i="124"/>
  <c r="IW301" i="124"/>
  <c r="IU301" i="124"/>
  <c r="IS301" i="124"/>
  <c r="IQ301" i="124"/>
  <c r="IO301" i="124"/>
  <c r="IM301" i="124"/>
  <c r="IK301" i="124"/>
  <c r="II301" i="124"/>
  <c r="IG301" i="124"/>
  <c r="HV301" i="124"/>
  <c r="HX301" i="124"/>
  <c r="HZ301" i="124"/>
  <c r="IB301" i="124"/>
  <c r="ID301" i="124"/>
  <c r="IF301" i="124"/>
  <c r="IJ301" i="124"/>
  <c r="IN301" i="124"/>
  <c r="IR301" i="124"/>
  <c r="IV301" i="124"/>
  <c r="IZ301" i="124"/>
  <c r="HV303" i="123"/>
  <c r="HV302" i="123"/>
  <c r="HX303" i="123"/>
  <c r="HX302" i="123"/>
  <c r="HZ303" i="123"/>
  <c r="HZ302" i="123"/>
  <c r="IB303" i="123"/>
  <c r="IB302" i="123"/>
  <c r="ID303" i="123"/>
  <c r="ID302" i="123"/>
  <c r="IF303" i="123"/>
  <c r="IF302" i="123"/>
  <c r="IH303" i="123"/>
  <c r="IH302" i="123"/>
  <c r="IJ303" i="123"/>
  <c r="IJ302" i="123"/>
  <c r="IL303" i="123"/>
  <c r="IL302" i="123"/>
  <c r="IN303" i="123"/>
  <c r="IN302" i="123"/>
  <c r="IP303" i="123"/>
  <c r="IP302" i="123"/>
  <c r="IR303" i="123"/>
  <c r="IR302" i="123"/>
  <c r="IT303" i="123"/>
  <c r="IT302" i="123"/>
  <c r="IV303" i="123"/>
  <c r="IV302" i="123"/>
  <c r="IX303" i="123"/>
  <c r="IX302" i="123"/>
  <c r="IZ303" i="123"/>
  <c r="IZ302" i="123"/>
  <c r="JB303" i="123"/>
  <c r="JB302" i="123"/>
  <c r="JD303" i="123"/>
  <c r="JD302" i="123"/>
  <c r="JF303" i="123"/>
  <c r="JF302" i="123"/>
  <c r="JH303" i="123"/>
  <c r="JH302" i="123"/>
  <c r="JJ303" i="123"/>
  <c r="JJ302" i="123"/>
  <c r="JL303" i="123"/>
  <c r="JL302" i="123"/>
  <c r="JN303" i="123"/>
  <c r="JN302" i="123"/>
  <c r="JP303" i="123"/>
  <c r="JP302" i="123"/>
  <c r="JR303" i="123"/>
  <c r="JR302" i="123"/>
  <c r="HW306" i="123"/>
  <c r="IA306" i="123"/>
  <c r="IE306" i="123"/>
  <c r="II306" i="123"/>
  <c r="IM306" i="123"/>
  <c r="IQ306" i="123"/>
  <c r="IU306" i="123"/>
  <c r="IY306" i="123"/>
  <c r="JC306" i="123"/>
  <c r="JG306" i="123"/>
  <c r="JK306" i="123"/>
  <c r="JO306" i="123"/>
  <c r="JS306" i="123"/>
  <c r="HS307" i="123"/>
  <c r="HT307" i="123"/>
  <c r="HT308" i="123"/>
  <c r="HS308" i="123"/>
  <c r="HR308" i="123" s="1"/>
  <c r="H13" i="123" s="1"/>
  <c r="HT309" i="123"/>
  <c r="HS309" i="123"/>
  <c r="HR309" i="123" s="1"/>
  <c r="H14" i="123" s="1"/>
  <c r="HT310" i="123"/>
  <c r="HS310" i="123"/>
  <c r="HR310" i="123" s="1"/>
  <c r="H15" i="123" s="1"/>
  <c r="HT311" i="123"/>
  <c r="HS311" i="123"/>
  <c r="HR311" i="123" s="1"/>
  <c r="H16" i="123" s="1"/>
  <c r="HT312" i="123"/>
  <c r="HS312" i="123"/>
  <c r="HR312" i="123" s="1"/>
  <c r="H17" i="123" s="1"/>
  <c r="HT313" i="123"/>
  <c r="HS313" i="123"/>
  <c r="HR313" i="123" s="1"/>
  <c r="H18" i="123" s="1"/>
  <c r="HT314" i="123"/>
  <c r="HS314" i="123"/>
  <c r="HR314" i="123" s="1"/>
  <c r="H19" i="123" s="1"/>
  <c r="HT315" i="123"/>
  <c r="HS315" i="123"/>
  <c r="HR315" i="123" s="1"/>
  <c r="H20" i="123" s="1"/>
  <c r="HT316" i="123"/>
  <c r="HS316" i="123"/>
  <c r="HR316" i="123" s="1"/>
  <c r="H21" i="123" s="1"/>
  <c r="HT317" i="123"/>
  <c r="HS317" i="123"/>
  <c r="HR317" i="123" s="1"/>
  <c r="H22" i="123" s="1"/>
  <c r="HS318" i="123"/>
  <c r="HT318" i="123"/>
  <c r="HS319" i="123"/>
  <c r="HT319" i="123"/>
  <c r="HS320" i="123"/>
  <c r="HT320" i="123"/>
  <c r="HS321" i="123"/>
  <c r="HT321" i="123"/>
  <c r="HS322" i="123"/>
  <c r="HT322" i="123"/>
  <c r="HS323" i="123"/>
  <c r="HT323" i="123"/>
  <c r="HS324" i="123"/>
  <c r="HT324" i="123"/>
  <c r="HS325" i="123"/>
  <c r="HT325" i="123"/>
  <c r="HS326" i="123"/>
  <c r="HT326" i="123"/>
  <c r="HT327" i="123"/>
  <c r="HS327" i="123"/>
  <c r="HR327" i="123" s="1"/>
  <c r="H32" i="123" s="1"/>
  <c r="HS328" i="123"/>
  <c r="HT328" i="123"/>
  <c r="HT329" i="123"/>
  <c r="HS329" i="123"/>
  <c r="HR329" i="123" s="1"/>
  <c r="H34" i="123" s="1"/>
  <c r="HS330" i="123"/>
  <c r="HT330" i="123"/>
  <c r="HT331" i="123"/>
  <c r="HS331" i="123"/>
  <c r="HR331" i="123" s="1"/>
  <c r="H36" i="123" s="1"/>
  <c r="HS332" i="123"/>
  <c r="HT332" i="123"/>
  <c r="HT333" i="123"/>
  <c r="HS333" i="123"/>
  <c r="HR333" i="123" s="1"/>
  <c r="H38" i="123" s="1"/>
  <c r="HS334" i="123"/>
  <c r="HT334" i="123"/>
  <c r="HT335" i="123"/>
  <c r="HS335" i="123"/>
  <c r="HR335" i="123" s="1"/>
  <c r="H40" i="123" s="1"/>
  <c r="HS336" i="123"/>
  <c r="HT336" i="123"/>
  <c r="HT337" i="123"/>
  <c r="HS337" i="123"/>
  <c r="HR337" i="123" s="1"/>
  <c r="H42" i="123" s="1"/>
  <c r="HS338" i="123"/>
  <c r="HT338" i="123"/>
  <c r="HT339" i="123"/>
  <c r="HS339" i="123"/>
  <c r="HR339" i="123" s="1"/>
  <c r="H44" i="123" s="1"/>
  <c r="HS340" i="123"/>
  <c r="HT340" i="123"/>
  <c r="HT341" i="123"/>
  <c r="HS341" i="123"/>
  <c r="HR341" i="123" s="1"/>
  <c r="H46" i="123" s="1"/>
  <c r="HS342" i="123"/>
  <c r="HT342" i="123"/>
  <c r="HS343" i="123"/>
  <c r="HT343" i="123"/>
  <c r="HT344" i="123"/>
  <c r="HS344" i="123"/>
  <c r="HR344" i="123" s="1"/>
  <c r="H49" i="123" s="1"/>
  <c r="HS345" i="123"/>
  <c r="HT345" i="123"/>
  <c r="HT346" i="123"/>
  <c r="HS346" i="123"/>
  <c r="HR346" i="123" s="1"/>
  <c r="H51" i="123" s="1"/>
  <c r="HS347" i="123"/>
  <c r="HT347" i="123"/>
  <c r="HT348" i="123"/>
  <c r="HS348" i="123"/>
  <c r="HR348" i="123" s="1"/>
  <c r="H53" i="123" s="1"/>
  <c r="HT349" i="123"/>
  <c r="HS349" i="123"/>
  <c r="HR349" i="123" s="1"/>
  <c r="H54" i="123" s="1"/>
  <c r="HT350" i="123"/>
  <c r="HS350" i="123"/>
  <c r="HR350" i="123" s="1"/>
  <c r="H55" i="123" s="1"/>
  <c r="HT351" i="123"/>
  <c r="HS351" i="123"/>
  <c r="HR351" i="123" s="1"/>
  <c r="H56" i="123" s="1"/>
  <c r="HT352" i="123"/>
  <c r="HS352" i="123"/>
  <c r="HR352" i="123" s="1"/>
  <c r="H57" i="123" s="1"/>
  <c r="HT353" i="123"/>
  <c r="HS353" i="123"/>
  <c r="HR353" i="123" s="1"/>
  <c r="H58" i="123" s="1"/>
  <c r="HT354" i="123"/>
  <c r="HS354" i="123"/>
  <c r="HR354" i="123" s="1"/>
  <c r="H59" i="123" s="1"/>
  <c r="HT355" i="123"/>
  <c r="HS355" i="123"/>
  <c r="HR355" i="123" s="1"/>
  <c r="H60" i="123" s="1"/>
  <c r="HT356" i="123"/>
  <c r="HS356" i="123"/>
  <c r="HR356" i="123" s="1"/>
  <c r="H61" i="123" s="1"/>
  <c r="HT357" i="123"/>
  <c r="HS357" i="123"/>
  <c r="HR357" i="123" s="1"/>
  <c r="H62" i="123" s="1"/>
  <c r="HT358" i="123"/>
  <c r="HS358" i="123"/>
  <c r="HR358" i="123" s="1"/>
  <c r="H63" i="123" s="1"/>
  <c r="HT359" i="123"/>
  <c r="HS359" i="123"/>
  <c r="HR359" i="123" s="1"/>
  <c r="H64" i="123" s="1"/>
  <c r="HT360" i="123"/>
  <c r="HS360" i="123"/>
  <c r="HR360" i="123" s="1"/>
  <c r="H65" i="123" s="1"/>
  <c r="HT361" i="123"/>
  <c r="HS361" i="123"/>
  <c r="HR361" i="123" s="1"/>
  <c r="H66" i="123" s="1"/>
  <c r="HT362" i="123"/>
  <c r="HS362" i="123"/>
  <c r="HR362" i="123" s="1"/>
  <c r="H67" i="123" s="1"/>
  <c r="HT363" i="123"/>
  <c r="HS363" i="123"/>
  <c r="HR363" i="123" s="1"/>
  <c r="H68" i="123" s="1"/>
  <c r="HT364" i="123"/>
  <c r="HS364" i="123"/>
  <c r="HR364" i="123" s="1"/>
  <c r="H69" i="123" s="1"/>
  <c r="HT365" i="123"/>
  <c r="HS365" i="123"/>
  <c r="HR365" i="123" s="1"/>
  <c r="H70" i="123" s="1"/>
  <c r="HT366" i="123"/>
  <c r="HS366" i="123"/>
  <c r="HR366" i="123" s="1"/>
  <c r="H71" i="123" s="1"/>
  <c r="JS304" i="123"/>
  <c r="JS305" i="123" s="1"/>
  <c r="JQ304" i="123"/>
  <c r="JQ305" i="123" s="1"/>
  <c r="JO304" i="123"/>
  <c r="JO305" i="123" s="1"/>
  <c r="JM304" i="123"/>
  <c r="JM305" i="123" s="1"/>
  <c r="JK304" i="123"/>
  <c r="JK305" i="123" s="1"/>
  <c r="JI304" i="123"/>
  <c r="JI305" i="123" s="1"/>
  <c r="JG304" i="123"/>
  <c r="JG305" i="123" s="1"/>
  <c r="JE304" i="123"/>
  <c r="JE305" i="123" s="1"/>
  <c r="JC304" i="123"/>
  <c r="JC305" i="123" s="1"/>
  <c r="JA304" i="123"/>
  <c r="JA305" i="123" s="1"/>
  <c r="IY304" i="123"/>
  <c r="IY305" i="123" s="1"/>
  <c r="IW304" i="123"/>
  <c r="IW305" i="123" s="1"/>
  <c r="IU304" i="123"/>
  <c r="IU305" i="123" s="1"/>
  <c r="IS304" i="123"/>
  <c r="IS305" i="123" s="1"/>
  <c r="JR304" i="123"/>
  <c r="JN304" i="123"/>
  <c r="JJ304" i="123"/>
  <c r="JF304" i="123"/>
  <c r="JB304" i="123"/>
  <c r="IX304" i="123"/>
  <c r="IT304" i="123"/>
  <c r="IQ304" i="123"/>
  <c r="IQ305" i="123" s="1"/>
  <c r="IO304" i="123"/>
  <c r="IO305" i="123" s="1"/>
  <c r="IM304" i="123"/>
  <c r="IM305" i="123" s="1"/>
  <c r="IK304" i="123"/>
  <c r="IK305" i="123" s="1"/>
  <c r="II304" i="123"/>
  <c r="II305" i="123" s="1"/>
  <c r="IG304" i="123"/>
  <c r="IG305" i="123" s="1"/>
  <c r="IE304" i="123"/>
  <c r="IE305" i="123" s="1"/>
  <c r="IC304" i="123"/>
  <c r="IC305" i="123" s="1"/>
  <c r="IA304" i="123"/>
  <c r="IA305" i="123" s="1"/>
  <c r="HY304" i="123"/>
  <c r="HY305" i="123" s="1"/>
  <c r="HW304" i="123"/>
  <c r="HW305" i="123" s="1"/>
  <c r="JP304" i="123"/>
  <c r="JP305" i="123" s="1"/>
  <c r="JL304" i="123"/>
  <c r="JH304" i="123"/>
  <c r="JH305" i="123" s="1"/>
  <c r="JD304" i="123"/>
  <c r="IZ304" i="123"/>
  <c r="IZ305" i="123" s="1"/>
  <c r="IV304" i="123"/>
  <c r="IR304" i="123"/>
  <c r="IR305" i="123" s="1"/>
  <c r="IP304" i="123"/>
  <c r="IN304" i="123"/>
  <c r="IN305" i="123" s="1"/>
  <c r="IL304" i="123"/>
  <c r="IJ304" i="123"/>
  <c r="IJ305" i="123" s="1"/>
  <c r="IH304" i="123"/>
  <c r="IF304" i="123"/>
  <c r="IF305" i="123" s="1"/>
  <c r="ID304" i="123"/>
  <c r="IB304" i="123"/>
  <c r="IB305" i="123" s="1"/>
  <c r="HZ304" i="123"/>
  <c r="HX304" i="123"/>
  <c r="HX305" i="123" s="1"/>
  <c r="HV304" i="123"/>
  <c r="JS301" i="123"/>
  <c r="JQ301" i="123"/>
  <c r="JO301" i="123"/>
  <c r="JM301" i="123"/>
  <c r="JK301" i="123"/>
  <c r="JI301" i="123"/>
  <c r="JG301" i="123"/>
  <c r="JE301" i="123"/>
  <c r="JC301" i="123"/>
  <c r="JA301" i="123"/>
  <c r="IY301" i="123"/>
  <c r="IW301" i="123"/>
  <c r="IU301" i="123"/>
  <c r="IS301" i="123"/>
  <c r="IQ301" i="123"/>
  <c r="IO301" i="123"/>
  <c r="IM301" i="123"/>
  <c r="IK301" i="123"/>
  <c r="II301" i="123"/>
  <c r="IG301" i="123"/>
  <c r="IE301" i="123"/>
  <c r="IC301" i="123"/>
  <c r="IA301" i="123"/>
  <c r="HY301" i="123"/>
  <c r="HW301" i="123"/>
  <c r="HV301" i="123"/>
  <c r="HZ301" i="123"/>
  <c r="ID301" i="123"/>
  <c r="IH301" i="123"/>
  <c r="IL301" i="123"/>
  <c r="IP301" i="123"/>
  <c r="IT301" i="123"/>
  <c r="IX301" i="123"/>
  <c r="JB301" i="123"/>
  <c r="JF301" i="123"/>
  <c r="JJ301" i="123"/>
  <c r="JN301" i="123"/>
  <c r="JR301" i="123"/>
  <c r="HL302" i="123"/>
  <c r="HY302" i="123"/>
  <c r="IC302" i="123"/>
  <c r="IG302" i="123"/>
  <c r="IK302" i="123"/>
  <c r="IO302" i="123"/>
  <c r="IS302" i="123"/>
  <c r="IW302" i="123"/>
  <c r="JA302" i="123"/>
  <c r="JE302" i="123"/>
  <c r="JI302" i="123"/>
  <c r="JM302" i="123"/>
  <c r="JQ303" i="123"/>
  <c r="JQ302" i="123"/>
  <c r="JS303" i="123"/>
  <c r="JS302" i="123"/>
  <c r="HV305" i="123"/>
  <c r="HZ305" i="123"/>
  <c r="ID305" i="123"/>
  <c r="IH305" i="123"/>
  <c r="IL305" i="123"/>
  <c r="IP305" i="123"/>
  <c r="IT305" i="123"/>
  <c r="IV305" i="123"/>
  <c r="IX305" i="123"/>
  <c r="JB305" i="123"/>
  <c r="JD305" i="123"/>
  <c r="JF305" i="123"/>
  <c r="JJ305" i="123"/>
  <c r="JL305" i="123"/>
  <c r="JN305" i="123"/>
  <c r="JR305" i="123"/>
  <c r="HW302" i="123"/>
  <c r="IA302" i="123"/>
  <c r="IE302" i="123"/>
  <c r="II302" i="123"/>
  <c r="IM302" i="123"/>
  <c r="IQ302" i="123"/>
  <c r="IU302" i="123"/>
  <c r="IY302" i="123"/>
  <c r="JC302" i="123"/>
  <c r="JG302" i="123"/>
  <c r="JK302" i="123"/>
  <c r="JO302" i="123"/>
  <c r="JQ306" i="123"/>
  <c r="HY306" i="123"/>
  <c r="HY300" i="123" s="1"/>
  <c r="IC306" i="123"/>
  <c r="IG306" i="123"/>
  <c r="IG300" i="123" s="1"/>
  <c r="IK306" i="123"/>
  <c r="IO306" i="123"/>
  <c r="IO300" i="123" s="1"/>
  <c r="IS306" i="123"/>
  <c r="IW306" i="123"/>
  <c r="IW300" i="123" s="1"/>
  <c r="JA306" i="123"/>
  <c r="JE306" i="123"/>
  <c r="JE300" i="123" s="1"/>
  <c r="JI306" i="123"/>
  <c r="JM306" i="123"/>
  <c r="JM300" i="123" s="1"/>
  <c r="JR306" i="123"/>
  <c r="JR300" i="123" s="1"/>
  <c r="JP306" i="123"/>
  <c r="JP300" i="123" s="1"/>
  <c r="JN306" i="123"/>
  <c r="JN300" i="123" s="1"/>
  <c r="JL306" i="123"/>
  <c r="JL300" i="123" s="1"/>
  <c r="JJ306" i="123"/>
  <c r="JJ300" i="123" s="1"/>
  <c r="JH306" i="123"/>
  <c r="JH300" i="123" s="1"/>
  <c r="JF306" i="123"/>
  <c r="JF300" i="123" s="1"/>
  <c r="JD306" i="123"/>
  <c r="JD300" i="123" s="1"/>
  <c r="JB306" i="123"/>
  <c r="JB300" i="123" s="1"/>
  <c r="IZ306" i="123"/>
  <c r="IZ300" i="123" s="1"/>
  <c r="IX306" i="123"/>
  <c r="IX300" i="123" s="1"/>
  <c r="IV306" i="123"/>
  <c r="IV300" i="123" s="1"/>
  <c r="IT306" i="123"/>
  <c r="IT300" i="123" s="1"/>
  <c r="IR306" i="123"/>
  <c r="IR300" i="123" s="1"/>
  <c r="IP306" i="123"/>
  <c r="IP300" i="123" s="1"/>
  <c r="IN306" i="123"/>
  <c r="IN300" i="123" s="1"/>
  <c r="IL306" i="123"/>
  <c r="IL300" i="123" s="1"/>
  <c r="IJ306" i="123"/>
  <c r="IJ300" i="123" s="1"/>
  <c r="IH306" i="123"/>
  <c r="IH300" i="123" s="1"/>
  <c r="IF306" i="123"/>
  <c r="IF300" i="123" s="1"/>
  <c r="ID306" i="123"/>
  <c r="ID300" i="123" s="1"/>
  <c r="IB306" i="123"/>
  <c r="IB300" i="123" s="1"/>
  <c r="HZ306" i="123"/>
  <c r="HZ300" i="123" s="1"/>
  <c r="HX306" i="123"/>
  <c r="HX300" i="123" s="1"/>
  <c r="HV306" i="123"/>
  <c r="HV300" i="123" s="1"/>
  <c r="HV303" i="122"/>
  <c r="HV302" i="122"/>
  <c r="HX303" i="122"/>
  <c r="HX302" i="122"/>
  <c r="HZ303" i="122"/>
  <c r="HZ302" i="122"/>
  <c r="IB303" i="122"/>
  <c r="IB302" i="122"/>
  <c r="ID303" i="122"/>
  <c r="ID302" i="122"/>
  <c r="IF303" i="122"/>
  <c r="IF302" i="122"/>
  <c r="IH303" i="122"/>
  <c r="IH302" i="122"/>
  <c r="IJ303" i="122"/>
  <c r="IJ302" i="122"/>
  <c r="IL303" i="122"/>
  <c r="IL302" i="122"/>
  <c r="IN303" i="122"/>
  <c r="IN302" i="122"/>
  <c r="IP303" i="122"/>
  <c r="IP302" i="122"/>
  <c r="IR303" i="122"/>
  <c r="IR302" i="122"/>
  <c r="IT303" i="122"/>
  <c r="IT302" i="122"/>
  <c r="IV303" i="122"/>
  <c r="IV302" i="122"/>
  <c r="IX303" i="122"/>
  <c r="IX302" i="122"/>
  <c r="IZ303" i="122"/>
  <c r="IZ302" i="122"/>
  <c r="JB303" i="122"/>
  <c r="JB302" i="122"/>
  <c r="JD303" i="122"/>
  <c r="JD302" i="122"/>
  <c r="JF303" i="122"/>
  <c r="JF302" i="122"/>
  <c r="JH303" i="122"/>
  <c r="JH302" i="122"/>
  <c r="JJ303" i="122"/>
  <c r="JJ302" i="122"/>
  <c r="JL303" i="122"/>
  <c r="JL302" i="122"/>
  <c r="JN303" i="122"/>
  <c r="JN302" i="122"/>
  <c r="JP303" i="122"/>
  <c r="JP302" i="122"/>
  <c r="JR303" i="122"/>
  <c r="JR302" i="122"/>
  <c r="HW306" i="122"/>
  <c r="HY306" i="122"/>
  <c r="IA306" i="122"/>
  <c r="IC306" i="122"/>
  <c r="IE306" i="122"/>
  <c r="IG306" i="122"/>
  <c r="II306" i="122"/>
  <c r="IK306" i="122"/>
  <c r="IM306" i="122"/>
  <c r="IO306" i="122"/>
  <c r="IQ306" i="122"/>
  <c r="IS306" i="122"/>
  <c r="IU306" i="122"/>
  <c r="IW306" i="122"/>
  <c r="IY306" i="122"/>
  <c r="JA306" i="122"/>
  <c r="JC306" i="122"/>
  <c r="JE306" i="122"/>
  <c r="JG306" i="122"/>
  <c r="JI306" i="122"/>
  <c r="JK306" i="122"/>
  <c r="JM306" i="122"/>
  <c r="JO306" i="122"/>
  <c r="JQ306" i="122"/>
  <c r="JS306" i="122"/>
  <c r="HS307" i="122"/>
  <c r="HR307" i="122" s="1"/>
  <c r="H12" i="122" s="1"/>
  <c r="HT307" i="122"/>
  <c r="HT308" i="122"/>
  <c r="HS308" i="122"/>
  <c r="HT309" i="122"/>
  <c r="HS309" i="122"/>
  <c r="HT310" i="122"/>
  <c r="HS310" i="122"/>
  <c r="HT311" i="122"/>
  <c r="HS311" i="122"/>
  <c r="HT312" i="122"/>
  <c r="HS312" i="122"/>
  <c r="HS313" i="122"/>
  <c r="HR313" i="122" s="1"/>
  <c r="H18" i="122" s="1"/>
  <c r="HT313" i="122"/>
  <c r="HS314" i="122"/>
  <c r="HR314" i="122" s="1"/>
  <c r="H19" i="122" s="1"/>
  <c r="HT314" i="122"/>
  <c r="HS315" i="122"/>
  <c r="HR315" i="122" s="1"/>
  <c r="H20" i="122" s="1"/>
  <c r="HT315" i="122"/>
  <c r="HS316" i="122"/>
  <c r="HR316" i="122" s="1"/>
  <c r="H21" i="122" s="1"/>
  <c r="HT316" i="122"/>
  <c r="HS317" i="122"/>
  <c r="HR317" i="122" s="1"/>
  <c r="H22" i="122" s="1"/>
  <c r="HT317" i="122"/>
  <c r="HS318" i="122"/>
  <c r="HR318" i="122" s="1"/>
  <c r="H23" i="122" s="1"/>
  <c r="HT318" i="122"/>
  <c r="HS319" i="122"/>
  <c r="HR319" i="122" s="1"/>
  <c r="H24" i="122" s="1"/>
  <c r="HT319" i="122"/>
  <c r="HS320" i="122"/>
  <c r="HR320" i="122" s="1"/>
  <c r="H25" i="122" s="1"/>
  <c r="HT320" i="122"/>
  <c r="HS321" i="122"/>
  <c r="HR321" i="122" s="1"/>
  <c r="H26" i="122" s="1"/>
  <c r="HT321" i="122"/>
  <c r="HS322" i="122"/>
  <c r="HR322" i="122" s="1"/>
  <c r="H27" i="122" s="1"/>
  <c r="HT322" i="122"/>
  <c r="HS323" i="122"/>
  <c r="HR323" i="122" s="1"/>
  <c r="H28" i="122" s="1"/>
  <c r="HT323" i="122"/>
  <c r="HS324" i="122"/>
  <c r="HR324" i="122" s="1"/>
  <c r="H29" i="122" s="1"/>
  <c r="HT324" i="122"/>
  <c r="HS325" i="122"/>
  <c r="HR325" i="122" s="1"/>
  <c r="H30" i="122" s="1"/>
  <c r="HT325" i="122"/>
  <c r="HS326" i="122"/>
  <c r="HR326" i="122" s="1"/>
  <c r="H31" i="122" s="1"/>
  <c r="HT326" i="122"/>
  <c r="HT327" i="122"/>
  <c r="HS327" i="122"/>
  <c r="HS328" i="122"/>
  <c r="HR328" i="122" s="1"/>
  <c r="H33" i="122" s="1"/>
  <c r="HT328" i="122"/>
  <c r="HT329" i="122"/>
  <c r="HS329" i="122"/>
  <c r="HS330" i="122"/>
  <c r="HR330" i="122" s="1"/>
  <c r="H35" i="122" s="1"/>
  <c r="HT330" i="122"/>
  <c r="HT331" i="122"/>
  <c r="HS331" i="122"/>
  <c r="HS332" i="122"/>
  <c r="HR332" i="122" s="1"/>
  <c r="H37" i="122" s="1"/>
  <c r="HT332" i="122"/>
  <c r="HT333" i="122"/>
  <c r="HS333" i="122"/>
  <c r="HS334" i="122"/>
  <c r="HR334" i="122" s="1"/>
  <c r="H39" i="122" s="1"/>
  <c r="HT334" i="122"/>
  <c r="HT335" i="122"/>
  <c r="HS335" i="122"/>
  <c r="HS336" i="122"/>
  <c r="HR336" i="122" s="1"/>
  <c r="H41" i="122" s="1"/>
  <c r="HT336" i="122"/>
  <c r="HT337" i="122"/>
  <c r="HS337" i="122"/>
  <c r="HS338" i="122"/>
  <c r="HR338" i="122" s="1"/>
  <c r="H43" i="122" s="1"/>
  <c r="HT338" i="122"/>
  <c r="HT339" i="122"/>
  <c r="HS339" i="122"/>
  <c r="HS340" i="122"/>
  <c r="HR340" i="122" s="1"/>
  <c r="H45" i="122" s="1"/>
  <c r="HT340" i="122"/>
  <c r="HT341" i="122"/>
  <c r="HS341" i="122"/>
  <c r="HS342" i="122"/>
  <c r="HR342" i="122" s="1"/>
  <c r="H47" i="122" s="1"/>
  <c r="HT342" i="122"/>
  <c r="HS343" i="122"/>
  <c r="HR343" i="122" s="1"/>
  <c r="H48" i="122" s="1"/>
  <c r="HT343" i="122"/>
  <c r="HT344" i="122"/>
  <c r="HS344" i="122"/>
  <c r="HS345" i="122"/>
  <c r="HR345" i="122" s="1"/>
  <c r="H50" i="122" s="1"/>
  <c r="HT345" i="122"/>
  <c r="HT346" i="122"/>
  <c r="HS346" i="122"/>
  <c r="HS347" i="122"/>
  <c r="HR347" i="122" s="1"/>
  <c r="H52" i="122" s="1"/>
  <c r="HT347" i="122"/>
  <c r="HT348" i="122"/>
  <c r="HS348" i="122"/>
  <c r="HT349" i="122"/>
  <c r="HS349" i="122"/>
  <c r="HT350" i="122"/>
  <c r="HS350" i="122"/>
  <c r="HT351" i="122"/>
  <c r="HS351" i="122"/>
  <c r="HT352" i="122"/>
  <c r="HS352" i="122"/>
  <c r="HT353" i="122"/>
  <c r="HS353" i="122"/>
  <c r="HT354" i="122"/>
  <c r="HS354" i="122"/>
  <c r="HT355" i="122"/>
  <c r="HS355" i="122"/>
  <c r="HT356" i="122"/>
  <c r="HS356" i="122"/>
  <c r="HT357" i="122"/>
  <c r="HS357" i="122"/>
  <c r="HT358" i="122"/>
  <c r="HS358" i="122"/>
  <c r="HT359" i="122"/>
  <c r="HS359" i="122"/>
  <c r="HT360" i="122"/>
  <c r="HS360" i="122"/>
  <c r="HT361" i="122"/>
  <c r="HS361" i="122"/>
  <c r="HT362" i="122"/>
  <c r="HS362" i="122"/>
  <c r="HT363" i="122"/>
  <c r="HS363" i="122"/>
  <c r="HT364" i="122"/>
  <c r="HS364" i="122"/>
  <c r="HT365" i="122"/>
  <c r="HS365" i="122"/>
  <c r="HT366" i="122"/>
  <c r="HS366" i="122"/>
  <c r="JS304" i="122"/>
  <c r="JS305" i="122" s="1"/>
  <c r="JQ304" i="122"/>
  <c r="JQ305" i="122" s="1"/>
  <c r="JO304" i="122"/>
  <c r="JO305" i="122" s="1"/>
  <c r="JM304" i="122"/>
  <c r="JM305" i="122" s="1"/>
  <c r="JK304" i="122"/>
  <c r="JK305" i="122" s="1"/>
  <c r="JI304" i="122"/>
  <c r="JI305" i="122" s="1"/>
  <c r="JG304" i="122"/>
  <c r="JG305" i="122" s="1"/>
  <c r="JE304" i="122"/>
  <c r="JE305" i="122" s="1"/>
  <c r="JC304" i="122"/>
  <c r="JC305" i="122" s="1"/>
  <c r="JA304" i="122"/>
  <c r="JA305" i="122" s="1"/>
  <c r="IY304" i="122"/>
  <c r="IY305" i="122" s="1"/>
  <c r="IW304" i="122"/>
  <c r="IW305" i="122" s="1"/>
  <c r="IU304" i="122"/>
  <c r="IU305" i="122" s="1"/>
  <c r="IS304" i="122"/>
  <c r="IS305" i="122" s="1"/>
  <c r="IQ304" i="122"/>
  <c r="IQ305" i="122" s="1"/>
  <c r="IO304" i="122"/>
  <c r="IO305" i="122" s="1"/>
  <c r="IM304" i="122"/>
  <c r="IM305" i="122" s="1"/>
  <c r="IK304" i="122"/>
  <c r="IK305" i="122" s="1"/>
  <c r="II304" i="122"/>
  <c r="II305" i="122" s="1"/>
  <c r="IG304" i="122"/>
  <c r="IG305" i="122" s="1"/>
  <c r="IE304" i="122"/>
  <c r="IE305" i="122" s="1"/>
  <c r="IC304" i="122"/>
  <c r="IC305" i="122" s="1"/>
  <c r="IA304" i="122"/>
  <c r="IA305" i="122" s="1"/>
  <c r="HY304" i="122"/>
  <c r="HY305" i="122" s="1"/>
  <c r="HW304" i="122"/>
  <c r="HW305" i="122" s="1"/>
  <c r="JR301" i="122"/>
  <c r="JP301" i="122"/>
  <c r="JN301" i="122"/>
  <c r="JL301" i="122"/>
  <c r="JJ301" i="122"/>
  <c r="JH301" i="122"/>
  <c r="JF301" i="122"/>
  <c r="JD301" i="122"/>
  <c r="JB301" i="122"/>
  <c r="IZ301" i="122"/>
  <c r="IX301" i="122"/>
  <c r="IV301" i="122"/>
  <c r="IT301" i="122"/>
  <c r="IR301" i="122"/>
  <c r="IP301" i="122"/>
  <c r="IN301" i="122"/>
  <c r="IL301" i="122"/>
  <c r="IJ301" i="122"/>
  <c r="IH301" i="122"/>
  <c r="IF301" i="122"/>
  <c r="ID301" i="122"/>
  <c r="IB301" i="122"/>
  <c r="HZ301" i="122"/>
  <c r="JR304" i="122"/>
  <c r="JP304" i="122"/>
  <c r="JN304" i="122"/>
  <c r="JL304" i="122"/>
  <c r="JJ304" i="122"/>
  <c r="JH304" i="122"/>
  <c r="JF304" i="122"/>
  <c r="JD304" i="122"/>
  <c r="JB304" i="122"/>
  <c r="IZ304" i="122"/>
  <c r="IX304" i="122"/>
  <c r="IV304" i="122"/>
  <c r="IT304" i="122"/>
  <c r="IR304" i="122"/>
  <c r="IP304" i="122"/>
  <c r="IN304" i="122"/>
  <c r="IL304" i="122"/>
  <c r="IJ304" i="122"/>
  <c r="IH304" i="122"/>
  <c r="IF304" i="122"/>
  <c r="ID304" i="122"/>
  <c r="IB304" i="122"/>
  <c r="HZ304" i="122"/>
  <c r="HX304" i="122"/>
  <c r="HV304" i="122"/>
  <c r="JS301" i="122"/>
  <c r="JQ301" i="122"/>
  <c r="JO301" i="122"/>
  <c r="JM301" i="122"/>
  <c r="JK301" i="122"/>
  <c r="JI301" i="122"/>
  <c r="JG301" i="122"/>
  <c r="JE301" i="122"/>
  <c r="JC301" i="122"/>
  <c r="JA301" i="122"/>
  <c r="IY301" i="122"/>
  <c r="IW301" i="122"/>
  <c r="IU301" i="122"/>
  <c r="IS301" i="122"/>
  <c r="IQ301" i="122"/>
  <c r="IO301" i="122"/>
  <c r="IM301" i="122"/>
  <c r="IK301" i="122"/>
  <c r="II301" i="122"/>
  <c r="IG301" i="122"/>
  <c r="IE301" i="122"/>
  <c r="IC301" i="122"/>
  <c r="IA301" i="122"/>
  <c r="HV301" i="122"/>
  <c r="HX301" i="122"/>
  <c r="HW303" i="122"/>
  <c r="HW302" i="122"/>
  <c r="HY303" i="122"/>
  <c r="HY302" i="122"/>
  <c r="IA303" i="122"/>
  <c r="IA302" i="122"/>
  <c r="IC303" i="122"/>
  <c r="IC302" i="122"/>
  <c r="IE303" i="122"/>
  <c r="IE302" i="122"/>
  <c r="IG303" i="122"/>
  <c r="IG302" i="122"/>
  <c r="II303" i="122"/>
  <c r="II302" i="122"/>
  <c r="IK303" i="122"/>
  <c r="IK302" i="122"/>
  <c r="IM303" i="122"/>
  <c r="IM302" i="122"/>
  <c r="IO303" i="122"/>
  <c r="IO302" i="122"/>
  <c r="IQ303" i="122"/>
  <c r="IQ302" i="122"/>
  <c r="IS303" i="122"/>
  <c r="IS302" i="122"/>
  <c r="IU303" i="122"/>
  <c r="IU302" i="122"/>
  <c r="IW303" i="122"/>
  <c r="IW302" i="122"/>
  <c r="IY303" i="122"/>
  <c r="IY302" i="122"/>
  <c r="JA303" i="122"/>
  <c r="JA302" i="122"/>
  <c r="JC303" i="122"/>
  <c r="JC302" i="122"/>
  <c r="JE303" i="122"/>
  <c r="JE302" i="122"/>
  <c r="JG303" i="122"/>
  <c r="JG302" i="122"/>
  <c r="JI303" i="122"/>
  <c r="JI302" i="122"/>
  <c r="JK303" i="122"/>
  <c r="JK302" i="122"/>
  <c r="JM303" i="122"/>
  <c r="JM302" i="122"/>
  <c r="JO303" i="122"/>
  <c r="JO302" i="122"/>
  <c r="JQ303" i="122"/>
  <c r="JQ302" i="122"/>
  <c r="JS303" i="122"/>
  <c r="JS302" i="122"/>
  <c r="HV306" i="122"/>
  <c r="HV300" i="122" s="1"/>
  <c r="HV305" i="122"/>
  <c r="HX306" i="122"/>
  <c r="HX300" i="122" s="1"/>
  <c r="HX305" i="122"/>
  <c r="HZ306" i="122"/>
  <c r="HZ300" i="122" s="1"/>
  <c r="HZ305" i="122"/>
  <c r="IB306" i="122"/>
  <c r="IB300" i="122" s="1"/>
  <c r="IB305" i="122"/>
  <c r="ID306" i="122"/>
  <c r="ID300" i="122" s="1"/>
  <c r="ID305" i="122"/>
  <c r="IF306" i="122"/>
  <c r="IF300" i="122" s="1"/>
  <c r="IF305" i="122"/>
  <c r="IH306" i="122"/>
  <c r="IH300" i="122" s="1"/>
  <c r="IH305" i="122"/>
  <c r="IJ306" i="122"/>
  <c r="IJ300" i="122" s="1"/>
  <c r="IJ305" i="122"/>
  <c r="IL306" i="122"/>
  <c r="IL300" i="122" s="1"/>
  <c r="IL305" i="122"/>
  <c r="IN306" i="122"/>
  <c r="IN300" i="122" s="1"/>
  <c r="IN305" i="122"/>
  <c r="IP306" i="122"/>
  <c r="IP300" i="122" s="1"/>
  <c r="IP305" i="122"/>
  <c r="IR306" i="122"/>
  <c r="IR300" i="122" s="1"/>
  <c r="IR305" i="122"/>
  <c r="IT306" i="122"/>
  <c r="IT300" i="122" s="1"/>
  <c r="IT305" i="122"/>
  <c r="IV306" i="122"/>
  <c r="IV300" i="122" s="1"/>
  <c r="IV305" i="122"/>
  <c r="IX306" i="122"/>
  <c r="IX300" i="122" s="1"/>
  <c r="IX305" i="122"/>
  <c r="IZ306" i="122"/>
  <c r="IZ300" i="122" s="1"/>
  <c r="IZ305" i="122"/>
  <c r="JB306" i="122"/>
  <c r="JB300" i="122" s="1"/>
  <c r="JB305" i="122"/>
  <c r="JD306" i="122"/>
  <c r="JD300" i="122" s="1"/>
  <c r="JD305" i="122"/>
  <c r="JF306" i="122"/>
  <c r="JF300" i="122" s="1"/>
  <c r="JF305" i="122"/>
  <c r="JH306" i="122"/>
  <c r="JH300" i="122" s="1"/>
  <c r="JH305" i="122"/>
  <c r="JJ306" i="122"/>
  <c r="JJ300" i="122" s="1"/>
  <c r="JJ305" i="122"/>
  <c r="JL306" i="122"/>
  <c r="JL300" i="122" s="1"/>
  <c r="JL305" i="122"/>
  <c r="JN306" i="122"/>
  <c r="JN300" i="122" s="1"/>
  <c r="JN305" i="122"/>
  <c r="JP306" i="122"/>
  <c r="JP300" i="122" s="1"/>
  <c r="JP305" i="122"/>
  <c r="JR306" i="122"/>
  <c r="JR300" i="122" s="1"/>
  <c r="JR305" i="122"/>
  <c r="HW301" i="122"/>
  <c r="HY301" i="122"/>
  <c r="HV303" i="121"/>
  <c r="HV302" i="121"/>
  <c r="HX303" i="121"/>
  <c r="HX302" i="121"/>
  <c r="HZ303" i="121"/>
  <c r="HZ302" i="121"/>
  <c r="IB303" i="121"/>
  <c r="IB302" i="121"/>
  <c r="ID303" i="121"/>
  <c r="ID302" i="121"/>
  <c r="IF303" i="121"/>
  <c r="IF302" i="121"/>
  <c r="IH303" i="121"/>
  <c r="IH302" i="121"/>
  <c r="IJ303" i="121"/>
  <c r="IJ302" i="121"/>
  <c r="IL303" i="121"/>
  <c r="IL302" i="121"/>
  <c r="IN303" i="121"/>
  <c r="IN302" i="121"/>
  <c r="IP303" i="121"/>
  <c r="IP302" i="121"/>
  <c r="IR303" i="121"/>
  <c r="IR302" i="121"/>
  <c r="IT303" i="121"/>
  <c r="IT302" i="121"/>
  <c r="IV303" i="121"/>
  <c r="IV302" i="121"/>
  <c r="IX303" i="121"/>
  <c r="IX302" i="121"/>
  <c r="IZ303" i="121"/>
  <c r="IZ302" i="121"/>
  <c r="JB303" i="121"/>
  <c r="JB302" i="121"/>
  <c r="JD303" i="121"/>
  <c r="JD302" i="121"/>
  <c r="JF303" i="121"/>
  <c r="JF302" i="121"/>
  <c r="JH303" i="121"/>
  <c r="JH302" i="121"/>
  <c r="JJ303" i="121"/>
  <c r="JJ302" i="121"/>
  <c r="JL303" i="121"/>
  <c r="JL302" i="121"/>
  <c r="JN303" i="121"/>
  <c r="JN302" i="121"/>
  <c r="JP303" i="121"/>
  <c r="JP302" i="121"/>
  <c r="JR303" i="121"/>
  <c r="JR302" i="121"/>
  <c r="HW306" i="121"/>
  <c r="HY306" i="121"/>
  <c r="IA306" i="121"/>
  <c r="IC306" i="121"/>
  <c r="IE306" i="121"/>
  <c r="IG306" i="121"/>
  <c r="II306" i="121"/>
  <c r="IK306" i="121"/>
  <c r="IM306" i="121"/>
  <c r="IO306" i="121"/>
  <c r="IQ306" i="121"/>
  <c r="IS306" i="121"/>
  <c r="IU306" i="121"/>
  <c r="IW306" i="121"/>
  <c r="IY306" i="121"/>
  <c r="JA306" i="121"/>
  <c r="JC306" i="121"/>
  <c r="JE306" i="121"/>
  <c r="JG306" i="121"/>
  <c r="JI306" i="121"/>
  <c r="JK306" i="121"/>
  <c r="JM306" i="121"/>
  <c r="JO306" i="121"/>
  <c r="JQ306" i="121"/>
  <c r="JS306" i="121"/>
  <c r="HS307" i="121"/>
  <c r="HT307" i="121"/>
  <c r="HT308" i="121"/>
  <c r="HS308" i="121"/>
  <c r="HR308" i="121" s="1"/>
  <c r="H13" i="121" s="1"/>
  <c r="HT309" i="121"/>
  <c r="HS309" i="121"/>
  <c r="HR309" i="121" s="1"/>
  <c r="H14" i="121" s="1"/>
  <c r="HT310" i="121"/>
  <c r="HS310" i="121"/>
  <c r="HR310" i="121" s="1"/>
  <c r="H15" i="121" s="1"/>
  <c r="HT311" i="121"/>
  <c r="HS311" i="121"/>
  <c r="HR311" i="121" s="1"/>
  <c r="H16" i="121" s="1"/>
  <c r="HT312" i="121"/>
  <c r="HS312" i="121"/>
  <c r="HR312" i="121" s="1"/>
  <c r="H17" i="121" s="1"/>
  <c r="HT313" i="121"/>
  <c r="HS313" i="121"/>
  <c r="HR313" i="121" s="1"/>
  <c r="H18" i="121" s="1"/>
  <c r="HT314" i="121"/>
  <c r="HS314" i="121"/>
  <c r="HR314" i="121" s="1"/>
  <c r="H19" i="121" s="1"/>
  <c r="HT315" i="121"/>
  <c r="HS315" i="121"/>
  <c r="HR315" i="121" s="1"/>
  <c r="H20" i="121" s="1"/>
  <c r="HT316" i="121"/>
  <c r="HS316" i="121"/>
  <c r="HR316" i="121" s="1"/>
  <c r="H21" i="121" s="1"/>
  <c r="HT317" i="121"/>
  <c r="HS317" i="121"/>
  <c r="HR317" i="121" s="1"/>
  <c r="H22" i="121" s="1"/>
  <c r="HT318" i="121"/>
  <c r="HS318" i="121"/>
  <c r="HR318" i="121" s="1"/>
  <c r="H23" i="121" s="1"/>
  <c r="HT319" i="121"/>
  <c r="HS319" i="121"/>
  <c r="HR319" i="121" s="1"/>
  <c r="H24" i="121" s="1"/>
  <c r="HT320" i="121"/>
  <c r="HS320" i="121"/>
  <c r="HR320" i="121" s="1"/>
  <c r="H25" i="121" s="1"/>
  <c r="HT321" i="121"/>
  <c r="HS321" i="121"/>
  <c r="HR321" i="121" s="1"/>
  <c r="H26" i="121" s="1"/>
  <c r="HT322" i="121"/>
  <c r="HS322" i="121"/>
  <c r="HR322" i="121" s="1"/>
  <c r="H27" i="121" s="1"/>
  <c r="HT323" i="121"/>
  <c r="HS323" i="121"/>
  <c r="HR323" i="121" s="1"/>
  <c r="H28" i="121" s="1"/>
  <c r="HT324" i="121"/>
  <c r="HS324" i="121"/>
  <c r="HR324" i="121" s="1"/>
  <c r="H29" i="121" s="1"/>
  <c r="HT325" i="121"/>
  <c r="HS325" i="121"/>
  <c r="HR325" i="121" s="1"/>
  <c r="H30" i="121" s="1"/>
  <c r="HT326" i="121"/>
  <c r="HS326" i="121"/>
  <c r="HR326" i="121" s="1"/>
  <c r="H31" i="121" s="1"/>
  <c r="HS327" i="121"/>
  <c r="HT327" i="121"/>
  <c r="HT328" i="121"/>
  <c r="HS328" i="121"/>
  <c r="HR328" i="121" s="1"/>
  <c r="H33" i="121" s="1"/>
  <c r="HS329" i="121"/>
  <c r="HT329" i="121"/>
  <c r="HT330" i="121"/>
  <c r="HS330" i="121"/>
  <c r="HR330" i="121" s="1"/>
  <c r="H35" i="121" s="1"/>
  <c r="HS331" i="121"/>
  <c r="HT331" i="121"/>
  <c r="HT332" i="121"/>
  <c r="HS332" i="121"/>
  <c r="HR332" i="121" s="1"/>
  <c r="H37" i="121" s="1"/>
  <c r="HS333" i="121"/>
  <c r="HT333" i="121"/>
  <c r="HT334" i="121"/>
  <c r="HS334" i="121"/>
  <c r="HR334" i="121" s="1"/>
  <c r="H39" i="121" s="1"/>
  <c r="HS335" i="121"/>
  <c r="HT335" i="121"/>
  <c r="HT336" i="121"/>
  <c r="HS336" i="121"/>
  <c r="HR336" i="121" s="1"/>
  <c r="H41" i="121" s="1"/>
  <c r="HS337" i="121"/>
  <c r="HT337" i="121"/>
  <c r="HT338" i="121"/>
  <c r="HS338" i="121"/>
  <c r="HR338" i="121" s="1"/>
  <c r="H43" i="121" s="1"/>
  <c r="HS339" i="121"/>
  <c r="HT339" i="121"/>
  <c r="HT340" i="121"/>
  <c r="HS340" i="121"/>
  <c r="HR340" i="121" s="1"/>
  <c r="H45" i="121" s="1"/>
  <c r="HT341" i="121"/>
  <c r="HS341" i="121"/>
  <c r="HR341" i="121" s="1"/>
  <c r="H46" i="121" s="1"/>
  <c r="HS342" i="121"/>
  <c r="HT342" i="121"/>
  <c r="HT343" i="121"/>
  <c r="HS343" i="121"/>
  <c r="HR343" i="121" s="1"/>
  <c r="H48" i="121" s="1"/>
  <c r="HT344" i="121"/>
  <c r="HS344" i="121"/>
  <c r="HR344" i="121" s="1"/>
  <c r="H49" i="121" s="1"/>
  <c r="HS345" i="121"/>
  <c r="HT345" i="121"/>
  <c r="HT346" i="121"/>
  <c r="HS346" i="121"/>
  <c r="HR346" i="121" s="1"/>
  <c r="H51" i="121" s="1"/>
  <c r="HS347" i="121"/>
  <c r="HT347" i="121"/>
  <c r="HT348" i="121"/>
  <c r="HS348" i="121"/>
  <c r="HR348" i="121" s="1"/>
  <c r="H53" i="121" s="1"/>
  <c r="HT349" i="121"/>
  <c r="HS349" i="121"/>
  <c r="HR349" i="121" s="1"/>
  <c r="H54" i="121" s="1"/>
  <c r="HT350" i="121"/>
  <c r="HS350" i="121"/>
  <c r="HR350" i="121" s="1"/>
  <c r="H55" i="121" s="1"/>
  <c r="HT351" i="121"/>
  <c r="HS351" i="121"/>
  <c r="HR351" i="121" s="1"/>
  <c r="H56" i="121" s="1"/>
  <c r="HT352" i="121"/>
  <c r="HS352" i="121"/>
  <c r="HR352" i="121" s="1"/>
  <c r="H57" i="121" s="1"/>
  <c r="HT353" i="121"/>
  <c r="HS353" i="121"/>
  <c r="HR353" i="121" s="1"/>
  <c r="H58" i="121" s="1"/>
  <c r="HT354" i="121"/>
  <c r="HS354" i="121"/>
  <c r="HR354" i="121" s="1"/>
  <c r="H59" i="121" s="1"/>
  <c r="HT355" i="121"/>
  <c r="HS355" i="121"/>
  <c r="HR355" i="121" s="1"/>
  <c r="H60" i="121" s="1"/>
  <c r="HT356" i="121"/>
  <c r="HS356" i="121"/>
  <c r="HR356" i="121" s="1"/>
  <c r="H61" i="121" s="1"/>
  <c r="HT357" i="121"/>
  <c r="HS357" i="121"/>
  <c r="HR357" i="121" s="1"/>
  <c r="H62" i="121" s="1"/>
  <c r="HT358" i="121"/>
  <c r="HS358" i="121"/>
  <c r="HR358" i="121" s="1"/>
  <c r="H63" i="121" s="1"/>
  <c r="HT359" i="121"/>
  <c r="HS359" i="121"/>
  <c r="HR359" i="121" s="1"/>
  <c r="H64" i="121" s="1"/>
  <c r="HT360" i="121"/>
  <c r="HS360" i="121"/>
  <c r="HR360" i="121" s="1"/>
  <c r="H65" i="121" s="1"/>
  <c r="HT361" i="121"/>
  <c r="HS361" i="121"/>
  <c r="HR361" i="121" s="1"/>
  <c r="H66" i="121" s="1"/>
  <c r="HT362" i="121"/>
  <c r="HS362" i="121"/>
  <c r="HR362" i="121" s="1"/>
  <c r="H67" i="121" s="1"/>
  <c r="HT363" i="121"/>
  <c r="HS363" i="121"/>
  <c r="HR363" i="121" s="1"/>
  <c r="H68" i="121" s="1"/>
  <c r="HT364" i="121"/>
  <c r="HS364" i="121"/>
  <c r="HR364" i="121" s="1"/>
  <c r="H69" i="121" s="1"/>
  <c r="HT365" i="121"/>
  <c r="HS365" i="121"/>
  <c r="HR365" i="121" s="1"/>
  <c r="H70" i="121" s="1"/>
  <c r="HT366" i="121"/>
  <c r="HS366" i="121"/>
  <c r="HR366" i="121" s="1"/>
  <c r="H71" i="121" s="1"/>
  <c r="JS304" i="121"/>
  <c r="JS305" i="121" s="1"/>
  <c r="JQ304" i="121"/>
  <c r="JQ305" i="121" s="1"/>
  <c r="JO304" i="121"/>
  <c r="JO305" i="121" s="1"/>
  <c r="JM304" i="121"/>
  <c r="JM305" i="121" s="1"/>
  <c r="JK304" i="121"/>
  <c r="JK305" i="121" s="1"/>
  <c r="JI304" i="121"/>
  <c r="JI305" i="121" s="1"/>
  <c r="JG304" i="121"/>
  <c r="JG305" i="121" s="1"/>
  <c r="JE304" i="121"/>
  <c r="JE305" i="121" s="1"/>
  <c r="JC304" i="121"/>
  <c r="JC305" i="121" s="1"/>
  <c r="JA304" i="121"/>
  <c r="JA305" i="121" s="1"/>
  <c r="IY304" i="121"/>
  <c r="IY305" i="121" s="1"/>
  <c r="IW304" i="121"/>
  <c r="IW305" i="121" s="1"/>
  <c r="IU304" i="121"/>
  <c r="IU305" i="121" s="1"/>
  <c r="IS304" i="121"/>
  <c r="IS305" i="121" s="1"/>
  <c r="IQ304" i="121"/>
  <c r="IQ305" i="121" s="1"/>
  <c r="IO304" i="121"/>
  <c r="IO305" i="121" s="1"/>
  <c r="IM304" i="121"/>
  <c r="IM305" i="121" s="1"/>
  <c r="IK304" i="121"/>
  <c r="IK305" i="121" s="1"/>
  <c r="II304" i="121"/>
  <c r="II305" i="121" s="1"/>
  <c r="IG304" i="121"/>
  <c r="IG305" i="121" s="1"/>
  <c r="IE304" i="121"/>
  <c r="IE305" i="121" s="1"/>
  <c r="IC304" i="121"/>
  <c r="IC305" i="121" s="1"/>
  <c r="IA304" i="121"/>
  <c r="IA305" i="121" s="1"/>
  <c r="HY304" i="121"/>
  <c r="HY305" i="121" s="1"/>
  <c r="HW304" i="121"/>
  <c r="HW305" i="121" s="1"/>
  <c r="JR304" i="121"/>
  <c r="JR305" i="121" s="1"/>
  <c r="JP304" i="121"/>
  <c r="JN304" i="121"/>
  <c r="JN305" i="121" s="1"/>
  <c r="JL304" i="121"/>
  <c r="JJ304" i="121"/>
  <c r="JJ305" i="121" s="1"/>
  <c r="JH304" i="121"/>
  <c r="JF304" i="121"/>
  <c r="JF305" i="121" s="1"/>
  <c r="JD304" i="121"/>
  <c r="JB304" i="121"/>
  <c r="JB305" i="121" s="1"/>
  <c r="IZ304" i="121"/>
  <c r="IX304" i="121"/>
  <c r="IX305" i="121" s="1"/>
  <c r="IV304" i="121"/>
  <c r="IT304" i="121"/>
  <c r="IT305" i="121" s="1"/>
  <c r="IR304" i="121"/>
  <c r="IP304" i="121"/>
  <c r="IP305" i="121" s="1"/>
  <c r="IN304" i="121"/>
  <c r="IL304" i="121"/>
  <c r="IL305" i="121" s="1"/>
  <c r="IJ304" i="121"/>
  <c r="IH304" i="121"/>
  <c r="IH305" i="121" s="1"/>
  <c r="IF304" i="121"/>
  <c r="ID304" i="121"/>
  <c r="ID305" i="121" s="1"/>
  <c r="IB304" i="121"/>
  <c r="HZ304" i="121"/>
  <c r="HZ305" i="121" s="1"/>
  <c r="HX304" i="121"/>
  <c r="HV304" i="121"/>
  <c r="HV305" i="121" s="1"/>
  <c r="JS301" i="121"/>
  <c r="JQ301" i="121"/>
  <c r="JO301" i="121"/>
  <c r="JM301" i="121"/>
  <c r="JK301" i="121"/>
  <c r="JI301" i="121"/>
  <c r="JG301" i="121"/>
  <c r="JE301" i="121"/>
  <c r="JC301" i="121"/>
  <c r="JA301" i="121"/>
  <c r="IY301" i="121"/>
  <c r="IW301" i="121"/>
  <c r="IU301" i="121"/>
  <c r="IS301" i="121"/>
  <c r="IQ301" i="121"/>
  <c r="HV301" i="121"/>
  <c r="HX301" i="121"/>
  <c r="HZ301" i="121"/>
  <c r="IB301" i="121"/>
  <c r="ID301" i="121"/>
  <c r="IF301" i="121"/>
  <c r="IH301" i="121"/>
  <c r="IJ301" i="121"/>
  <c r="IL301" i="121"/>
  <c r="IN301" i="121"/>
  <c r="IP301" i="121"/>
  <c r="IT301" i="121"/>
  <c r="IX301" i="121"/>
  <c r="JB301" i="121"/>
  <c r="JF301" i="121"/>
  <c r="JJ301" i="121"/>
  <c r="JN301" i="121"/>
  <c r="JR301" i="121"/>
  <c r="HW303" i="121"/>
  <c r="HW302" i="121"/>
  <c r="HY303" i="121"/>
  <c r="HY302" i="121"/>
  <c r="IA303" i="121"/>
  <c r="IA302" i="121"/>
  <c r="IC303" i="121"/>
  <c r="IC302" i="121"/>
  <c r="IE303" i="121"/>
  <c r="IE302" i="121"/>
  <c r="IG303" i="121"/>
  <c r="IG302" i="121"/>
  <c r="II303" i="121"/>
  <c r="II302" i="121"/>
  <c r="IK303" i="121"/>
  <c r="IK302" i="121"/>
  <c r="IM303" i="121"/>
  <c r="IM302" i="121"/>
  <c r="IO303" i="121"/>
  <c r="IO302" i="121"/>
  <c r="IQ303" i="121"/>
  <c r="IQ302" i="121"/>
  <c r="IS303" i="121"/>
  <c r="IS302" i="121"/>
  <c r="IU303" i="121"/>
  <c r="IU302" i="121"/>
  <c r="IW303" i="121"/>
  <c r="IW302" i="121"/>
  <c r="IY303" i="121"/>
  <c r="IY302" i="121"/>
  <c r="JA303" i="121"/>
  <c r="JA302" i="121"/>
  <c r="JC303" i="121"/>
  <c r="JC302" i="121"/>
  <c r="JE303" i="121"/>
  <c r="JE302" i="121"/>
  <c r="JG303" i="121"/>
  <c r="JG302" i="121"/>
  <c r="JI303" i="121"/>
  <c r="JI302" i="121"/>
  <c r="JK303" i="121"/>
  <c r="JK302" i="121"/>
  <c r="JM303" i="121"/>
  <c r="JM302" i="121"/>
  <c r="JO303" i="121"/>
  <c r="JO302" i="121"/>
  <c r="JQ303" i="121"/>
  <c r="JQ302" i="121"/>
  <c r="JS303" i="121"/>
  <c r="JS302" i="121"/>
  <c r="HV306" i="121"/>
  <c r="HV300" i="121" s="1"/>
  <c r="HX306" i="121"/>
  <c r="HX300" i="121" s="1"/>
  <c r="HX305" i="121"/>
  <c r="HZ306" i="121"/>
  <c r="HZ300" i="121" s="1"/>
  <c r="IB306" i="121"/>
  <c r="IB300" i="121" s="1"/>
  <c r="IB305" i="121"/>
  <c r="ID306" i="121"/>
  <c r="ID300" i="121" s="1"/>
  <c r="IF306" i="121"/>
  <c r="IF300" i="121" s="1"/>
  <c r="IF305" i="121"/>
  <c r="IH306" i="121"/>
  <c r="IH300" i="121" s="1"/>
  <c r="IJ306" i="121"/>
  <c r="IJ300" i="121" s="1"/>
  <c r="IJ305" i="121"/>
  <c r="IL306" i="121"/>
  <c r="IL300" i="121" s="1"/>
  <c r="IN306" i="121"/>
  <c r="IN300" i="121" s="1"/>
  <c r="IN305" i="121"/>
  <c r="IP306" i="121"/>
  <c r="IP300" i="121" s="1"/>
  <c r="IR306" i="121"/>
  <c r="IR300" i="121" s="1"/>
  <c r="IR305" i="121"/>
  <c r="IT306" i="121"/>
  <c r="IT300" i="121" s="1"/>
  <c r="IV306" i="121"/>
  <c r="IV300" i="121" s="1"/>
  <c r="IV305" i="121"/>
  <c r="IX306" i="121"/>
  <c r="IX300" i="121" s="1"/>
  <c r="IZ306" i="121"/>
  <c r="IZ300" i="121" s="1"/>
  <c r="IZ305" i="121"/>
  <c r="JB306" i="121"/>
  <c r="JB300" i="121" s="1"/>
  <c r="JD306" i="121"/>
  <c r="JD300" i="121" s="1"/>
  <c r="JD305" i="121"/>
  <c r="JF306" i="121"/>
  <c r="JF300" i="121" s="1"/>
  <c r="JH306" i="121"/>
  <c r="JH300" i="121" s="1"/>
  <c r="JH305" i="121"/>
  <c r="JJ306" i="121"/>
  <c r="JJ300" i="121" s="1"/>
  <c r="JL306" i="121"/>
  <c r="JL300" i="121" s="1"/>
  <c r="JL305" i="121"/>
  <c r="JN306" i="121"/>
  <c r="JN300" i="121" s="1"/>
  <c r="JP306" i="121"/>
  <c r="JP300" i="121" s="1"/>
  <c r="JP305" i="121"/>
  <c r="JR306" i="121"/>
  <c r="JR300" i="121" s="1"/>
  <c r="HW301" i="121"/>
  <c r="HY301" i="121"/>
  <c r="IA301" i="121"/>
  <c r="IC301" i="121"/>
  <c r="IE301" i="121"/>
  <c r="IG301" i="121"/>
  <c r="II301" i="121"/>
  <c r="IK301" i="121"/>
  <c r="IM301" i="121"/>
  <c r="IO301" i="121"/>
  <c r="IR301" i="121"/>
  <c r="IV301" i="121"/>
  <c r="IZ301" i="121"/>
  <c r="JD301" i="121"/>
  <c r="JH301" i="121"/>
  <c r="JL301" i="121"/>
  <c r="JP301" i="121"/>
  <c r="HV303" i="120"/>
  <c r="HV302" i="120"/>
  <c r="HX303" i="120"/>
  <c r="HX302" i="120"/>
  <c r="HZ303" i="120"/>
  <c r="HZ302" i="120"/>
  <c r="IB303" i="120"/>
  <c r="IB302" i="120"/>
  <c r="ID303" i="120"/>
  <c r="ID302" i="120"/>
  <c r="IF303" i="120"/>
  <c r="IF302" i="120"/>
  <c r="IH303" i="120"/>
  <c r="IH302" i="120"/>
  <c r="IJ303" i="120"/>
  <c r="IJ302" i="120"/>
  <c r="IL303" i="120"/>
  <c r="IL302" i="120"/>
  <c r="IN303" i="120"/>
  <c r="IN302" i="120"/>
  <c r="IP303" i="120"/>
  <c r="IP302" i="120"/>
  <c r="IR303" i="120"/>
  <c r="IR302" i="120"/>
  <c r="IT303" i="120"/>
  <c r="IT302" i="120"/>
  <c r="IV303" i="120"/>
  <c r="IV302" i="120"/>
  <c r="IX303" i="120"/>
  <c r="IX302" i="120"/>
  <c r="IZ303" i="120"/>
  <c r="IZ302" i="120"/>
  <c r="JB303" i="120"/>
  <c r="JB302" i="120"/>
  <c r="JD303" i="120"/>
  <c r="JD302" i="120"/>
  <c r="JF303" i="120"/>
  <c r="JF302" i="120"/>
  <c r="JH303" i="120"/>
  <c r="JH302" i="120"/>
  <c r="JJ303" i="120"/>
  <c r="JJ302" i="120"/>
  <c r="JL303" i="120"/>
  <c r="JL302" i="120"/>
  <c r="JN303" i="120"/>
  <c r="JN302" i="120"/>
  <c r="JP303" i="120"/>
  <c r="JP302" i="120"/>
  <c r="JR303" i="120"/>
  <c r="JR302" i="120"/>
  <c r="HW306" i="120"/>
  <c r="HY306" i="120"/>
  <c r="IA306" i="120"/>
  <c r="IC306" i="120"/>
  <c r="IE306" i="120"/>
  <c r="IG306" i="120"/>
  <c r="II306" i="120"/>
  <c r="IK306" i="120"/>
  <c r="IM306" i="120"/>
  <c r="IO306" i="120"/>
  <c r="IQ306" i="120"/>
  <c r="IS306" i="120"/>
  <c r="IU306" i="120"/>
  <c r="IW306" i="120"/>
  <c r="IY306" i="120"/>
  <c r="JA306" i="120"/>
  <c r="JC306" i="120"/>
  <c r="JE306" i="120"/>
  <c r="JG306" i="120"/>
  <c r="JI306" i="120"/>
  <c r="JK306" i="120"/>
  <c r="JM306" i="120"/>
  <c r="JO306" i="120"/>
  <c r="JQ306" i="120"/>
  <c r="JS306" i="120"/>
  <c r="HS307" i="120"/>
  <c r="HT307" i="120"/>
  <c r="HS308" i="120"/>
  <c r="HT308" i="120"/>
  <c r="HS309" i="120"/>
  <c r="HT309" i="120"/>
  <c r="HS310" i="120"/>
  <c r="HT310" i="120"/>
  <c r="HS311" i="120"/>
  <c r="HT311" i="120"/>
  <c r="HS312" i="120"/>
  <c r="HT312" i="120"/>
  <c r="HS313" i="120"/>
  <c r="HT313" i="120"/>
  <c r="HT314" i="120"/>
  <c r="HS314" i="120"/>
  <c r="HR314" i="120" s="1"/>
  <c r="H19" i="120" s="1"/>
  <c r="HT315" i="120"/>
  <c r="HS315" i="120"/>
  <c r="HR315" i="120" s="1"/>
  <c r="H20" i="120" s="1"/>
  <c r="HT316" i="120"/>
  <c r="HS316" i="120"/>
  <c r="HR316" i="120" s="1"/>
  <c r="H21" i="120" s="1"/>
  <c r="HT317" i="120"/>
  <c r="HS317" i="120"/>
  <c r="HR317" i="120" s="1"/>
  <c r="H22" i="120" s="1"/>
  <c r="HT318" i="120"/>
  <c r="HS318" i="120"/>
  <c r="HR318" i="120" s="1"/>
  <c r="H23" i="120" s="1"/>
  <c r="HT319" i="120"/>
  <c r="HS319" i="120"/>
  <c r="HR319" i="120" s="1"/>
  <c r="H24" i="120" s="1"/>
  <c r="HT320" i="120"/>
  <c r="HS320" i="120"/>
  <c r="HR320" i="120" s="1"/>
  <c r="H25" i="120" s="1"/>
  <c r="HT321" i="120"/>
  <c r="HS321" i="120"/>
  <c r="HR321" i="120" s="1"/>
  <c r="H26" i="120" s="1"/>
  <c r="HT322" i="120"/>
  <c r="HS322" i="120"/>
  <c r="HR322" i="120" s="1"/>
  <c r="H27" i="120" s="1"/>
  <c r="HT323" i="120"/>
  <c r="HS323" i="120"/>
  <c r="HR323" i="120" s="1"/>
  <c r="H28" i="120" s="1"/>
  <c r="HT324" i="120"/>
  <c r="HS324" i="120"/>
  <c r="HR324" i="120" s="1"/>
  <c r="H29" i="120" s="1"/>
  <c r="HT325" i="120"/>
  <c r="HS325" i="120"/>
  <c r="HR325" i="120" s="1"/>
  <c r="H30" i="120" s="1"/>
  <c r="HT326" i="120"/>
  <c r="HS326" i="120"/>
  <c r="HR326" i="120" s="1"/>
  <c r="H31" i="120" s="1"/>
  <c r="HS327" i="120"/>
  <c r="HT327" i="120"/>
  <c r="HT328" i="120"/>
  <c r="HS328" i="120"/>
  <c r="HR328" i="120" s="1"/>
  <c r="H33" i="120" s="1"/>
  <c r="HS329" i="120"/>
  <c r="HT329" i="120"/>
  <c r="HT330" i="120"/>
  <c r="HS330" i="120"/>
  <c r="HR330" i="120" s="1"/>
  <c r="H35" i="120" s="1"/>
  <c r="HS331" i="120"/>
  <c r="HT331" i="120"/>
  <c r="HT332" i="120"/>
  <c r="HS332" i="120"/>
  <c r="HR332" i="120" s="1"/>
  <c r="H37" i="120" s="1"/>
  <c r="HS333" i="120"/>
  <c r="HT333" i="120"/>
  <c r="HT334" i="120"/>
  <c r="HS334" i="120"/>
  <c r="HR334" i="120" s="1"/>
  <c r="H39" i="120" s="1"/>
  <c r="HS335" i="120"/>
  <c r="HT335" i="120"/>
  <c r="HT336" i="120"/>
  <c r="HS336" i="120"/>
  <c r="HR336" i="120" s="1"/>
  <c r="H41" i="120" s="1"/>
  <c r="HS337" i="120"/>
  <c r="HT337" i="120"/>
  <c r="HT338" i="120"/>
  <c r="HS338" i="120"/>
  <c r="HR338" i="120" s="1"/>
  <c r="H43" i="120" s="1"/>
  <c r="HS339" i="120"/>
  <c r="HT339" i="120"/>
  <c r="HT340" i="120"/>
  <c r="HS340" i="120"/>
  <c r="HR340" i="120" s="1"/>
  <c r="H45" i="120" s="1"/>
  <c r="HT341" i="120"/>
  <c r="HS341" i="120"/>
  <c r="HR341" i="120" s="1"/>
  <c r="H46" i="120" s="1"/>
  <c r="HS342" i="120"/>
  <c r="HT342" i="120"/>
  <c r="HT343" i="120"/>
  <c r="HS343" i="120"/>
  <c r="HR343" i="120" s="1"/>
  <c r="H48" i="120" s="1"/>
  <c r="HS344" i="120"/>
  <c r="HT344" i="120"/>
  <c r="HS345" i="120"/>
  <c r="HT345" i="120"/>
  <c r="HT346" i="120"/>
  <c r="HS346" i="120"/>
  <c r="HR346" i="120" s="1"/>
  <c r="H51" i="120" s="1"/>
  <c r="HS347" i="120"/>
  <c r="HT347" i="120"/>
  <c r="HT348" i="120"/>
  <c r="HS348" i="120"/>
  <c r="HR348" i="120" s="1"/>
  <c r="H53" i="120" s="1"/>
  <c r="HT349" i="120"/>
  <c r="HS349" i="120"/>
  <c r="HR349" i="120" s="1"/>
  <c r="H54" i="120" s="1"/>
  <c r="HT350" i="120"/>
  <c r="HS350" i="120"/>
  <c r="HR350" i="120" s="1"/>
  <c r="H55" i="120" s="1"/>
  <c r="HT351" i="120"/>
  <c r="HS351" i="120"/>
  <c r="HR351" i="120" s="1"/>
  <c r="H56" i="120" s="1"/>
  <c r="HT352" i="120"/>
  <c r="HS352" i="120"/>
  <c r="HR352" i="120" s="1"/>
  <c r="H57" i="120" s="1"/>
  <c r="HT353" i="120"/>
  <c r="HS353" i="120"/>
  <c r="HR353" i="120" s="1"/>
  <c r="H58" i="120" s="1"/>
  <c r="HT354" i="120"/>
  <c r="HS354" i="120"/>
  <c r="HR354" i="120" s="1"/>
  <c r="H59" i="120" s="1"/>
  <c r="HT355" i="120"/>
  <c r="HS355" i="120"/>
  <c r="HR355" i="120" s="1"/>
  <c r="H60" i="120" s="1"/>
  <c r="HT356" i="120"/>
  <c r="HS356" i="120"/>
  <c r="HR356" i="120" s="1"/>
  <c r="H61" i="120" s="1"/>
  <c r="HT357" i="120"/>
  <c r="HS357" i="120"/>
  <c r="HR357" i="120" s="1"/>
  <c r="H62" i="120" s="1"/>
  <c r="HT358" i="120"/>
  <c r="HS358" i="120"/>
  <c r="HR358" i="120" s="1"/>
  <c r="H63" i="120" s="1"/>
  <c r="HT359" i="120"/>
  <c r="HS359" i="120"/>
  <c r="HR359" i="120" s="1"/>
  <c r="H64" i="120" s="1"/>
  <c r="HT360" i="120"/>
  <c r="HS360" i="120"/>
  <c r="HR360" i="120" s="1"/>
  <c r="H65" i="120" s="1"/>
  <c r="HT361" i="120"/>
  <c r="HS361" i="120"/>
  <c r="HR361" i="120" s="1"/>
  <c r="H66" i="120" s="1"/>
  <c r="HT362" i="120"/>
  <c r="HS362" i="120"/>
  <c r="HR362" i="120" s="1"/>
  <c r="H67" i="120" s="1"/>
  <c r="HT363" i="120"/>
  <c r="HS363" i="120"/>
  <c r="HR363" i="120" s="1"/>
  <c r="H68" i="120" s="1"/>
  <c r="HT364" i="120"/>
  <c r="HS364" i="120"/>
  <c r="HR364" i="120" s="1"/>
  <c r="H69" i="120" s="1"/>
  <c r="HT365" i="120"/>
  <c r="HS365" i="120"/>
  <c r="HR365" i="120" s="1"/>
  <c r="H70" i="120" s="1"/>
  <c r="HT366" i="120"/>
  <c r="HS366" i="120"/>
  <c r="HR366" i="120" s="1"/>
  <c r="H71" i="120" s="1"/>
  <c r="JS304" i="120"/>
  <c r="JS305" i="120" s="1"/>
  <c r="JQ304" i="120"/>
  <c r="JQ305" i="120" s="1"/>
  <c r="JO304" i="120"/>
  <c r="JO305" i="120" s="1"/>
  <c r="JM304" i="120"/>
  <c r="JM305" i="120" s="1"/>
  <c r="JK304" i="120"/>
  <c r="JK305" i="120" s="1"/>
  <c r="JI304" i="120"/>
  <c r="JI305" i="120" s="1"/>
  <c r="JG304" i="120"/>
  <c r="JG305" i="120" s="1"/>
  <c r="JE304" i="120"/>
  <c r="JE305" i="120" s="1"/>
  <c r="JC304" i="120"/>
  <c r="JC305" i="120" s="1"/>
  <c r="JA304" i="120"/>
  <c r="JA305" i="120" s="1"/>
  <c r="IY304" i="120"/>
  <c r="IY305" i="120" s="1"/>
  <c r="IW304" i="120"/>
  <c r="IW305" i="120" s="1"/>
  <c r="IU304" i="120"/>
  <c r="IU305" i="120" s="1"/>
  <c r="IS304" i="120"/>
  <c r="IS305" i="120" s="1"/>
  <c r="IQ304" i="120"/>
  <c r="IQ305" i="120" s="1"/>
  <c r="IO304" i="120"/>
  <c r="IO305" i="120" s="1"/>
  <c r="IM304" i="120"/>
  <c r="IM305" i="120" s="1"/>
  <c r="IK304" i="120"/>
  <c r="IK305" i="120" s="1"/>
  <c r="II304" i="120"/>
  <c r="II305" i="120" s="1"/>
  <c r="IG304" i="120"/>
  <c r="IG305" i="120" s="1"/>
  <c r="IE304" i="120"/>
  <c r="IE305" i="120" s="1"/>
  <c r="IC304" i="120"/>
  <c r="IC305" i="120" s="1"/>
  <c r="IA304" i="120"/>
  <c r="IA305" i="120" s="1"/>
  <c r="HY304" i="120"/>
  <c r="HY305" i="120" s="1"/>
  <c r="HW304" i="120"/>
  <c r="HW305" i="120" s="1"/>
  <c r="JR304" i="120"/>
  <c r="JP304" i="120"/>
  <c r="JN304" i="120"/>
  <c r="JL304" i="120"/>
  <c r="JJ304" i="120"/>
  <c r="JH304" i="120"/>
  <c r="JF304" i="120"/>
  <c r="JD304" i="120"/>
  <c r="JB304" i="120"/>
  <c r="IZ304" i="120"/>
  <c r="IX304" i="120"/>
  <c r="IV304" i="120"/>
  <c r="IT304" i="120"/>
  <c r="IR304" i="120"/>
  <c r="IP304" i="120"/>
  <c r="IN304" i="120"/>
  <c r="IL304" i="120"/>
  <c r="IJ304" i="120"/>
  <c r="IH304" i="120"/>
  <c r="IF304" i="120"/>
  <c r="ID304" i="120"/>
  <c r="IB304" i="120"/>
  <c r="HZ304" i="120"/>
  <c r="HX304" i="120"/>
  <c r="HV304" i="120"/>
  <c r="JS301" i="120"/>
  <c r="JQ301" i="120"/>
  <c r="JO301" i="120"/>
  <c r="JM301" i="120"/>
  <c r="JK301" i="120"/>
  <c r="JI301" i="120"/>
  <c r="JG301" i="120"/>
  <c r="JE301" i="120"/>
  <c r="JC301" i="120"/>
  <c r="JA301" i="120"/>
  <c r="IY301" i="120"/>
  <c r="IW301" i="120"/>
  <c r="IU301" i="120"/>
  <c r="IS301" i="120"/>
  <c r="IQ301" i="120"/>
  <c r="IO301" i="120"/>
  <c r="IM301" i="120"/>
  <c r="IK301" i="120"/>
  <c r="II301" i="120"/>
  <c r="IG301" i="120"/>
  <c r="IE301" i="120"/>
  <c r="IC301" i="120"/>
  <c r="IA301" i="120"/>
  <c r="HY301" i="120"/>
  <c r="HW301" i="120"/>
  <c r="HX301" i="120"/>
  <c r="IB301" i="120"/>
  <c r="IF301" i="120"/>
  <c r="IJ301" i="120"/>
  <c r="IN301" i="120"/>
  <c r="IR301" i="120"/>
  <c r="IV301" i="120"/>
  <c r="IZ301" i="120"/>
  <c r="JD301" i="120"/>
  <c r="JH301" i="120"/>
  <c r="JL301" i="120"/>
  <c r="JP301" i="120"/>
  <c r="HW303" i="120"/>
  <c r="HW302" i="120"/>
  <c r="HY303" i="120"/>
  <c r="HY302" i="120"/>
  <c r="IA303" i="120"/>
  <c r="IA302" i="120"/>
  <c r="IC303" i="120"/>
  <c r="IC302" i="120"/>
  <c r="IE303" i="120"/>
  <c r="IE302" i="120"/>
  <c r="IG303" i="120"/>
  <c r="IG302" i="120"/>
  <c r="II303" i="120"/>
  <c r="II302" i="120"/>
  <c r="IK303" i="120"/>
  <c r="IK302" i="120"/>
  <c r="IM303" i="120"/>
  <c r="IM302" i="120"/>
  <c r="IO303" i="120"/>
  <c r="IO302" i="120"/>
  <c r="IQ303" i="120"/>
  <c r="IQ302" i="120"/>
  <c r="IS303" i="120"/>
  <c r="IS302" i="120"/>
  <c r="IU303" i="120"/>
  <c r="IU302" i="120"/>
  <c r="IW303" i="120"/>
  <c r="IW302" i="120"/>
  <c r="IY303" i="120"/>
  <c r="IY302" i="120"/>
  <c r="JA303" i="120"/>
  <c r="JA302" i="120"/>
  <c r="JC303" i="120"/>
  <c r="JC302" i="120"/>
  <c r="JE303" i="120"/>
  <c r="JE302" i="120"/>
  <c r="JG303" i="120"/>
  <c r="JG302" i="120"/>
  <c r="JI303" i="120"/>
  <c r="JI302" i="120"/>
  <c r="JK303" i="120"/>
  <c r="JK302" i="120"/>
  <c r="JM303" i="120"/>
  <c r="JM302" i="120"/>
  <c r="JO303" i="120"/>
  <c r="JO302" i="120"/>
  <c r="JQ303" i="120"/>
  <c r="JQ302" i="120"/>
  <c r="JS303" i="120"/>
  <c r="JS302" i="120"/>
  <c r="HV306" i="120"/>
  <c r="HV300" i="120" s="1"/>
  <c r="HV305" i="120"/>
  <c r="HX306" i="120"/>
  <c r="HX300" i="120" s="1"/>
  <c r="HX305" i="120"/>
  <c r="HZ306" i="120"/>
  <c r="HZ300" i="120" s="1"/>
  <c r="HZ305" i="120"/>
  <c r="IB306" i="120"/>
  <c r="IB300" i="120" s="1"/>
  <c r="IB305" i="120"/>
  <c r="ID306" i="120"/>
  <c r="ID300" i="120" s="1"/>
  <c r="ID305" i="120"/>
  <c r="IF306" i="120"/>
  <c r="IF300" i="120" s="1"/>
  <c r="IF305" i="120"/>
  <c r="IH306" i="120"/>
  <c r="IH300" i="120" s="1"/>
  <c r="IH305" i="120"/>
  <c r="IJ306" i="120"/>
  <c r="IJ300" i="120" s="1"/>
  <c r="IJ305" i="120"/>
  <c r="IL306" i="120"/>
  <c r="IL300" i="120" s="1"/>
  <c r="IL305" i="120"/>
  <c r="IN306" i="120"/>
  <c r="IN300" i="120" s="1"/>
  <c r="IN305" i="120"/>
  <c r="IP306" i="120"/>
  <c r="IP300" i="120" s="1"/>
  <c r="IP305" i="120"/>
  <c r="IR306" i="120"/>
  <c r="IR300" i="120" s="1"/>
  <c r="IR305" i="120"/>
  <c r="IT306" i="120"/>
  <c r="IT300" i="120" s="1"/>
  <c r="IT305" i="120"/>
  <c r="IV306" i="120"/>
  <c r="IV300" i="120" s="1"/>
  <c r="IV305" i="120"/>
  <c r="IX306" i="120"/>
  <c r="IX300" i="120" s="1"/>
  <c r="IX305" i="120"/>
  <c r="IZ306" i="120"/>
  <c r="IZ300" i="120" s="1"/>
  <c r="IZ305" i="120"/>
  <c r="JB306" i="120"/>
  <c r="JB300" i="120" s="1"/>
  <c r="JB305" i="120"/>
  <c r="JD306" i="120"/>
  <c r="JD300" i="120" s="1"/>
  <c r="JD305" i="120"/>
  <c r="JF306" i="120"/>
  <c r="JF300" i="120" s="1"/>
  <c r="JF305" i="120"/>
  <c r="JH306" i="120"/>
  <c r="JH300" i="120" s="1"/>
  <c r="JH305" i="120"/>
  <c r="JJ306" i="120"/>
  <c r="JJ300" i="120" s="1"/>
  <c r="JJ305" i="120"/>
  <c r="JL306" i="120"/>
  <c r="JL300" i="120" s="1"/>
  <c r="JL305" i="120"/>
  <c r="JN306" i="120"/>
  <c r="JN300" i="120" s="1"/>
  <c r="JN305" i="120"/>
  <c r="JP306" i="120"/>
  <c r="JP300" i="120" s="1"/>
  <c r="JP305" i="120"/>
  <c r="JR306" i="120"/>
  <c r="JR300" i="120" s="1"/>
  <c r="JR305" i="120"/>
  <c r="HV301" i="120"/>
  <c r="HZ301" i="120"/>
  <c r="ID301" i="120"/>
  <c r="IH301" i="120"/>
  <c r="IL301" i="120"/>
  <c r="IP301" i="120"/>
  <c r="IT301" i="120"/>
  <c r="IX301" i="120"/>
  <c r="JB301" i="120"/>
  <c r="JF301" i="120"/>
  <c r="JJ301" i="120"/>
  <c r="JN301" i="120"/>
  <c r="JR301" i="120"/>
  <c r="HV303" i="119"/>
  <c r="HV302" i="119"/>
  <c r="HX303" i="119"/>
  <c r="HX302" i="119"/>
  <c r="HZ303" i="119"/>
  <c r="HZ302" i="119"/>
  <c r="IB303" i="119"/>
  <c r="IB302" i="119"/>
  <c r="ID303" i="119"/>
  <c r="ID302" i="119"/>
  <c r="IF303" i="119"/>
  <c r="IF302" i="119"/>
  <c r="IH303" i="119"/>
  <c r="IH302" i="119"/>
  <c r="IJ303" i="119"/>
  <c r="IJ302" i="119"/>
  <c r="IL303" i="119"/>
  <c r="IL302" i="119"/>
  <c r="IN303" i="119"/>
  <c r="IN302" i="119"/>
  <c r="IP303" i="119"/>
  <c r="IP302" i="119"/>
  <c r="IR303" i="119"/>
  <c r="IR302" i="119"/>
  <c r="IT303" i="119"/>
  <c r="IT302" i="119"/>
  <c r="IV303" i="119"/>
  <c r="IV302" i="119"/>
  <c r="IX303" i="119"/>
  <c r="IX302" i="119"/>
  <c r="IZ303" i="119"/>
  <c r="IZ302" i="119"/>
  <c r="JB303" i="119"/>
  <c r="JB302" i="119"/>
  <c r="JD303" i="119"/>
  <c r="JD302" i="119"/>
  <c r="JF303" i="119"/>
  <c r="JF302" i="119"/>
  <c r="JH303" i="119"/>
  <c r="JH302" i="119"/>
  <c r="JJ303" i="119"/>
  <c r="JJ302" i="119"/>
  <c r="JL303" i="119"/>
  <c r="JL302" i="119"/>
  <c r="JN303" i="119"/>
  <c r="JN302" i="119"/>
  <c r="JP303" i="119"/>
  <c r="JP302" i="119"/>
  <c r="JR303" i="119"/>
  <c r="JR302" i="119"/>
  <c r="HW306" i="119"/>
  <c r="HY306" i="119"/>
  <c r="IA306" i="119"/>
  <c r="IC306" i="119"/>
  <c r="IE306" i="119"/>
  <c r="IG306" i="119"/>
  <c r="II306" i="119"/>
  <c r="IK306" i="119"/>
  <c r="IM306" i="119"/>
  <c r="IO306" i="119"/>
  <c r="IQ306" i="119"/>
  <c r="IS306" i="119"/>
  <c r="IU306" i="119"/>
  <c r="IW306" i="119"/>
  <c r="IY306" i="119"/>
  <c r="JA306" i="119"/>
  <c r="JC306" i="119"/>
  <c r="JE306" i="119"/>
  <c r="JG306" i="119"/>
  <c r="JI306" i="119"/>
  <c r="JK306" i="119"/>
  <c r="JM306" i="119"/>
  <c r="JO306" i="119"/>
  <c r="JQ306" i="119"/>
  <c r="JS306" i="119"/>
  <c r="HT307" i="119"/>
  <c r="HS307" i="119"/>
  <c r="HS308" i="119"/>
  <c r="HR308" i="119" s="1"/>
  <c r="H13" i="119" s="1"/>
  <c r="HT308" i="119"/>
  <c r="HS309" i="119"/>
  <c r="HR309" i="119" s="1"/>
  <c r="H14" i="119" s="1"/>
  <c r="HT309" i="119"/>
  <c r="HS310" i="119"/>
  <c r="HR310" i="119" s="1"/>
  <c r="H15" i="119" s="1"/>
  <c r="HT310" i="119"/>
  <c r="HS311" i="119"/>
  <c r="HR311" i="119" s="1"/>
  <c r="H16" i="119" s="1"/>
  <c r="HT311" i="119"/>
  <c r="HS312" i="119"/>
  <c r="HR312" i="119" s="1"/>
  <c r="H17" i="119" s="1"/>
  <c r="HT312" i="119"/>
  <c r="HS313" i="119"/>
  <c r="HR313" i="119" s="1"/>
  <c r="H18" i="119" s="1"/>
  <c r="HT313" i="119"/>
  <c r="HS314" i="119"/>
  <c r="HR314" i="119" s="1"/>
  <c r="H19" i="119" s="1"/>
  <c r="HT314" i="119"/>
  <c r="HS315" i="119"/>
  <c r="HR315" i="119" s="1"/>
  <c r="H20" i="119" s="1"/>
  <c r="HT315" i="119"/>
  <c r="HS316" i="119"/>
  <c r="HR316" i="119" s="1"/>
  <c r="H21" i="119" s="1"/>
  <c r="HT316" i="119"/>
  <c r="HS317" i="119"/>
  <c r="HR317" i="119" s="1"/>
  <c r="H22" i="119" s="1"/>
  <c r="HT317" i="119"/>
  <c r="HS318" i="119"/>
  <c r="HR318" i="119" s="1"/>
  <c r="H23" i="119" s="1"/>
  <c r="HT318" i="119"/>
  <c r="HS319" i="119"/>
  <c r="HR319" i="119" s="1"/>
  <c r="H24" i="119" s="1"/>
  <c r="HT319" i="119"/>
  <c r="HS320" i="119"/>
  <c r="HR320" i="119" s="1"/>
  <c r="H25" i="119" s="1"/>
  <c r="HT320" i="119"/>
  <c r="HS321" i="119"/>
  <c r="HR321" i="119" s="1"/>
  <c r="H26" i="119" s="1"/>
  <c r="HT321" i="119"/>
  <c r="HS322" i="119"/>
  <c r="HR322" i="119" s="1"/>
  <c r="H27" i="119" s="1"/>
  <c r="HT322" i="119"/>
  <c r="HS323" i="119"/>
  <c r="HR323" i="119" s="1"/>
  <c r="H28" i="119" s="1"/>
  <c r="HT323" i="119"/>
  <c r="HS324" i="119"/>
  <c r="HR324" i="119" s="1"/>
  <c r="H29" i="119" s="1"/>
  <c r="HT324" i="119"/>
  <c r="HS325" i="119"/>
  <c r="HR325" i="119" s="1"/>
  <c r="H30" i="119" s="1"/>
  <c r="HT325" i="119"/>
  <c r="HS326" i="119"/>
  <c r="HR326" i="119" s="1"/>
  <c r="H31" i="119" s="1"/>
  <c r="HT326" i="119"/>
  <c r="HT327" i="119"/>
  <c r="HS327" i="119"/>
  <c r="HS328" i="119"/>
  <c r="HR328" i="119" s="1"/>
  <c r="H33" i="119" s="1"/>
  <c r="HT328" i="119"/>
  <c r="HT329" i="119"/>
  <c r="HS329" i="119"/>
  <c r="HS330" i="119"/>
  <c r="HR330" i="119" s="1"/>
  <c r="H35" i="119" s="1"/>
  <c r="HT330" i="119"/>
  <c r="HT331" i="119"/>
  <c r="HS331" i="119"/>
  <c r="HS332" i="119"/>
  <c r="HR332" i="119" s="1"/>
  <c r="H37" i="119" s="1"/>
  <c r="HT332" i="119"/>
  <c r="HT333" i="119"/>
  <c r="HS333" i="119"/>
  <c r="HS334" i="119"/>
  <c r="HR334" i="119" s="1"/>
  <c r="H39" i="119" s="1"/>
  <c r="HT334" i="119"/>
  <c r="HT335" i="119"/>
  <c r="HS335" i="119"/>
  <c r="HS336" i="119"/>
  <c r="HR336" i="119" s="1"/>
  <c r="H41" i="119" s="1"/>
  <c r="HT336" i="119"/>
  <c r="HT337" i="119"/>
  <c r="HS337" i="119"/>
  <c r="HS338" i="119"/>
  <c r="HR338" i="119" s="1"/>
  <c r="H43" i="119" s="1"/>
  <c r="HT338" i="119"/>
  <c r="HT339" i="119"/>
  <c r="HS339" i="119"/>
  <c r="HS340" i="119"/>
  <c r="HR340" i="119" s="1"/>
  <c r="H45" i="119" s="1"/>
  <c r="HT340" i="119"/>
  <c r="HT341" i="119"/>
  <c r="HS341" i="119"/>
  <c r="HS342" i="119"/>
  <c r="HR342" i="119" s="1"/>
  <c r="H47" i="119" s="1"/>
  <c r="HT342" i="119"/>
  <c r="HT343" i="119"/>
  <c r="HS343" i="119"/>
  <c r="HT344" i="119"/>
  <c r="HS344" i="119"/>
  <c r="HS345" i="119"/>
  <c r="HR345" i="119" s="1"/>
  <c r="H50" i="119" s="1"/>
  <c r="HT345" i="119"/>
  <c r="HT346" i="119"/>
  <c r="HS346" i="119"/>
  <c r="HS347" i="119"/>
  <c r="HR347" i="119" s="1"/>
  <c r="H52" i="119" s="1"/>
  <c r="HT347" i="119"/>
  <c r="HT348" i="119"/>
  <c r="HS348" i="119"/>
  <c r="HT349" i="119"/>
  <c r="HS349" i="119"/>
  <c r="HT350" i="119"/>
  <c r="HS350" i="119"/>
  <c r="HT351" i="119"/>
  <c r="HS351" i="119"/>
  <c r="HT352" i="119"/>
  <c r="HS352" i="119"/>
  <c r="HT353" i="119"/>
  <c r="HS353" i="119"/>
  <c r="HT354" i="119"/>
  <c r="HS354" i="119"/>
  <c r="HT355" i="119"/>
  <c r="HS355" i="119"/>
  <c r="HT356" i="119"/>
  <c r="HS356" i="119"/>
  <c r="HT357" i="119"/>
  <c r="HS357" i="119"/>
  <c r="HT358" i="119"/>
  <c r="HS358" i="119"/>
  <c r="HT359" i="119"/>
  <c r="HS359" i="119"/>
  <c r="HT360" i="119"/>
  <c r="HS360" i="119"/>
  <c r="HT361" i="119"/>
  <c r="HS361" i="119"/>
  <c r="HT362" i="119"/>
  <c r="HS362" i="119"/>
  <c r="HT363" i="119"/>
  <c r="HS363" i="119"/>
  <c r="HT364" i="119"/>
  <c r="HS364" i="119"/>
  <c r="HT365" i="119"/>
  <c r="HS365" i="119"/>
  <c r="HT366" i="119"/>
  <c r="HS366" i="119"/>
  <c r="JR304" i="119"/>
  <c r="JP304" i="119"/>
  <c r="JP305" i="119" s="1"/>
  <c r="JN304" i="119"/>
  <c r="JL304" i="119"/>
  <c r="JL305" i="119" s="1"/>
  <c r="JJ304" i="119"/>
  <c r="JH304" i="119"/>
  <c r="JH305" i="119" s="1"/>
  <c r="JF304" i="119"/>
  <c r="JD304" i="119"/>
  <c r="JD305" i="119" s="1"/>
  <c r="JB304" i="119"/>
  <c r="IZ304" i="119"/>
  <c r="IZ305" i="119" s="1"/>
  <c r="IX304" i="119"/>
  <c r="IV304" i="119"/>
  <c r="IV305" i="119" s="1"/>
  <c r="IT304" i="119"/>
  <c r="IR304" i="119"/>
  <c r="IR305" i="119" s="1"/>
  <c r="IP304" i="119"/>
  <c r="IN304" i="119"/>
  <c r="IN305" i="119" s="1"/>
  <c r="IL304" i="119"/>
  <c r="IJ304" i="119"/>
  <c r="IJ305" i="119" s="1"/>
  <c r="IH304" i="119"/>
  <c r="IF304" i="119"/>
  <c r="IF305" i="119" s="1"/>
  <c r="ID304" i="119"/>
  <c r="IB304" i="119"/>
  <c r="IB305" i="119" s="1"/>
  <c r="HZ304" i="119"/>
  <c r="HX304" i="119"/>
  <c r="HX305" i="119" s="1"/>
  <c r="HV304" i="119"/>
  <c r="JS301" i="119"/>
  <c r="JS304" i="119"/>
  <c r="JS305" i="119" s="1"/>
  <c r="JQ304" i="119"/>
  <c r="JQ305" i="119" s="1"/>
  <c r="JO304" i="119"/>
  <c r="JO305" i="119" s="1"/>
  <c r="JM304" i="119"/>
  <c r="JM305" i="119" s="1"/>
  <c r="JK304" i="119"/>
  <c r="JK305" i="119" s="1"/>
  <c r="JI304" i="119"/>
  <c r="JI305" i="119" s="1"/>
  <c r="JG304" i="119"/>
  <c r="JG305" i="119" s="1"/>
  <c r="JE304" i="119"/>
  <c r="JE305" i="119" s="1"/>
  <c r="JC304" i="119"/>
  <c r="JC305" i="119" s="1"/>
  <c r="JA304" i="119"/>
  <c r="JA305" i="119" s="1"/>
  <c r="IY304" i="119"/>
  <c r="IY305" i="119" s="1"/>
  <c r="IW304" i="119"/>
  <c r="IW305" i="119" s="1"/>
  <c r="IU304" i="119"/>
  <c r="IU305" i="119" s="1"/>
  <c r="IS304" i="119"/>
  <c r="IS305" i="119" s="1"/>
  <c r="IQ304" i="119"/>
  <c r="IQ305" i="119" s="1"/>
  <c r="IO304" i="119"/>
  <c r="IO305" i="119" s="1"/>
  <c r="IM304" i="119"/>
  <c r="IM305" i="119" s="1"/>
  <c r="IK304" i="119"/>
  <c r="IK305" i="119" s="1"/>
  <c r="II304" i="119"/>
  <c r="II305" i="119" s="1"/>
  <c r="IG304" i="119"/>
  <c r="IG305" i="119" s="1"/>
  <c r="IE304" i="119"/>
  <c r="IE305" i="119" s="1"/>
  <c r="IC304" i="119"/>
  <c r="IC305" i="119" s="1"/>
  <c r="IA304" i="119"/>
  <c r="IA305" i="119" s="1"/>
  <c r="HY304" i="119"/>
  <c r="HY305" i="119" s="1"/>
  <c r="HW304" i="119"/>
  <c r="HW305" i="119" s="1"/>
  <c r="JR301" i="119"/>
  <c r="JP301" i="119"/>
  <c r="JN301" i="119"/>
  <c r="JL301" i="119"/>
  <c r="JJ301" i="119"/>
  <c r="JH301" i="119"/>
  <c r="JF301" i="119"/>
  <c r="JD301" i="119"/>
  <c r="JB301" i="119"/>
  <c r="IZ301" i="119"/>
  <c r="IX301" i="119"/>
  <c r="IV301" i="119"/>
  <c r="IT301" i="119"/>
  <c r="IR301" i="119"/>
  <c r="IP301" i="119"/>
  <c r="IN301" i="119"/>
  <c r="IL301" i="119"/>
  <c r="IJ301" i="119"/>
  <c r="HV301" i="119"/>
  <c r="HX301" i="119"/>
  <c r="HZ301" i="119"/>
  <c r="IB301" i="119"/>
  <c r="ID301" i="119"/>
  <c r="IF301" i="119"/>
  <c r="IH301" i="119"/>
  <c r="IK301" i="119"/>
  <c r="IO301" i="119"/>
  <c r="IS301" i="119"/>
  <c r="IW301" i="119"/>
  <c r="JA301" i="119"/>
  <c r="JE301" i="119"/>
  <c r="JI301" i="119"/>
  <c r="JM301" i="119"/>
  <c r="JQ301" i="119"/>
  <c r="HW303" i="119"/>
  <c r="HW302" i="119"/>
  <c r="HY303" i="119"/>
  <c r="HY302" i="119"/>
  <c r="IA303" i="119"/>
  <c r="IA302" i="119"/>
  <c r="IC303" i="119"/>
  <c r="IC302" i="119"/>
  <c r="IE303" i="119"/>
  <c r="IE302" i="119"/>
  <c r="IG303" i="119"/>
  <c r="IG302" i="119"/>
  <c r="II303" i="119"/>
  <c r="II302" i="119"/>
  <c r="IK303" i="119"/>
  <c r="IK302" i="119"/>
  <c r="IM303" i="119"/>
  <c r="IM302" i="119"/>
  <c r="IO303" i="119"/>
  <c r="IO302" i="119"/>
  <c r="IQ303" i="119"/>
  <c r="IQ302" i="119"/>
  <c r="IS303" i="119"/>
  <c r="IS302" i="119"/>
  <c r="IU303" i="119"/>
  <c r="IU302" i="119"/>
  <c r="IW303" i="119"/>
  <c r="IW302" i="119"/>
  <c r="IY303" i="119"/>
  <c r="IY302" i="119"/>
  <c r="JA303" i="119"/>
  <c r="JA302" i="119"/>
  <c r="JC303" i="119"/>
  <c r="JC302" i="119"/>
  <c r="JE303" i="119"/>
  <c r="JE302" i="119"/>
  <c r="JG303" i="119"/>
  <c r="JG302" i="119"/>
  <c r="JI303" i="119"/>
  <c r="JI302" i="119"/>
  <c r="JK303" i="119"/>
  <c r="JK302" i="119"/>
  <c r="JM303" i="119"/>
  <c r="JM302" i="119"/>
  <c r="JO303" i="119"/>
  <c r="JO302" i="119"/>
  <c r="JQ303" i="119"/>
  <c r="JQ302" i="119"/>
  <c r="JS303" i="119"/>
  <c r="JS302" i="119"/>
  <c r="HV306" i="119"/>
  <c r="HV300" i="119" s="1"/>
  <c r="HV305" i="119"/>
  <c r="HX306" i="119"/>
  <c r="HX300" i="119" s="1"/>
  <c r="HZ306" i="119"/>
  <c r="HZ300" i="119" s="1"/>
  <c r="HZ305" i="119"/>
  <c r="IB306" i="119"/>
  <c r="IB300" i="119" s="1"/>
  <c r="ID305" i="119"/>
  <c r="IH305" i="119"/>
  <c r="IL305" i="119"/>
  <c r="IP305" i="119"/>
  <c r="IT305" i="119"/>
  <c r="IX305" i="119"/>
  <c r="JB305" i="119"/>
  <c r="JF305" i="119"/>
  <c r="JJ305" i="119"/>
  <c r="JN305" i="119"/>
  <c r="JR305" i="119"/>
  <c r="HW301" i="119"/>
  <c r="HY301" i="119"/>
  <c r="IA301" i="119"/>
  <c r="IC301" i="119"/>
  <c r="IE301" i="119"/>
  <c r="IG301" i="119"/>
  <c r="II301" i="119"/>
  <c r="IM301" i="119"/>
  <c r="IQ301" i="119"/>
  <c r="IU301" i="119"/>
  <c r="IY301" i="119"/>
  <c r="JC301" i="119"/>
  <c r="JG301" i="119"/>
  <c r="JK301" i="119"/>
  <c r="JO301" i="119"/>
  <c r="JR306" i="119"/>
  <c r="JR300" i="119" s="1"/>
  <c r="ID306" i="119"/>
  <c r="ID300" i="119" s="1"/>
  <c r="IF306" i="119"/>
  <c r="IF300" i="119" s="1"/>
  <c r="IH306" i="119"/>
  <c r="IH300" i="119" s="1"/>
  <c r="IJ306" i="119"/>
  <c r="IJ300" i="119" s="1"/>
  <c r="IL306" i="119"/>
  <c r="IL300" i="119" s="1"/>
  <c r="IN306" i="119"/>
  <c r="IN300" i="119" s="1"/>
  <c r="IP306" i="119"/>
  <c r="IP300" i="119" s="1"/>
  <c r="IR306" i="119"/>
  <c r="IR300" i="119" s="1"/>
  <c r="IT306" i="119"/>
  <c r="IT300" i="119" s="1"/>
  <c r="IV306" i="119"/>
  <c r="IV300" i="119" s="1"/>
  <c r="IX306" i="119"/>
  <c r="IX300" i="119" s="1"/>
  <c r="IZ306" i="119"/>
  <c r="IZ300" i="119" s="1"/>
  <c r="JB306" i="119"/>
  <c r="JB300" i="119" s="1"/>
  <c r="JD306" i="119"/>
  <c r="JD300" i="119" s="1"/>
  <c r="JF306" i="119"/>
  <c r="JF300" i="119" s="1"/>
  <c r="JH306" i="119"/>
  <c r="JH300" i="119" s="1"/>
  <c r="JJ306" i="119"/>
  <c r="JJ300" i="119" s="1"/>
  <c r="JL306" i="119"/>
  <c r="JL300" i="119" s="1"/>
  <c r="JN306" i="119"/>
  <c r="JN300" i="119" s="1"/>
  <c r="JP306" i="119"/>
  <c r="JP300" i="119" s="1"/>
  <c r="HV303" i="118"/>
  <c r="HV302" i="118"/>
  <c r="HX303" i="118"/>
  <c r="HX302" i="118"/>
  <c r="HZ303" i="118"/>
  <c r="HZ302" i="118"/>
  <c r="IB303" i="118"/>
  <c r="IB302" i="118"/>
  <c r="ID303" i="118"/>
  <c r="ID302" i="118"/>
  <c r="IF303" i="118"/>
  <c r="IF302" i="118"/>
  <c r="IH303" i="118"/>
  <c r="IH302" i="118"/>
  <c r="IJ303" i="118"/>
  <c r="IJ302" i="118"/>
  <c r="IL303" i="118"/>
  <c r="IL302" i="118"/>
  <c r="IN303" i="118"/>
  <c r="IN302" i="118"/>
  <c r="IP303" i="118"/>
  <c r="IP302" i="118"/>
  <c r="IR303" i="118"/>
  <c r="IR302" i="118"/>
  <c r="IT303" i="118"/>
  <c r="IT302" i="118"/>
  <c r="IV303" i="118"/>
  <c r="IV302" i="118"/>
  <c r="IX303" i="118"/>
  <c r="IX302" i="118"/>
  <c r="IZ303" i="118"/>
  <c r="IZ302" i="118"/>
  <c r="JB303" i="118"/>
  <c r="JB302" i="118"/>
  <c r="JD303" i="118"/>
  <c r="JD302" i="118"/>
  <c r="JF303" i="118"/>
  <c r="JF302" i="118"/>
  <c r="JH303" i="118"/>
  <c r="JH302" i="118"/>
  <c r="JJ303" i="118"/>
  <c r="JJ302" i="118"/>
  <c r="JL303" i="118"/>
  <c r="JL302" i="118"/>
  <c r="JN303" i="118"/>
  <c r="JN302" i="118"/>
  <c r="JP303" i="118"/>
  <c r="JP302" i="118"/>
  <c r="JR303" i="118"/>
  <c r="JR302" i="118"/>
  <c r="HW306" i="118"/>
  <c r="HY306" i="118"/>
  <c r="IA306" i="118"/>
  <c r="IC306" i="118"/>
  <c r="IE306" i="118"/>
  <c r="IG306" i="118"/>
  <c r="II306" i="118"/>
  <c r="IK306" i="118"/>
  <c r="IM306" i="118"/>
  <c r="IO306" i="118"/>
  <c r="IQ306" i="118"/>
  <c r="IS306" i="118"/>
  <c r="IU306" i="118"/>
  <c r="IW306" i="118"/>
  <c r="IY306" i="118"/>
  <c r="JA306" i="118"/>
  <c r="JC306" i="118"/>
  <c r="JE306" i="118"/>
  <c r="JG306" i="118"/>
  <c r="JI306" i="118"/>
  <c r="JK306" i="118"/>
  <c r="JM306" i="118"/>
  <c r="JO306" i="118"/>
  <c r="JQ306" i="118"/>
  <c r="JS306" i="118"/>
  <c r="HS307" i="118"/>
  <c r="HT307" i="118"/>
  <c r="HT308" i="118"/>
  <c r="HS308" i="118"/>
  <c r="HR308" i="118" s="1"/>
  <c r="H13" i="118" s="1"/>
  <c r="HT309" i="118"/>
  <c r="HS309" i="118"/>
  <c r="HR309" i="118" s="1"/>
  <c r="H14" i="118" s="1"/>
  <c r="HT310" i="118"/>
  <c r="HS310" i="118"/>
  <c r="HR310" i="118" s="1"/>
  <c r="H15" i="118" s="1"/>
  <c r="HT311" i="118"/>
  <c r="HS311" i="118"/>
  <c r="HR311" i="118" s="1"/>
  <c r="H16" i="118" s="1"/>
  <c r="HT312" i="118"/>
  <c r="HS312" i="118"/>
  <c r="HR312" i="118" s="1"/>
  <c r="H17" i="118" s="1"/>
  <c r="HT313" i="118"/>
  <c r="HS313" i="118"/>
  <c r="HR313" i="118" s="1"/>
  <c r="H18" i="118" s="1"/>
  <c r="HT314" i="118"/>
  <c r="HS314" i="118"/>
  <c r="HR314" i="118" s="1"/>
  <c r="H19" i="118" s="1"/>
  <c r="HT315" i="118"/>
  <c r="HS315" i="118"/>
  <c r="HR315" i="118" s="1"/>
  <c r="H20" i="118" s="1"/>
  <c r="HT316" i="118"/>
  <c r="HS316" i="118"/>
  <c r="HR316" i="118" s="1"/>
  <c r="H21" i="118" s="1"/>
  <c r="HT317" i="118"/>
  <c r="HS317" i="118"/>
  <c r="HR317" i="118" s="1"/>
  <c r="H22" i="118" s="1"/>
  <c r="HT318" i="118"/>
  <c r="HS318" i="118"/>
  <c r="HR318" i="118" s="1"/>
  <c r="H23" i="118" s="1"/>
  <c r="HT319" i="118"/>
  <c r="HS319" i="118"/>
  <c r="HR319" i="118" s="1"/>
  <c r="H24" i="118" s="1"/>
  <c r="HT320" i="118"/>
  <c r="HS320" i="118"/>
  <c r="HR320" i="118" s="1"/>
  <c r="H25" i="118" s="1"/>
  <c r="HT321" i="118"/>
  <c r="HS321" i="118"/>
  <c r="HR321" i="118" s="1"/>
  <c r="H26" i="118" s="1"/>
  <c r="HT322" i="118"/>
  <c r="HS322" i="118"/>
  <c r="HR322" i="118" s="1"/>
  <c r="H27" i="118" s="1"/>
  <c r="HT323" i="118"/>
  <c r="HS323" i="118"/>
  <c r="HR323" i="118" s="1"/>
  <c r="H28" i="118" s="1"/>
  <c r="HT324" i="118"/>
  <c r="HS324" i="118"/>
  <c r="HR324" i="118" s="1"/>
  <c r="H29" i="118" s="1"/>
  <c r="HT325" i="118"/>
  <c r="HS325" i="118"/>
  <c r="HR325" i="118" s="1"/>
  <c r="H30" i="118" s="1"/>
  <c r="HT326" i="118"/>
  <c r="HS326" i="118"/>
  <c r="HR326" i="118" s="1"/>
  <c r="H31" i="118" s="1"/>
  <c r="HS327" i="118"/>
  <c r="HT327" i="118"/>
  <c r="HT328" i="118"/>
  <c r="HS328" i="118"/>
  <c r="HR328" i="118" s="1"/>
  <c r="H33" i="118" s="1"/>
  <c r="HS329" i="118"/>
  <c r="HT329" i="118"/>
  <c r="HT330" i="118"/>
  <c r="HS330" i="118"/>
  <c r="HR330" i="118" s="1"/>
  <c r="H35" i="118" s="1"/>
  <c r="HS331" i="118"/>
  <c r="HT331" i="118"/>
  <c r="HT332" i="118"/>
  <c r="HS332" i="118"/>
  <c r="HR332" i="118" s="1"/>
  <c r="H37" i="118" s="1"/>
  <c r="HS333" i="118"/>
  <c r="HT333" i="118"/>
  <c r="HT334" i="118"/>
  <c r="HS334" i="118"/>
  <c r="HR334" i="118" s="1"/>
  <c r="H39" i="118" s="1"/>
  <c r="HS335" i="118"/>
  <c r="HT335" i="118"/>
  <c r="HT336" i="118"/>
  <c r="HS336" i="118"/>
  <c r="HR336" i="118" s="1"/>
  <c r="H41" i="118" s="1"/>
  <c r="HS337" i="118"/>
  <c r="HT337" i="118"/>
  <c r="HT338" i="118"/>
  <c r="HS338" i="118"/>
  <c r="HR338" i="118" s="1"/>
  <c r="H43" i="118" s="1"/>
  <c r="HS339" i="118"/>
  <c r="HT339" i="118"/>
  <c r="HT340" i="118"/>
  <c r="HS340" i="118"/>
  <c r="HR340" i="118" s="1"/>
  <c r="H45" i="118" s="1"/>
  <c r="HT341" i="118"/>
  <c r="HS341" i="118"/>
  <c r="HR341" i="118" s="1"/>
  <c r="H46" i="118" s="1"/>
  <c r="HS342" i="118"/>
  <c r="HT342" i="118"/>
  <c r="HT343" i="118"/>
  <c r="HS343" i="118"/>
  <c r="HR343" i="118" s="1"/>
  <c r="H48" i="118" s="1"/>
  <c r="HS344" i="118"/>
  <c r="HT344" i="118"/>
  <c r="HS345" i="118"/>
  <c r="HT345" i="118"/>
  <c r="HT346" i="118"/>
  <c r="HS346" i="118"/>
  <c r="HR346" i="118" s="1"/>
  <c r="H51" i="118" s="1"/>
  <c r="HS347" i="118"/>
  <c r="HT347" i="118"/>
  <c r="HT348" i="118"/>
  <c r="HS348" i="118"/>
  <c r="HR348" i="118" s="1"/>
  <c r="H53" i="118" s="1"/>
  <c r="HT349" i="118"/>
  <c r="HS349" i="118"/>
  <c r="HR349" i="118" s="1"/>
  <c r="H54" i="118" s="1"/>
  <c r="HT350" i="118"/>
  <c r="HS350" i="118"/>
  <c r="HR350" i="118" s="1"/>
  <c r="H55" i="118" s="1"/>
  <c r="HT351" i="118"/>
  <c r="HS351" i="118"/>
  <c r="HR351" i="118" s="1"/>
  <c r="H56" i="118" s="1"/>
  <c r="HT352" i="118"/>
  <c r="HS352" i="118"/>
  <c r="HR352" i="118" s="1"/>
  <c r="H57" i="118" s="1"/>
  <c r="HT353" i="118"/>
  <c r="HS353" i="118"/>
  <c r="HR353" i="118" s="1"/>
  <c r="H58" i="118" s="1"/>
  <c r="HT354" i="118"/>
  <c r="HS354" i="118"/>
  <c r="HR354" i="118" s="1"/>
  <c r="H59" i="118" s="1"/>
  <c r="HT355" i="118"/>
  <c r="HS355" i="118"/>
  <c r="HR355" i="118" s="1"/>
  <c r="H60" i="118" s="1"/>
  <c r="HT356" i="118"/>
  <c r="HS356" i="118"/>
  <c r="HR356" i="118" s="1"/>
  <c r="H61" i="118" s="1"/>
  <c r="HT357" i="118"/>
  <c r="HS357" i="118"/>
  <c r="HR357" i="118" s="1"/>
  <c r="H62" i="118" s="1"/>
  <c r="HT358" i="118"/>
  <c r="HS358" i="118"/>
  <c r="HR358" i="118" s="1"/>
  <c r="H63" i="118" s="1"/>
  <c r="HT359" i="118"/>
  <c r="HS359" i="118"/>
  <c r="HR359" i="118" s="1"/>
  <c r="H64" i="118" s="1"/>
  <c r="HT360" i="118"/>
  <c r="HS360" i="118"/>
  <c r="HR360" i="118" s="1"/>
  <c r="H65" i="118" s="1"/>
  <c r="HT361" i="118"/>
  <c r="HS361" i="118"/>
  <c r="HR361" i="118" s="1"/>
  <c r="H66" i="118" s="1"/>
  <c r="HT362" i="118"/>
  <c r="HS362" i="118"/>
  <c r="HR362" i="118" s="1"/>
  <c r="H67" i="118" s="1"/>
  <c r="HT363" i="118"/>
  <c r="HS363" i="118"/>
  <c r="HR363" i="118" s="1"/>
  <c r="H68" i="118" s="1"/>
  <c r="HT364" i="118"/>
  <c r="HS364" i="118"/>
  <c r="HR364" i="118" s="1"/>
  <c r="H69" i="118" s="1"/>
  <c r="HT365" i="118"/>
  <c r="HS365" i="118"/>
  <c r="HR365" i="118" s="1"/>
  <c r="H70" i="118" s="1"/>
  <c r="HT366" i="118"/>
  <c r="HS366" i="118"/>
  <c r="HR366" i="118" s="1"/>
  <c r="H71" i="118" s="1"/>
  <c r="JS304" i="118"/>
  <c r="JS305" i="118" s="1"/>
  <c r="JQ304" i="118"/>
  <c r="JQ305" i="118" s="1"/>
  <c r="JO304" i="118"/>
  <c r="JO305" i="118" s="1"/>
  <c r="JM304" i="118"/>
  <c r="JM305" i="118" s="1"/>
  <c r="JK304" i="118"/>
  <c r="JK305" i="118" s="1"/>
  <c r="JI304" i="118"/>
  <c r="JI305" i="118" s="1"/>
  <c r="JG304" i="118"/>
  <c r="JG305" i="118" s="1"/>
  <c r="JE304" i="118"/>
  <c r="JE305" i="118" s="1"/>
  <c r="JC304" i="118"/>
  <c r="JC305" i="118" s="1"/>
  <c r="JA304" i="118"/>
  <c r="JA305" i="118" s="1"/>
  <c r="IY304" i="118"/>
  <c r="IY305" i="118" s="1"/>
  <c r="IW304" i="118"/>
  <c r="IW305" i="118" s="1"/>
  <c r="IU304" i="118"/>
  <c r="IU305" i="118" s="1"/>
  <c r="IS304" i="118"/>
  <c r="IS305" i="118" s="1"/>
  <c r="IQ304" i="118"/>
  <c r="IQ305" i="118" s="1"/>
  <c r="IO304" i="118"/>
  <c r="IO305" i="118" s="1"/>
  <c r="IM304" i="118"/>
  <c r="IM305" i="118" s="1"/>
  <c r="IK304" i="118"/>
  <c r="IK305" i="118" s="1"/>
  <c r="II304" i="118"/>
  <c r="II305" i="118" s="1"/>
  <c r="IG304" i="118"/>
  <c r="IG305" i="118" s="1"/>
  <c r="IE304" i="118"/>
  <c r="IE305" i="118" s="1"/>
  <c r="IC304" i="118"/>
  <c r="IC305" i="118" s="1"/>
  <c r="IA304" i="118"/>
  <c r="IA305" i="118" s="1"/>
  <c r="HY304" i="118"/>
  <c r="HY305" i="118" s="1"/>
  <c r="HW304" i="118"/>
  <c r="HW305" i="118" s="1"/>
  <c r="JR304" i="118"/>
  <c r="JP304" i="118"/>
  <c r="JN304" i="118"/>
  <c r="JL304" i="118"/>
  <c r="JJ304" i="118"/>
  <c r="JH304" i="118"/>
  <c r="JF304" i="118"/>
  <c r="JD304" i="118"/>
  <c r="JB304" i="118"/>
  <c r="IZ304" i="118"/>
  <c r="IX304" i="118"/>
  <c r="IV304" i="118"/>
  <c r="IT304" i="118"/>
  <c r="IR304" i="118"/>
  <c r="IP304" i="118"/>
  <c r="IN304" i="118"/>
  <c r="IL304" i="118"/>
  <c r="IJ304" i="118"/>
  <c r="IH304" i="118"/>
  <c r="IF304" i="118"/>
  <c r="ID304" i="118"/>
  <c r="IB304" i="118"/>
  <c r="HZ304" i="118"/>
  <c r="HX304" i="118"/>
  <c r="HV304" i="118"/>
  <c r="JS301" i="118"/>
  <c r="JQ301" i="118"/>
  <c r="JO301" i="118"/>
  <c r="JM301" i="118"/>
  <c r="JK301" i="118"/>
  <c r="JI301" i="118"/>
  <c r="JG301" i="118"/>
  <c r="JE301" i="118"/>
  <c r="JC301" i="118"/>
  <c r="JA301" i="118"/>
  <c r="IY301" i="118"/>
  <c r="IW301" i="118"/>
  <c r="IU301" i="118"/>
  <c r="IS301" i="118"/>
  <c r="HV301" i="118"/>
  <c r="HX301" i="118"/>
  <c r="HZ301" i="118"/>
  <c r="IB301" i="118"/>
  <c r="ID301" i="118"/>
  <c r="IF301" i="118"/>
  <c r="IH301" i="118"/>
  <c r="IJ301" i="118"/>
  <c r="IL301" i="118"/>
  <c r="IN301" i="118"/>
  <c r="IP301" i="118"/>
  <c r="IR301" i="118"/>
  <c r="IV301" i="118"/>
  <c r="IZ301" i="118"/>
  <c r="JD301" i="118"/>
  <c r="JH301" i="118"/>
  <c r="JL301" i="118"/>
  <c r="JP301" i="118"/>
  <c r="HW303" i="118"/>
  <c r="HW302" i="118"/>
  <c r="HY303" i="118"/>
  <c r="HY302" i="118"/>
  <c r="IA303" i="118"/>
  <c r="IA302" i="118"/>
  <c r="IC303" i="118"/>
  <c r="IC302" i="118"/>
  <c r="IE303" i="118"/>
  <c r="IE302" i="118"/>
  <c r="IG303" i="118"/>
  <c r="IG302" i="118"/>
  <c r="II303" i="118"/>
  <c r="II302" i="118"/>
  <c r="IK303" i="118"/>
  <c r="IK302" i="118"/>
  <c r="IM303" i="118"/>
  <c r="IM302" i="118"/>
  <c r="IO303" i="118"/>
  <c r="IO302" i="118"/>
  <c r="IQ303" i="118"/>
  <c r="IQ302" i="118"/>
  <c r="IS303" i="118"/>
  <c r="IS302" i="118"/>
  <c r="IU303" i="118"/>
  <c r="IU302" i="118"/>
  <c r="IW303" i="118"/>
  <c r="IW302" i="118"/>
  <c r="IY303" i="118"/>
  <c r="IY302" i="118"/>
  <c r="JA303" i="118"/>
  <c r="JA302" i="118"/>
  <c r="JC303" i="118"/>
  <c r="JC302" i="118"/>
  <c r="JE303" i="118"/>
  <c r="JE302" i="118"/>
  <c r="JG303" i="118"/>
  <c r="JG302" i="118"/>
  <c r="JI303" i="118"/>
  <c r="JI302" i="118"/>
  <c r="JK303" i="118"/>
  <c r="JK302" i="118"/>
  <c r="JM303" i="118"/>
  <c r="JM302" i="118"/>
  <c r="JO303" i="118"/>
  <c r="JO302" i="118"/>
  <c r="JQ303" i="118"/>
  <c r="JQ302" i="118"/>
  <c r="JS303" i="118"/>
  <c r="JS302" i="118"/>
  <c r="HV306" i="118"/>
  <c r="HV300" i="118" s="1"/>
  <c r="HV305" i="118"/>
  <c r="HX306" i="118"/>
  <c r="HX300" i="118" s="1"/>
  <c r="HX305" i="118"/>
  <c r="HZ306" i="118"/>
  <c r="HZ300" i="118" s="1"/>
  <c r="HZ305" i="118"/>
  <c r="IB306" i="118"/>
  <c r="IB300" i="118" s="1"/>
  <c r="IB305" i="118"/>
  <c r="ID306" i="118"/>
  <c r="ID300" i="118" s="1"/>
  <c r="ID305" i="118"/>
  <c r="IF306" i="118"/>
  <c r="IF300" i="118" s="1"/>
  <c r="IF305" i="118"/>
  <c r="IH306" i="118"/>
  <c r="IH300" i="118" s="1"/>
  <c r="IH305" i="118"/>
  <c r="IJ306" i="118"/>
  <c r="IJ300" i="118" s="1"/>
  <c r="IJ305" i="118"/>
  <c r="IL306" i="118"/>
  <c r="IL300" i="118" s="1"/>
  <c r="IL305" i="118"/>
  <c r="IN306" i="118"/>
  <c r="IN300" i="118" s="1"/>
  <c r="IN305" i="118"/>
  <c r="IP306" i="118"/>
  <c r="IP300" i="118" s="1"/>
  <c r="IP305" i="118"/>
  <c r="IR306" i="118"/>
  <c r="IR300" i="118" s="1"/>
  <c r="IR305" i="118"/>
  <c r="IT306" i="118"/>
  <c r="IT300" i="118" s="1"/>
  <c r="IT305" i="118"/>
  <c r="IV306" i="118"/>
  <c r="IV300" i="118" s="1"/>
  <c r="IV305" i="118"/>
  <c r="IX306" i="118"/>
  <c r="IX300" i="118" s="1"/>
  <c r="IX305" i="118"/>
  <c r="IZ306" i="118"/>
  <c r="IZ300" i="118" s="1"/>
  <c r="IZ305" i="118"/>
  <c r="JB306" i="118"/>
  <c r="JB300" i="118" s="1"/>
  <c r="JB305" i="118"/>
  <c r="JD306" i="118"/>
  <c r="JD300" i="118" s="1"/>
  <c r="JD305" i="118"/>
  <c r="JF306" i="118"/>
  <c r="JF300" i="118" s="1"/>
  <c r="JF305" i="118"/>
  <c r="JH306" i="118"/>
  <c r="JH300" i="118" s="1"/>
  <c r="JH305" i="118"/>
  <c r="JJ306" i="118"/>
  <c r="JJ300" i="118" s="1"/>
  <c r="JJ305" i="118"/>
  <c r="JL306" i="118"/>
  <c r="JL300" i="118" s="1"/>
  <c r="JL305" i="118"/>
  <c r="JN306" i="118"/>
  <c r="JN300" i="118" s="1"/>
  <c r="JN305" i="118"/>
  <c r="JP306" i="118"/>
  <c r="JP300" i="118" s="1"/>
  <c r="JP305" i="118"/>
  <c r="JR306" i="118"/>
  <c r="JR300" i="118" s="1"/>
  <c r="JR305" i="118"/>
  <c r="HW301" i="118"/>
  <c r="HY301" i="118"/>
  <c r="IA301" i="118"/>
  <c r="IC301" i="118"/>
  <c r="IE301" i="118"/>
  <c r="IG301" i="118"/>
  <c r="II301" i="118"/>
  <c r="IK301" i="118"/>
  <c r="IM301" i="118"/>
  <c r="IO301" i="118"/>
  <c r="IQ301" i="118"/>
  <c r="IT301" i="118"/>
  <c r="IX301" i="118"/>
  <c r="JB301" i="118"/>
  <c r="JF301" i="118"/>
  <c r="JJ301" i="118"/>
  <c r="JN301" i="118"/>
  <c r="JR301" i="118"/>
  <c r="HV303" i="117"/>
  <c r="HV302" i="117"/>
  <c r="HX303" i="117"/>
  <c r="HX302" i="117"/>
  <c r="HZ303" i="117"/>
  <c r="HZ302" i="117"/>
  <c r="IB303" i="117"/>
  <c r="IB302" i="117"/>
  <c r="ID303" i="117"/>
  <c r="ID302" i="117"/>
  <c r="IF303" i="117"/>
  <c r="IF302" i="117"/>
  <c r="IH303" i="117"/>
  <c r="IH302" i="117"/>
  <c r="IJ303" i="117"/>
  <c r="IJ302" i="117"/>
  <c r="IL303" i="117"/>
  <c r="IL302" i="117"/>
  <c r="IN303" i="117"/>
  <c r="IN302" i="117"/>
  <c r="IP303" i="117"/>
  <c r="IP302" i="117"/>
  <c r="IR303" i="117"/>
  <c r="IR302" i="117"/>
  <c r="IT303" i="117"/>
  <c r="IT302" i="117"/>
  <c r="IV303" i="117"/>
  <c r="IV302" i="117"/>
  <c r="IX303" i="117"/>
  <c r="IX302" i="117"/>
  <c r="IZ303" i="117"/>
  <c r="IZ302" i="117"/>
  <c r="JB303" i="117"/>
  <c r="JB302" i="117"/>
  <c r="JD303" i="117"/>
  <c r="JD302" i="117"/>
  <c r="JF303" i="117"/>
  <c r="JF302" i="117"/>
  <c r="JH303" i="117"/>
  <c r="JH302" i="117"/>
  <c r="JJ303" i="117"/>
  <c r="JJ302" i="117"/>
  <c r="JL303" i="117"/>
  <c r="JL302" i="117"/>
  <c r="JN303" i="117"/>
  <c r="JN302" i="117"/>
  <c r="JP303" i="117"/>
  <c r="JP302" i="117"/>
  <c r="JR303" i="117"/>
  <c r="JR302" i="117"/>
  <c r="HW306" i="117"/>
  <c r="HY306" i="117"/>
  <c r="IA306" i="117"/>
  <c r="IC306" i="117"/>
  <c r="IE306" i="117"/>
  <c r="IG306" i="117"/>
  <c r="II306" i="117"/>
  <c r="IK306" i="117"/>
  <c r="IM306" i="117"/>
  <c r="IO306" i="117"/>
  <c r="IQ306" i="117"/>
  <c r="IS306" i="117"/>
  <c r="IU306" i="117"/>
  <c r="IW306" i="117"/>
  <c r="IY306" i="117"/>
  <c r="JA306" i="117"/>
  <c r="JC306" i="117"/>
  <c r="JE306" i="117"/>
  <c r="JG306" i="117"/>
  <c r="JI306" i="117"/>
  <c r="JK306" i="117"/>
  <c r="JM306" i="117"/>
  <c r="JO306" i="117"/>
  <c r="JQ306" i="117"/>
  <c r="JS306" i="117"/>
  <c r="HT307" i="117"/>
  <c r="HS307" i="117"/>
  <c r="HS308" i="117"/>
  <c r="HR308" i="117" s="1"/>
  <c r="H13" i="117" s="1"/>
  <c r="HT308" i="117"/>
  <c r="HS309" i="117"/>
  <c r="HR309" i="117" s="1"/>
  <c r="H14" i="117" s="1"/>
  <c r="HT309" i="117"/>
  <c r="HS310" i="117"/>
  <c r="HR310" i="117" s="1"/>
  <c r="H15" i="117" s="1"/>
  <c r="HT310" i="117"/>
  <c r="HT311" i="117"/>
  <c r="HS311" i="117"/>
  <c r="HT312" i="117"/>
  <c r="HS312" i="117"/>
  <c r="HS313" i="117"/>
  <c r="HR313" i="117" s="1"/>
  <c r="H18" i="117" s="1"/>
  <c r="HT313" i="117"/>
  <c r="HS314" i="117"/>
  <c r="HR314" i="117" s="1"/>
  <c r="H19" i="117" s="1"/>
  <c r="HT314" i="117"/>
  <c r="HS315" i="117"/>
  <c r="HR315" i="117" s="1"/>
  <c r="H20" i="117" s="1"/>
  <c r="HT315" i="117"/>
  <c r="HS316" i="117"/>
  <c r="HR316" i="117" s="1"/>
  <c r="H21" i="117" s="1"/>
  <c r="HT316" i="117"/>
  <c r="HS317" i="117"/>
  <c r="HR317" i="117" s="1"/>
  <c r="H22" i="117" s="1"/>
  <c r="HT317" i="117"/>
  <c r="HS318" i="117"/>
  <c r="HR318" i="117" s="1"/>
  <c r="H23" i="117" s="1"/>
  <c r="HT318" i="117"/>
  <c r="HS319" i="117"/>
  <c r="HR319" i="117" s="1"/>
  <c r="H24" i="117" s="1"/>
  <c r="HT319" i="117"/>
  <c r="HS320" i="117"/>
  <c r="HR320" i="117" s="1"/>
  <c r="H25" i="117" s="1"/>
  <c r="HT320" i="117"/>
  <c r="HS321" i="117"/>
  <c r="HR321" i="117" s="1"/>
  <c r="H26" i="117" s="1"/>
  <c r="HT321" i="117"/>
  <c r="HS322" i="117"/>
  <c r="HR322" i="117" s="1"/>
  <c r="H27" i="117" s="1"/>
  <c r="HT322" i="117"/>
  <c r="HS323" i="117"/>
  <c r="HR323" i="117" s="1"/>
  <c r="H28" i="117" s="1"/>
  <c r="HT323" i="117"/>
  <c r="HS324" i="117"/>
  <c r="HR324" i="117" s="1"/>
  <c r="H29" i="117" s="1"/>
  <c r="HT324" i="117"/>
  <c r="HS325" i="117"/>
  <c r="HR325" i="117" s="1"/>
  <c r="H30" i="117" s="1"/>
  <c r="HT325" i="117"/>
  <c r="HS326" i="117"/>
  <c r="HR326" i="117" s="1"/>
  <c r="H31" i="117" s="1"/>
  <c r="HT326" i="117"/>
  <c r="HT327" i="117"/>
  <c r="HS327" i="117"/>
  <c r="HS328" i="117"/>
  <c r="HR328" i="117" s="1"/>
  <c r="H33" i="117" s="1"/>
  <c r="HT328" i="117"/>
  <c r="HT329" i="117"/>
  <c r="HS329" i="117"/>
  <c r="HS330" i="117"/>
  <c r="HR330" i="117" s="1"/>
  <c r="H35" i="117" s="1"/>
  <c r="HT330" i="117"/>
  <c r="HT331" i="117"/>
  <c r="HS331" i="117"/>
  <c r="HS332" i="117"/>
  <c r="HR332" i="117" s="1"/>
  <c r="H37" i="117" s="1"/>
  <c r="HT332" i="117"/>
  <c r="HT333" i="117"/>
  <c r="HS333" i="117"/>
  <c r="HS334" i="117"/>
  <c r="HR334" i="117" s="1"/>
  <c r="H39" i="117" s="1"/>
  <c r="HT334" i="117"/>
  <c r="HT335" i="117"/>
  <c r="HS335" i="117"/>
  <c r="HS336" i="117"/>
  <c r="HR336" i="117" s="1"/>
  <c r="H41" i="117" s="1"/>
  <c r="HT336" i="117"/>
  <c r="HT337" i="117"/>
  <c r="HS337" i="117"/>
  <c r="HS338" i="117"/>
  <c r="HR338" i="117" s="1"/>
  <c r="H43" i="117" s="1"/>
  <c r="HT338" i="117"/>
  <c r="HT339" i="117"/>
  <c r="HS339" i="117"/>
  <c r="HS340" i="117"/>
  <c r="HR340" i="117" s="1"/>
  <c r="H45" i="117" s="1"/>
  <c r="HT340" i="117"/>
  <c r="HT341" i="117"/>
  <c r="HS341" i="117"/>
  <c r="HS342" i="117"/>
  <c r="HR342" i="117" s="1"/>
  <c r="H47" i="117" s="1"/>
  <c r="HT342" i="117"/>
  <c r="HT343" i="117"/>
  <c r="HS343" i="117"/>
  <c r="HT344" i="117"/>
  <c r="HS344" i="117"/>
  <c r="HS345" i="117"/>
  <c r="HR345" i="117" s="1"/>
  <c r="H50" i="117" s="1"/>
  <c r="HT345" i="117"/>
  <c r="HT346" i="117"/>
  <c r="HS346" i="117"/>
  <c r="HS347" i="117"/>
  <c r="HR347" i="117" s="1"/>
  <c r="H52" i="117" s="1"/>
  <c r="HT347" i="117"/>
  <c r="HT348" i="117"/>
  <c r="HS348" i="117"/>
  <c r="HT349" i="117"/>
  <c r="HS349" i="117"/>
  <c r="HT350" i="117"/>
  <c r="HS350" i="117"/>
  <c r="HT351" i="117"/>
  <c r="HS351" i="117"/>
  <c r="HT352" i="117"/>
  <c r="HS352" i="117"/>
  <c r="HT353" i="117"/>
  <c r="HS353" i="117"/>
  <c r="HT354" i="117"/>
  <c r="HS354" i="117"/>
  <c r="HT355" i="117"/>
  <c r="HS355" i="117"/>
  <c r="HT356" i="117"/>
  <c r="HS356" i="117"/>
  <c r="HT357" i="117"/>
  <c r="HS357" i="117"/>
  <c r="HT358" i="117"/>
  <c r="HS358" i="117"/>
  <c r="HT359" i="117"/>
  <c r="HS359" i="117"/>
  <c r="HT360" i="117"/>
  <c r="HS360" i="117"/>
  <c r="HT361" i="117"/>
  <c r="HS361" i="117"/>
  <c r="HT362" i="117"/>
  <c r="HS362" i="117"/>
  <c r="HT363" i="117"/>
  <c r="HS363" i="117"/>
  <c r="HT364" i="117"/>
  <c r="HS364" i="117"/>
  <c r="HT365" i="117"/>
  <c r="HS365" i="117"/>
  <c r="HT366" i="117"/>
  <c r="HS366" i="117"/>
  <c r="JR304" i="117"/>
  <c r="JP304" i="117"/>
  <c r="JN304" i="117"/>
  <c r="JL304" i="117"/>
  <c r="JJ304" i="117"/>
  <c r="JH304" i="117"/>
  <c r="JF304" i="117"/>
  <c r="JD304" i="117"/>
  <c r="JB304" i="117"/>
  <c r="IZ304" i="117"/>
  <c r="IX304" i="117"/>
  <c r="IV304" i="117"/>
  <c r="IT304" i="117"/>
  <c r="IR304" i="117"/>
  <c r="IP304" i="117"/>
  <c r="IN304" i="117"/>
  <c r="IL304" i="117"/>
  <c r="IJ304" i="117"/>
  <c r="IH304" i="117"/>
  <c r="IF304" i="117"/>
  <c r="ID304" i="117"/>
  <c r="IB304" i="117"/>
  <c r="HZ304" i="117"/>
  <c r="HX304" i="117"/>
  <c r="HV304" i="117"/>
  <c r="JS301" i="117"/>
  <c r="JQ301" i="117"/>
  <c r="JO301" i="117"/>
  <c r="JM301" i="117"/>
  <c r="JK301" i="117"/>
  <c r="JI301" i="117"/>
  <c r="JG301" i="117"/>
  <c r="JE301" i="117"/>
  <c r="JC301" i="117"/>
  <c r="JA301" i="117"/>
  <c r="IY301" i="117"/>
  <c r="IW301" i="117"/>
  <c r="IU301" i="117"/>
  <c r="JS304" i="117"/>
  <c r="JS305" i="117" s="1"/>
  <c r="JQ304" i="117"/>
  <c r="JQ305" i="117" s="1"/>
  <c r="JO304" i="117"/>
  <c r="JO305" i="117" s="1"/>
  <c r="JM304" i="117"/>
  <c r="JM305" i="117" s="1"/>
  <c r="JK304" i="117"/>
  <c r="JK305" i="117" s="1"/>
  <c r="JI304" i="117"/>
  <c r="JI305" i="117" s="1"/>
  <c r="JG304" i="117"/>
  <c r="JG305" i="117" s="1"/>
  <c r="JE304" i="117"/>
  <c r="JE305" i="117" s="1"/>
  <c r="JC304" i="117"/>
  <c r="JC305" i="117" s="1"/>
  <c r="JA304" i="117"/>
  <c r="JA305" i="117" s="1"/>
  <c r="IY304" i="117"/>
  <c r="IY305" i="117" s="1"/>
  <c r="IW304" i="117"/>
  <c r="IW305" i="117" s="1"/>
  <c r="IU304" i="117"/>
  <c r="IU305" i="117" s="1"/>
  <c r="IS304" i="117"/>
  <c r="IS305" i="117" s="1"/>
  <c r="IQ304" i="117"/>
  <c r="IQ305" i="117" s="1"/>
  <c r="IO304" i="117"/>
  <c r="IO305" i="117" s="1"/>
  <c r="IM304" i="117"/>
  <c r="IM305" i="117" s="1"/>
  <c r="IK304" i="117"/>
  <c r="IK305" i="117" s="1"/>
  <c r="II304" i="117"/>
  <c r="II305" i="117" s="1"/>
  <c r="IG304" i="117"/>
  <c r="IG305" i="117" s="1"/>
  <c r="IE304" i="117"/>
  <c r="IE305" i="117" s="1"/>
  <c r="IC304" i="117"/>
  <c r="IC305" i="117" s="1"/>
  <c r="IA304" i="117"/>
  <c r="IA305" i="117" s="1"/>
  <c r="HY304" i="117"/>
  <c r="HY305" i="117" s="1"/>
  <c r="HW304" i="117"/>
  <c r="HW305" i="117" s="1"/>
  <c r="JR301" i="117"/>
  <c r="JP301" i="117"/>
  <c r="JN301" i="117"/>
  <c r="JL301" i="117"/>
  <c r="JJ301" i="117"/>
  <c r="JH301" i="117"/>
  <c r="JF301" i="117"/>
  <c r="JD301" i="117"/>
  <c r="JB301" i="117"/>
  <c r="IZ301" i="117"/>
  <c r="IX301" i="117"/>
  <c r="IV301" i="117"/>
  <c r="IT301" i="117"/>
  <c r="IR301" i="117"/>
  <c r="IP301" i="117"/>
  <c r="IN301" i="117"/>
  <c r="IL301" i="117"/>
  <c r="IJ301" i="117"/>
  <c r="IH301" i="117"/>
  <c r="IF301" i="117"/>
  <c r="ID301" i="117"/>
  <c r="IB301" i="117"/>
  <c r="HV301" i="117"/>
  <c r="HX301" i="117"/>
  <c r="HZ301" i="117"/>
  <c r="IC301" i="117"/>
  <c r="IG301" i="117"/>
  <c r="IK301" i="117"/>
  <c r="IO301" i="117"/>
  <c r="IS301" i="117"/>
  <c r="HW303" i="117"/>
  <c r="HW302" i="117"/>
  <c r="HY303" i="117"/>
  <c r="HY302" i="117"/>
  <c r="IA303" i="117"/>
  <c r="IA302" i="117"/>
  <c r="IC303" i="117"/>
  <c r="IC302" i="117"/>
  <c r="IE303" i="117"/>
  <c r="IE302" i="117"/>
  <c r="IG303" i="117"/>
  <c r="IG302" i="117"/>
  <c r="II303" i="117"/>
  <c r="II302" i="117"/>
  <c r="IK303" i="117"/>
  <c r="IK302" i="117"/>
  <c r="IM303" i="117"/>
  <c r="IM302" i="117"/>
  <c r="IO303" i="117"/>
  <c r="IO302" i="117"/>
  <c r="IQ303" i="117"/>
  <c r="IQ302" i="117"/>
  <c r="IS303" i="117"/>
  <c r="IS302" i="117"/>
  <c r="IU303" i="117"/>
  <c r="IU302" i="117"/>
  <c r="IW303" i="117"/>
  <c r="IW302" i="117"/>
  <c r="IY303" i="117"/>
  <c r="IY302" i="117"/>
  <c r="JA303" i="117"/>
  <c r="JA302" i="117"/>
  <c r="JC303" i="117"/>
  <c r="JC302" i="117"/>
  <c r="JE303" i="117"/>
  <c r="JE302" i="117"/>
  <c r="JG303" i="117"/>
  <c r="JG302" i="117"/>
  <c r="JI303" i="117"/>
  <c r="JI302" i="117"/>
  <c r="JK303" i="117"/>
  <c r="JK302" i="117"/>
  <c r="JM303" i="117"/>
  <c r="JM302" i="117"/>
  <c r="JO303" i="117"/>
  <c r="JO302" i="117"/>
  <c r="JQ303" i="117"/>
  <c r="JQ302" i="117"/>
  <c r="JS303" i="117"/>
  <c r="JS302" i="117"/>
  <c r="HV306" i="117"/>
  <c r="HV300" i="117" s="1"/>
  <c r="HV305" i="117"/>
  <c r="HX306" i="117"/>
  <c r="HX300" i="117" s="1"/>
  <c r="HX305" i="117"/>
  <c r="HZ306" i="117"/>
  <c r="HZ300" i="117" s="1"/>
  <c r="HZ305" i="117"/>
  <c r="IB306" i="117"/>
  <c r="IB300" i="117" s="1"/>
  <c r="IB305" i="117"/>
  <c r="ID306" i="117"/>
  <c r="ID300" i="117" s="1"/>
  <c r="ID305" i="117"/>
  <c r="IF306" i="117"/>
  <c r="IF300" i="117" s="1"/>
  <c r="IF305" i="117"/>
  <c r="IH305" i="117"/>
  <c r="IJ305" i="117"/>
  <c r="IL305" i="117"/>
  <c r="IN305" i="117"/>
  <c r="IP305" i="117"/>
  <c r="IR305" i="117"/>
  <c r="IT305" i="117"/>
  <c r="IV305" i="117"/>
  <c r="IX305" i="117"/>
  <c r="IZ305" i="117"/>
  <c r="JB305" i="117"/>
  <c r="JD305" i="117"/>
  <c r="JF305" i="117"/>
  <c r="JH305" i="117"/>
  <c r="JJ305" i="117"/>
  <c r="JL305" i="117"/>
  <c r="JN305" i="117"/>
  <c r="JP305" i="117"/>
  <c r="JR305" i="117"/>
  <c r="HW301" i="117"/>
  <c r="HY301" i="117"/>
  <c r="IA301" i="117"/>
  <c r="IE301" i="117"/>
  <c r="II301" i="117"/>
  <c r="IM301" i="117"/>
  <c r="IQ301" i="117"/>
  <c r="JR306" i="117"/>
  <c r="JR300" i="117" s="1"/>
  <c r="IH306" i="117"/>
  <c r="IH300" i="117" s="1"/>
  <c r="IJ306" i="117"/>
  <c r="IJ300" i="117" s="1"/>
  <c r="IL306" i="117"/>
  <c r="IL300" i="117" s="1"/>
  <c r="IN306" i="117"/>
  <c r="IN300" i="117" s="1"/>
  <c r="IP306" i="117"/>
  <c r="IP300" i="117" s="1"/>
  <c r="IR306" i="117"/>
  <c r="IR300" i="117" s="1"/>
  <c r="IT306" i="117"/>
  <c r="IT300" i="117" s="1"/>
  <c r="IV306" i="117"/>
  <c r="IV300" i="117" s="1"/>
  <c r="IX306" i="117"/>
  <c r="IX300" i="117" s="1"/>
  <c r="IZ306" i="117"/>
  <c r="IZ300" i="117" s="1"/>
  <c r="JB306" i="117"/>
  <c r="JB300" i="117" s="1"/>
  <c r="JD306" i="117"/>
  <c r="JD300" i="117" s="1"/>
  <c r="JF306" i="117"/>
  <c r="JF300" i="117" s="1"/>
  <c r="JH306" i="117"/>
  <c r="JH300" i="117" s="1"/>
  <c r="JJ306" i="117"/>
  <c r="JJ300" i="117" s="1"/>
  <c r="JL306" i="117"/>
  <c r="JL300" i="117" s="1"/>
  <c r="JN306" i="117"/>
  <c r="JN300" i="117" s="1"/>
  <c r="JP306" i="117"/>
  <c r="JP300" i="117" s="1"/>
  <c r="HV303" i="116"/>
  <c r="HV302" i="116"/>
  <c r="HX303" i="116"/>
  <c r="HX302" i="116"/>
  <c r="HZ303" i="116"/>
  <c r="HZ302" i="116"/>
  <c r="IB303" i="116"/>
  <c r="IB302" i="116"/>
  <c r="ID303" i="116"/>
  <c r="ID302" i="116"/>
  <c r="IF303" i="116"/>
  <c r="IF302" i="116"/>
  <c r="IH303" i="116"/>
  <c r="IH302" i="116"/>
  <c r="IJ303" i="116"/>
  <c r="IJ302" i="116"/>
  <c r="IL303" i="116"/>
  <c r="IL302" i="116"/>
  <c r="IN303" i="116"/>
  <c r="IN302" i="116"/>
  <c r="IP303" i="116"/>
  <c r="IP302" i="116"/>
  <c r="IR303" i="116"/>
  <c r="IR302" i="116"/>
  <c r="IT303" i="116"/>
  <c r="IT302" i="116"/>
  <c r="IV303" i="116"/>
  <c r="IV302" i="116"/>
  <c r="IX303" i="116"/>
  <c r="IX302" i="116"/>
  <c r="IZ303" i="116"/>
  <c r="IZ302" i="116"/>
  <c r="JB303" i="116"/>
  <c r="JB302" i="116"/>
  <c r="JD303" i="116"/>
  <c r="JD302" i="116"/>
  <c r="JF303" i="116"/>
  <c r="JF302" i="116"/>
  <c r="JH303" i="116"/>
  <c r="JH302" i="116"/>
  <c r="JJ303" i="116"/>
  <c r="JJ302" i="116"/>
  <c r="JL303" i="116"/>
  <c r="JL302" i="116"/>
  <c r="JN303" i="116"/>
  <c r="JN302" i="116"/>
  <c r="JP303" i="116"/>
  <c r="JP302" i="116"/>
  <c r="JR303" i="116"/>
  <c r="JR302" i="116"/>
  <c r="HW306" i="116"/>
  <c r="HY306" i="116"/>
  <c r="IA306" i="116"/>
  <c r="IC306" i="116"/>
  <c r="IE306" i="116"/>
  <c r="IG306" i="116"/>
  <c r="II306" i="116"/>
  <c r="IK306" i="116"/>
  <c r="IM306" i="116"/>
  <c r="IO306" i="116"/>
  <c r="IQ306" i="116"/>
  <c r="IS306" i="116"/>
  <c r="IU306" i="116"/>
  <c r="IW306" i="116"/>
  <c r="IY306" i="116"/>
  <c r="JA306" i="116"/>
  <c r="JC306" i="116"/>
  <c r="JE306" i="116"/>
  <c r="JG306" i="116"/>
  <c r="JI306" i="116"/>
  <c r="JK306" i="116"/>
  <c r="JM306" i="116"/>
  <c r="JO306" i="116"/>
  <c r="JQ306" i="116"/>
  <c r="JS306" i="116"/>
  <c r="HS307" i="116"/>
  <c r="HR307" i="116" s="1"/>
  <c r="H12" i="116" s="1"/>
  <c r="HT307" i="116"/>
  <c r="HT308" i="116"/>
  <c r="HS308" i="116"/>
  <c r="HT309" i="116"/>
  <c r="HS309" i="116"/>
  <c r="HT310" i="116"/>
  <c r="HS310" i="116"/>
  <c r="HT311" i="116"/>
  <c r="HS311" i="116"/>
  <c r="HT312" i="116"/>
  <c r="HS312" i="116"/>
  <c r="HS313" i="116"/>
  <c r="HR313" i="116" s="1"/>
  <c r="H18" i="116" s="1"/>
  <c r="HT313" i="116"/>
  <c r="HS314" i="116"/>
  <c r="HR314" i="116" s="1"/>
  <c r="H19" i="116" s="1"/>
  <c r="HT314" i="116"/>
  <c r="HS315" i="116"/>
  <c r="HR315" i="116" s="1"/>
  <c r="H20" i="116" s="1"/>
  <c r="HT315" i="116"/>
  <c r="HS316" i="116"/>
  <c r="HR316" i="116" s="1"/>
  <c r="H21" i="116" s="1"/>
  <c r="HT316" i="116"/>
  <c r="HS317" i="116"/>
  <c r="HR317" i="116" s="1"/>
  <c r="H22" i="116" s="1"/>
  <c r="HT317" i="116"/>
  <c r="HS318" i="116"/>
  <c r="HR318" i="116" s="1"/>
  <c r="H23" i="116" s="1"/>
  <c r="HT318" i="116"/>
  <c r="HS319" i="116"/>
  <c r="HR319" i="116" s="1"/>
  <c r="H24" i="116" s="1"/>
  <c r="HT319" i="116"/>
  <c r="HS320" i="116"/>
  <c r="HR320" i="116" s="1"/>
  <c r="H25" i="116" s="1"/>
  <c r="HT320" i="116"/>
  <c r="HS321" i="116"/>
  <c r="HR321" i="116" s="1"/>
  <c r="H26" i="116" s="1"/>
  <c r="HT321" i="116"/>
  <c r="HS322" i="116"/>
  <c r="HR322" i="116" s="1"/>
  <c r="H27" i="116" s="1"/>
  <c r="HT322" i="116"/>
  <c r="HS323" i="116"/>
  <c r="HR323" i="116" s="1"/>
  <c r="H28" i="116" s="1"/>
  <c r="HT323" i="116"/>
  <c r="HS324" i="116"/>
  <c r="HR324" i="116" s="1"/>
  <c r="H29" i="116" s="1"/>
  <c r="HT324" i="116"/>
  <c r="HS325" i="116"/>
  <c r="HR325" i="116" s="1"/>
  <c r="H30" i="116" s="1"/>
  <c r="HT325" i="116"/>
  <c r="HS326" i="116"/>
  <c r="HR326" i="116" s="1"/>
  <c r="H31" i="116" s="1"/>
  <c r="HT326" i="116"/>
  <c r="HT327" i="116"/>
  <c r="HS327" i="116"/>
  <c r="HS328" i="116"/>
  <c r="HR328" i="116" s="1"/>
  <c r="H33" i="116" s="1"/>
  <c r="HT328" i="116"/>
  <c r="HT329" i="116"/>
  <c r="HS329" i="116"/>
  <c r="HS330" i="116"/>
  <c r="HR330" i="116" s="1"/>
  <c r="H35" i="116" s="1"/>
  <c r="HT330" i="116"/>
  <c r="HT331" i="116"/>
  <c r="HS331" i="116"/>
  <c r="HS332" i="116"/>
  <c r="HR332" i="116" s="1"/>
  <c r="H37" i="116" s="1"/>
  <c r="HT332" i="116"/>
  <c r="HT333" i="116"/>
  <c r="HS333" i="116"/>
  <c r="HS334" i="116"/>
  <c r="HR334" i="116" s="1"/>
  <c r="H39" i="116" s="1"/>
  <c r="HT334" i="116"/>
  <c r="HT335" i="116"/>
  <c r="HS335" i="116"/>
  <c r="HS336" i="116"/>
  <c r="HR336" i="116" s="1"/>
  <c r="H41" i="116" s="1"/>
  <c r="HT336" i="116"/>
  <c r="HT337" i="116"/>
  <c r="HS337" i="116"/>
  <c r="HS338" i="116"/>
  <c r="HR338" i="116" s="1"/>
  <c r="H43" i="116" s="1"/>
  <c r="HT338" i="116"/>
  <c r="HT339" i="116"/>
  <c r="HS339" i="116"/>
  <c r="HS340" i="116"/>
  <c r="HR340" i="116" s="1"/>
  <c r="H45" i="116" s="1"/>
  <c r="HT340" i="116"/>
  <c r="HT341" i="116"/>
  <c r="HS341" i="116"/>
  <c r="HT342" i="116"/>
  <c r="HS342" i="116"/>
  <c r="HS343" i="116"/>
  <c r="HR343" i="116" s="1"/>
  <c r="H48" i="116" s="1"/>
  <c r="HT343" i="116"/>
  <c r="HT344" i="116"/>
  <c r="HS344" i="116"/>
  <c r="HS345" i="116"/>
  <c r="HR345" i="116" s="1"/>
  <c r="H50" i="116" s="1"/>
  <c r="HT345" i="116"/>
  <c r="HT346" i="116"/>
  <c r="HS346" i="116"/>
  <c r="HS347" i="116"/>
  <c r="HR347" i="116" s="1"/>
  <c r="H52" i="116" s="1"/>
  <c r="HT347" i="116"/>
  <c r="HT348" i="116"/>
  <c r="HS348" i="116"/>
  <c r="HT349" i="116"/>
  <c r="HS349" i="116"/>
  <c r="HT350" i="116"/>
  <c r="HS350" i="116"/>
  <c r="HT351" i="116"/>
  <c r="HS351" i="116"/>
  <c r="HT352" i="116"/>
  <c r="HS352" i="116"/>
  <c r="HT353" i="116"/>
  <c r="HS353" i="116"/>
  <c r="HT354" i="116"/>
  <c r="HS354" i="116"/>
  <c r="HT355" i="116"/>
  <c r="HS355" i="116"/>
  <c r="HT356" i="116"/>
  <c r="HS356" i="116"/>
  <c r="HT357" i="116"/>
  <c r="HS357" i="116"/>
  <c r="HT358" i="116"/>
  <c r="HS358" i="116"/>
  <c r="HT359" i="116"/>
  <c r="HS359" i="116"/>
  <c r="HT360" i="116"/>
  <c r="HS360" i="116"/>
  <c r="HT361" i="116"/>
  <c r="HS361" i="116"/>
  <c r="HT362" i="116"/>
  <c r="HS362" i="116"/>
  <c r="HT363" i="116"/>
  <c r="HS363" i="116"/>
  <c r="HT364" i="116"/>
  <c r="HS364" i="116"/>
  <c r="HT365" i="116"/>
  <c r="HS365" i="116"/>
  <c r="HT366" i="116"/>
  <c r="HS366" i="116"/>
  <c r="HW303" i="116"/>
  <c r="HW302" i="116"/>
  <c r="HY303" i="116"/>
  <c r="HY302" i="116"/>
  <c r="IA303" i="116"/>
  <c r="IA302" i="116"/>
  <c r="IC303" i="116"/>
  <c r="IC302" i="116"/>
  <c r="IE303" i="116"/>
  <c r="IE302" i="116"/>
  <c r="IG303" i="116"/>
  <c r="IG302" i="116"/>
  <c r="II303" i="116"/>
  <c r="II302" i="116"/>
  <c r="IK303" i="116"/>
  <c r="IK302" i="116"/>
  <c r="IM303" i="116"/>
  <c r="IM302" i="116"/>
  <c r="IO303" i="116"/>
  <c r="IO302" i="116"/>
  <c r="IQ303" i="116"/>
  <c r="IQ302" i="116"/>
  <c r="IS303" i="116"/>
  <c r="IS302" i="116"/>
  <c r="IU303" i="116"/>
  <c r="IU302" i="116"/>
  <c r="IW303" i="116"/>
  <c r="IW302" i="116"/>
  <c r="IY303" i="116"/>
  <c r="IY302" i="116"/>
  <c r="JA303" i="116"/>
  <c r="JA302" i="116"/>
  <c r="JC303" i="116"/>
  <c r="JC302" i="116"/>
  <c r="JE303" i="116"/>
  <c r="JE302" i="116"/>
  <c r="JG303" i="116"/>
  <c r="JG302" i="116"/>
  <c r="JI303" i="116"/>
  <c r="JI302" i="116"/>
  <c r="JK303" i="116"/>
  <c r="JK302" i="116"/>
  <c r="JM303" i="116"/>
  <c r="JM302" i="116"/>
  <c r="JO303" i="116"/>
  <c r="JO302" i="116"/>
  <c r="JQ303" i="116"/>
  <c r="JQ302" i="116"/>
  <c r="JS303" i="116"/>
  <c r="JS302" i="116"/>
  <c r="HV301" i="116"/>
  <c r="HX301" i="116"/>
  <c r="HZ301" i="116"/>
  <c r="IB301" i="116"/>
  <c r="ID301" i="116"/>
  <c r="IF301" i="116"/>
  <c r="IH301" i="116"/>
  <c r="IJ301" i="116"/>
  <c r="IL301" i="116"/>
  <c r="IN301" i="116"/>
  <c r="IP301" i="116"/>
  <c r="IR301" i="116"/>
  <c r="IT301" i="116"/>
  <c r="IV301" i="116"/>
  <c r="IX301" i="116"/>
  <c r="IZ301" i="116"/>
  <c r="JB301" i="116"/>
  <c r="JD301" i="116"/>
  <c r="JF301" i="116"/>
  <c r="JH301" i="116"/>
  <c r="JJ301" i="116"/>
  <c r="JL301" i="116"/>
  <c r="JN301" i="116"/>
  <c r="JP301" i="116"/>
  <c r="JR301" i="116"/>
  <c r="HJ302" i="116"/>
  <c r="HW304" i="116"/>
  <c r="HW305" i="116" s="1"/>
  <c r="HY304" i="116"/>
  <c r="HY305" i="116" s="1"/>
  <c r="IA304" i="116"/>
  <c r="IA305" i="116" s="1"/>
  <c r="IC304" i="116"/>
  <c r="IC305" i="116" s="1"/>
  <c r="IE304" i="116"/>
  <c r="IE305" i="116" s="1"/>
  <c r="IG304" i="116"/>
  <c r="IG305" i="116" s="1"/>
  <c r="II304" i="116"/>
  <c r="II305" i="116" s="1"/>
  <c r="IK304" i="116"/>
  <c r="IK305" i="116" s="1"/>
  <c r="IM304" i="116"/>
  <c r="IM305" i="116" s="1"/>
  <c r="IO304" i="116"/>
  <c r="IO305" i="116" s="1"/>
  <c r="IQ304" i="116"/>
  <c r="IQ305" i="116" s="1"/>
  <c r="IS304" i="116"/>
  <c r="IS305" i="116" s="1"/>
  <c r="IU304" i="116"/>
  <c r="IU305" i="116" s="1"/>
  <c r="IW304" i="116"/>
  <c r="IW305" i="116" s="1"/>
  <c r="IY304" i="116"/>
  <c r="IY305" i="116" s="1"/>
  <c r="JA304" i="116"/>
  <c r="JA305" i="116" s="1"/>
  <c r="JC304" i="116"/>
  <c r="JC305" i="116" s="1"/>
  <c r="JE304" i="116"/>
  <c r="JE305" i="116" s="1"/>
  <c r="JG304" i="116"/>
  <c r="JG305" i="116" s="1"/>
  <c r="JI304" i="116"/>
  <c r="JI305" i="116" s="1"/>
  <c r="JK304" i="116"/>
  <c r="JK305" i="116" s="1"/>
  <c r="JM304" i="116"/>
  <c r="JM305" i="116" s="1"/>
  <c r="JO304" i="116"/>
  <c r="JO305" i="116" s="1"/>
  <c r="JQ304" i="116"/>
  <c r="JQ305" i="116" s="1"/>
  <c r="JS304" i="116"/>
  <c r="JS305" i="116" s="1"/>
  <c r="JR306" i="116"/>
  <c r="JR300" i="116" s="1"/>
  <c r="JP306" i="116"/>
  <c r="JP300" i="116" s="1"/>
  <c r="JN306" i="116"/>
  <c r="JN300" i="116" s="1"/>
  <c r="JL306" i="116"/>
  <c r="JL300" i="116" s="1"/>
  <c r="JJ306" i="116"/>
  <c r="JJ300" i="116" s="1"/>
  <c r="JH306" i="116"/>
  <c r="JH300" i="116" s="1"/>
  <c r="JF306" i="116"/>
  <c r="JF300" i="116" s="1"/>
  <c r="JD306" i="116"/>
  <c r="JD300" i="116" s="1"/>
  <c r="JB306" i="116"/>
  <c r="JB300" i="116" s="1"/>
  <c r="IZ306" i="116"/>
  <c r="IZ300" i="116" s="1"/>
  <c r="IX306" i="116"/>
  <c r="IX300" i="116" s="1"/>
  <c r="IV306" i="116"/>
  <c r="IV300" i="116" s="1"/>
  <c r="IT306" i="116"/>
  <c r="IT300" i="116" s="1"/>
  <c r="IR306" i="116"/>
  <c r="IR300" i="116" s="1"/>
  <c r="IP306" i="116"/>
  <c r="IP300" i="116" s="1"/>
  <c r="IN306" i="116"/>
  <c r="IN300" i="116" s="1"/>
  <c r="IL306" i="116"/>
  <c r="IL300" i="116" s="1"/>
  <c r="IJ306" i="116"/>
  <c r="IJ300" i="116" s="1"/>
  <c r="IH306" i="116"/>
  <c r="IH300" i="116" s="1"/>
  <c r="IF306" i="116"/>
  <c r="IF300" i="116" s="1"/>
  <c r="ID306" i="116"/>
  <c r="ID300" i="116" s="1"/>
  <c r="IB306" i="116"/>
  <c r="IB300" i="116" s="1"/>
  <c r="HZ306" i="116"/>
  <c r="HZ300" i="116" s="1"/>
  <c r="HX306" i="116"/>
  <c r="HX300" i="116" s="1"/>
  <c r="HV306" i="116"/>
  <c r="HV300" i="116" s="1"/>
  <c r="HV304" i="116"/>
  <c r="HV305" i="116" s="1"/>
  <c r="HX304" i="116"/>
  <c r="HX305" i="116" s="1"/>
  <c r="HZ304" i="116"/>
  <c r="HZ305" i="116" s="1"/>
  <c r="IB304" i="116"/>
  <c r="IB305" i="116" s="1"/>
  <c r="ID304" i="116"/>
  <c r="ID305" i="116" s="1"/>
  <c r="IF304" i="116"/>
  <c r="IF305" i="116" s="1"/>
  <c r="IH304" i="116"/>
  <c r="IH305" i="116" s="1"/>
  <c r="IJ304" i="116"/>
  <c r="IJ305" i="116" s="1"/>
  <c r="IL304" i="116"/>
  <c r="IL305" i="116" s="1"/>
  <c r="IN304" i="116"/>
  <c r="IN305" i="116" s="1"/>
  <c r="IP304" i="116"/>
  <c r="IP305" i="116" s="1"/>
  <c r="IR304" i="116"/>
  <c r="IR305" i="116" s="1"/>
  <c r="IT304" i="116"/>
  <c r="IT305" i="116" s="1"/>
  <c r="IV304" i="116"/>
  <c r="IV305" i="116" s="1"/>
  <c r="IX304" i="116"/>
  <c r="IX305" i="116" s="1"/>
  <c r="IZ304" i="116"/>
  <c r="IZ305" i="116" s="1"/>
  <c r="JB304" i="116"/>
  <c r="JB305" i="116" s="1"/>
  <c r="JD304" i="116"/>
  <c r="JD305" i="116" s="1"/>
  <c r="JF304" i="116"/>
  <c r="JF305" i="116" s="1"/>
  <c r="JH304" i="116"/>
  <c r="JH305" i="116" s="1"/>
  <c r="JJ304" i="116"/>
  <c r="JJ305" i="116" s="1"/>
  <c r="JL304" i="116"/>
  <c r="JL305" i="116" s="1"/>
  <c r="JN304" i="116"/>
  <c r="JN305" i="116" s="1"/>
  <c r="JP304" i="116"/>
  <c r="JP305" i="116" s="1"/>
  <c r="HW303" i="115"/>
  <c r="HW302" i="115"/>
  <c r="HY303" i="115"/>
  <c r="HY302" i="115"/>
  <c r="IA303" i="115"/>
  <c r="IA302" i="115"/>
  <c r="IC303" i="115"/>
  <c r="IC302" i="115"/>
  <c r="IE303" i="115"/>
  <c r="IE302" i="115"/>
  <c r="IG303" i="115"/>
  <c r="IG302" i="115"/>
  <c r="II303" i="115"/>
  <c r="II302" i="115"/>
  <c r="IK303" i="115"/>
  <c r="IK302" i="115"/>
  <c r="IM303" i="115"/>
  <c r="IM302" i="115"/>
  <c r="IO303" i="115"/>
  <c r="IO302" i="115"/>
  <c r="IQ303" i="115"/>
  <c r="IQ302" i="115"/>
  <c r="IS303" i="115"/>
  <c r="IS302" i="115"/>
  <c r="IU303" i="115"/>
  <c r="IU302" i="115"/>
  <c r="IW303" i="115"/>
  <c r="IW302" i="115"/>
  <c r="IY303" i="115"/>
  <c r="IY302" i="115"/>
  <c r="JA303" i="115"/>
  <c r="JA302" i="115"/>
  <c r="JC303" i="115"/>
  <c r="JC302" i="115"/>
  <c r="JE303" i="115"/>
  <c r="JE302" i="115"/>
  <c r="JG303" i="115"/>
  <c r="JG302" i="115"/>
  <c r="JI303" i="115"/>
  <c r="JI302" i="115"/>
  <c r="JK303" i="115"/>
  <c r="JK302" i="115"/>
  <c r="JM303" i="115"/>
  <c r="JM302" i="115"/>
  <c r="JO303" i="115"/>
  <c r="JO302" i="115"/>
  <c r="JQ303" i="115"/>
  <c r="JQ302" i="115"/>
  <c r="JS303" i="115"/>
  <c r="JS302" i="115"/>
  <c r="HV306" i="115"/>
  <c r="HX306" i="115"/>
  <c r="HZ306" i="115"/>
  <c r="IB306" i="115"/>
  <c r="ID306" i="115"/>
  <c r="HV303" i="115"/>
  <c r="HV302" i="115"/>
  <c r="HX303" i="115"/>
  <c r="HX302" i="115"/>
  <c r="HZ303" i="115"/>
  <c r="HZ302" i="115"/>
  <c r="IB303" i="115"/>
  <c r="IB302" i="115"/>
  <c r="ID303" i="115"/>
  <c r="ID302" i="115"/>
  <c r="IF303" i="115"/>
  <c r="IF302" i="115"/>
  <c r="IH303" i="115"/>
  <c r="IH302" i="115"/>
  <c r="IJ303" i="115"/>
  <c r="IJ302" i="115"/>
  <c r="IL303" i="115"/>
  <c r="IL302" i="115"/>
  <c r="IN303" i="115"/>
  <c r="IN302" i="115"/>
  <c r="IP303" i="115"/>
  <c r="IP302" i="115"/>
  <c r="IR303" i="115"/>
  <c r="IR302" i="115"/>
  <c r="IT303" i="115"/>
  <c r="IT302" i="115"/>
  <c r="IV303" i="115"/>
  <c r="IV302" i="115"/>
  <c r="IX303" i="115"/>
  <c r="IX302" i="115"/>
  <c r="IZ303" i="115"/>
  <c r="IZ302" i="115"/>
  <c r="JB303" i="115"/>
  <c r="JB302" i="115"/>
  <c r="JD303" i="115"/>
  <c r="JD302" i="115"/>
  <c r="JF303" i="115"/>
  <c r="JF302" i="115"/>
  <c r="JH303" i="115"/>
  <c r="JH302" i="115"/>
  <c r="JJ303" i="115"/>
  <c r="JJ302" i="115"/>
  <c r="JL303" i="115"/>
  <c r="JL302" i="115"/>
  <c r="JN303" i="115"/>
  <c r="JN302" i="115"/>
  <c r="JP303" i="115"/>
  <c r="JP302" i="115"/>
  <c r="JR303" i="115"/>
  <c r="JR302" i="115"/>
  <c r="HW306" i="115"/>
  <c r="HW300" i="115" s="1"/>
  <c r="HY306" i="115"/>
  <c r="HY300" i="115" s="1"/>
  <c r="IA306" i="115"/>
  <c r="IA300" i="115" s="1"/>
  <c r="IC306" i="115"/>
  <c r="IC300" i="115" s="1"/>
  <c r="IE306" i="115"/>
  <c r="IE300" i="115" s="1"/>
  <c r="IG306" i="115"/>
  <c r="IG300" i="115" s="1"/>
  <c r="II306" i="115"/>
  <c r="II300" i="115" s="1"/>
  <c r="IK306" i="115"/>
  <c r="IK300" i="115" s="1"/>
  <c r="IM306" i="115"/>
  <c r="IM300" i="115" s="1"/>
  <c r="IO306" i="115"/>
  <c r="IO300" i="115" s="1"/>
  <c r="IQ306" i="115"/>
  <c r="IQ300" i="115" s="1"/>
  <c r="IS306" i="115"/>
  <c r="IS300" i="115" s="1"/>
  <c r="IU306" i="115"/>
  <c r="IU300" i="115" s="1"/>
  <c r="IW306" i="115"/>
  <c r="IW300" i="115" s="1"/>
  <c r="IY306" i="115"/>
  <c r="IY300" i="115" s="1"/>
  <c r="JA306" i="115"/>
  <c r="JA300" i="115" s="1"/>
  <c r="JC306" i="115"/>
  <c r="JC300" i="115" s="1"/>
  <c r="JE306" i="115"/>
  <c r="JE300" i="115" s="1"/>
  <c r="JG306" i="115"/>
  <c r="JG300" i="115" s="1"/>
  <c r="JI306" i="115"/>
  <c r="JI300" i="115" s="1"/>
  <c r="JK306" i="115"/>
  <c r="JK300" i="115" s="1"/>
  <c r="JM306" i="115"/>
  <c r="JM300" i="115" s="1"/>
  <c r="JO306" i="115"/>
  <c r="JO300" i="115" s="1"/>
  <c r="JQ306" i="115"/>
  <c r="JQ300" i="115" s="1"/>
  <c r="JS306" i="115"/>
  <c r="JS300" i="115" s="1"/>
  <c r="HT307" i="115"/>
  <c r="HS307" i="115"/>
  <c r="HS308" i="115"/>
  <c r="HR308" i="115" s="1"/>
  <c r="H13" i="115" s="1"/>
  <c r="HT308" i="115"/>
  <c r="HS309" i="115"/>
  <c r="HR309" i="115" s="1"/>
  <c r="H14" i="115" s="1"/>
  <c r="HT309" i="115"/>
  <c r="HS310" i="115"/>
  <c r="HR310" i="115" s="1"/>
  <c r="H15" i="115" s="1"/>
  <c r="HT310" i="115"/>
  <c r="HT311" i="115"/>
  <c r="HS311" i="115"/>
  <c r="HT312" i="115"/>
  <c r="HS312" i="115"/>
  <c r="HS313" i="115"/>
  <c r="HR313" i="115" s="1"/>
  <c r="H18" i="115" s="1"/>
  <c r="HT313" i="115"/>
  <c r="HS314" i="115"/>
  <c r="HR314" i="115" s="1"/>
  <c r="H19" i="115" s="1"/>
  <c r="HT314" i="115"/>
  <c r="HS315" i="115"/>
  <c r="HR315" i="115" s="1"/>
  <c r="H20" i="115" s="1"/>
  <c r="HT315" i="115"/>
  <c r="HS316" i="115"/>
  <c r="HR316" i="115" s="1"/>
  <c r="H21" i="115" s="1"/>
  <c r="HT316" i="115"/>
  <c r="HS317" i="115"/>
  <c r="HR317" i="115" s="1"/>
  <c r="H22" i="115" s="1"/>
  <c r="HT317" i="115"/>
  <c r="HS318" i="115"/>
  <c r="HR318" i="115" s="1"/>
  <c r="H23" i="115" s="1"/>
  <c r="HT318" i="115"/>
  <c r="HS319" i="115"/>
  <c r="HR319" i="115" s="1"/>
  <c r="H24" i="115" s="1"/>
  <c r="HT319" i="115"/>
  <c r="HS320" i="115"/>
  <c r="HR320" i="115" s="1"/>
  <c r="H25" i="115" s="1"/>
  <c r="HT320" i="115"/>
  <c r="HS321" i="115"/>
  <c r="HR321" i="115" s="1"/>
  <c r="H26" i="115" s="1"/>
  <c r="HT321" i="115"/>
  <c r="HS322" i="115"/>
  <c r="HR322" i="115" s="1"/>
  <c r="H27" i="115" s="1"/>
  <c r="HT322" i="115"/>
  <c r="HS323" i="115"/>
  <c r="HR323" i="115" s="1"/>
  <c r="H28" i="115" s="1"/>
  <c r="HT323" i="115"/>
  <c r="HS324" i="115"/>
  <c r="HR324" i="115" s="1"/>
  <c r="H29" i="115" s="1"/>
  <c r="HT324" i="115"/>
  <c r="HS325" i="115"/>
  <c r="HR325" i="115" s="1"/>
  <c r="H30" i="115" s="1"/>
  <c r="HT325" i="115"/>
  <c r="HS326" i="115"/>
  <c r="HR326" i="115" s="1"/>
  <c r="H31" i="115" s="1"/>
  <c r="HT326" i="115"/>
  <c r="HT327" i="115"/>
  <c r="HS327" i="115"/>
  <c r="HS328" i="115"/>
  <c r="HR328" i="115" s="1"/>
  <c r="H33" i="115" s="1"/>
  <c r="HT328" i="115"/>
  <c r="HT329" i="115"/>
  <c r="HS329" i="115"/>
  <c r="HS330" i="115"/>
  <c r="HR330" i="115" s="1"/>
  <c r="H35" i="115" s="1"/>
  <c r="HT330" i="115"/>
  <c r="HT331" i="115"/>
  <c r="HS331" i="115"/>
  <c r="HS332" i="115"/>
  <c r="HR332" i="115" s="1"/>
  <c r="H37" i="115" s="1"/>
  <c r="HT332" i="115"/>
  <c r="HT333" i="115"/>
  <c r="HS333" i="115"/>
  <c r="HS334" i="115"/>
  <c r="HR334" i="115" s="1"/>
  <c r="H39" i="115" s="1"/>
  <c r="HT334" i="115"/>
  <c r="HT335" i="115"/>
  <c r="HS335" i="115"/>
  <c r="HS336" i="115"/>
  <c r="HR336" i="115" s="1"/>
  <c r="H41" i="115" s="1"/>
  <c r="HT336" i="115"/>
  <c r="HT337" i="115"/>
  <c r="HS337" i="115"/>
  <c r="HS338" i="115"/>
  <c r="HR338" i="115" s="1"/>
  <c r="H43" i="115" s="1"/>
  <c r="HT338" i="115"/>
  <c r="HT339" i="115"/>
  <c r="HS339" i="115"/>
  <c r="HS340" i="115"/>
  <c r="HR340" i="115" s="1"/>
  <c r="H45" i="115" s="1"/>
  <c r="HT340" i="115"/>
  <c r="HT341" i="115"/>
  <c r="HS341" i="115"/>
  <c r="HS342" i="115"/>
  <c r="HR342" i="115" s="1"/>
  <c r="H47" i="115" s="1"/>
  <c r="HT342" i="115"/>
  <c r="HT343" i="115"/>
  <c r="HS343" i="115"/>
  <c r="HT344" i="115"/>
  <c r="HS344" i="115"/>
  <c r="HS345" i="115"/>
  <c r="HR345" i="115" s="1"/>
  <c r="H50" i="115" s="1"/>
  <c r="HT345" i="115"/>
  <c r="HT346" i="115"/>
  <c r="HS346" i="115"/>
  <c r="HS347" i="115"/>
  <c r="HR347" i="115" s="1"/>
  <c r="H52" i="115" s="1"/>
  <c r="HT347" i="115"/>
  <c r="HT348" i="115"/>
  <c r="HS348" i="115"/>
  <c r="HT349" i="115"/>
  <c r="HS349" i="115"/>
  <c r="HT350" i="115"/>
  <c r="HS350" i="115"/>
  <c r="HT351" i="115"/>
  <c r="HS351" i="115"/>
  <c r="HT352" i="115"/>
  <c r="HS352" i="115"/>
  <c r="HT353" i="115"/>
  <c r="HS353" i="115"/>
  <c r="HT354" i="115"/>
  <c r="HS354" i="115"/>
  <c r="HT355" i="115"/>
  <c r="HS355" i="115"/>
  <c r="HT356" i="115"/>
  <c r="HS356" i="115"/>
  <c r="HT357" i="115"/>
  <c r="HS357" i="115"/>
  <c r="HT358" i="115"/>
  <c r="HS358" i="115"/>
  <c r="HT359" i="115"/>
  <c r="HS359" i="115"/>
  <c r="HT360" i="115"/>
  <c r="HS360" i="115"/>
  <c r="HT361" i="115"/>
  <c r="HS361" i="115"/>
  <c r="HT362" i="115"/>
  <c r="HS362" i="115"/>
  <c r="HT363" i="115"/>
  <c r="HS363" i="115"/>
  <c r="HT364" i="115"/>
  <c r="HS364" i="115"/>
  <c r="HT365" i="115"/>
  <c r="HS365" i="115"/>
  <c r="HT366" i="115"/>
  <c r="HS366" i="115"/>
  <c r="JR304" i="115"/>
  <c r="JR305" i="115" s="1"/>
  <c r="JP304" i="115"/>
  <c r="JP305" i="115" s="1"/>
  <c r="JN304" i="115"/>
  <c r="JN305" i="115" s="1"/>
  <c r="JL304" i="115"/>
  <c r="JL305" i="115" s="1"/>
  <c r="JJ304" i="115"/>
  <c r="JJ305" i="115" s="1"/>
  <c r="JH304" i="115"/>
  <c r="JH305" i="115" s="1"/>
  <c r="JF304" i="115"/>
  <c r="JF305" i="115" s="1"/>
  <c r="JD304" i="115"/>
  <c r="JD305" i="115" s="1"/>
  <c r="JB304" i="115"/>
  <c r="JB305" i="115" s="1"/>
  <c r="IZ304" i="115"/>
  <c r="IZ305" i="115" s="1"/>
  <c r="IX304" i="115"/>
  <c r="IX305" i="115" s="1"/>
  <c r="IV304" i="115"/>
  <c r="IV305" i="115" s="1"/>
  <c r="IT304" i="115"/>
  <c r="IT305" i="115" s="1"/>
  <c r="IR304" i="115"/>
  <c r="IR305" i="115" s="1"/>
  <c r="IP304" i="115"/>
  <c r="IP305" i="115" s="1"/>
  <c r="IN304" i="115"/>
  <c r="IN305" i="115" s="1"/>
  <c r="IL304" i="115"/>
  <c r="IL305" i="115" s="1"/>
  <c r="IJ304" i="115"/>
  <c r="IJ305" i="115" s="1"/>
  <c r="IH304" i="115"/>
  <c r="IH305" i="115" s="1"/>
  <c r="IF304" i="115"/>
  <c r="IF305" i="115" s="1"/>
  <c r="ID304" i="115"/>
  <c r="ID305" i="115" s="1"/>
  <c r="IB304" i="115"/>
  <c r="IB305" i="115" s="1"/>
  <c r="HZ304" i="115"/>
  <c r="HZ305" i="115" s="1"/>
  <c r="HX304" i="115"/>
  <c r="HX305" i="115" s="1"/>
  <c r="HV304" i="115"/>
  <c r="HV305" i="115" s="1"/>
  <c r="JS301" i="115"/>
  <c r="JQ301" i="115"/>
  <c r="JO301" i="115"/>
  <c r="JM301" i="115"/>
  <c r="JK301" i="115"/>
  <c r="JI301" i="115"/>
  <c r="JG301" i="115"/>
  <c r="JE301" i="115"/>
  <c r="JC301" i="115"/>
  <c r="JA301" i="115"/>
  <c r="IY301" i="115"/>
  <c r="IW301" i="115"/>
  <c r="IU301" i="115"/>
  <c r="IS301" i="115"/>
  <c r="IQ301" i="115"/>
  <c r="IO301" i="115"/>
  <c r="IM301" i="115"/>
  <c r="IK301" i="115"/>
  <c r="II301" i="115"/>
  <c r="IG301" i="115"/>
  <c r="IE301" i="115"/>
  <c r="IC301" i="115"/>
  <c r="IA301" i="115"/>
  <c r="JS304" i="115"/>
  <c r="JS305" i="115" s="1"/>
  <c r="JQ304" i="115"/>
  <c r="JQ305" i="115" s="1"/>
  <c r="JO304" i="115"/>
  <c r="JO305" i="115" s="1"/>
  <c r="JM304" i="115"/>
  <c r="JM305" i="115" s="1"/>
  <c r="JK304" i="115"/>
  <c r="JK305" i="115" s="1"/>
  <c r="JI304" i="115"/>
  <c r="JI305" i="115" s="1"/>
  <c r="JG304" i="115"/>
  <c r="JG305" i="115" s="1"/>
  <c r="JE304" i="115"/>
  <c r="JE305" i="115" s="1"/>
  <c r="JC304" i="115"/>
  <c r="JC305" i="115" s="1"/>
  <c r="JA304" i="115"/>
  <c r="JA305" i="115" s="1"/>
  <c r="IY304" i="115"/>
  <c r="IY305" i="115" s="1"/>
  <c r="IW304" i="115"/>
  <c r="IW305" i="115" s="1"/>
  <c r="IU304" i="115"/>
  <c r="IU305" i="115" s="1"/>
  <c r="IS304" i="115"/>
  <c r="IS305" i="115" s="1"/>
  <c r="IQ304" i="115"/>
  <c r="IQ305" i="115" s="1"/>
  <c r="IO304" i="115"/>
  <c r="IO305" i="115" s="1"/>
  <c r="IM304" i="115"/>
  <c r="IM305" i="115" s="1"/>
  <c r="IK304" i="115"/>
  <c r="IK305" i="115" s="1"/>
  <c r="II304" i="115"/>
  <c r="II305" i="115" s="1"/>
  <c r="IG304" i="115"/>
  <c r="IG305" i="115" s="1"/>
  <c r="IE304" i="115"/>
  <c r="IE305" i="115" s="1"/>
  <c r="IC304" i="115"/>
  <c r="IC305" i="115" s="1"/>
  <c r="IA304" i="115"/>
  <c r="IA305" i="115" s="1"/>
  <c r="HY304" i="115"/>
  <c r="HY305" i="115" s="1"/>
  <c r="HW304" i="115"/>
  <c r="HW305" i="115" s="1"/>
  <c r="JR301" i="115"/>
  <c r="JP301" i="115"/>
  <c r="JN301" i="115"/>
  <c r="JL301" i="115"/>
  <c r="JJ301" i="115"/>
  <c r="JH301" i="115"/>
  <c r="JF301" i="115"/>
  <c r="JD301" i="115"/>
  <c r="JB301" i="115"/>
  <c r="IZ301" i="115"/>
  <c r="IX301" i="115"/>
  <c r="IV301" i="115"/>
  <c r="IT301" i="115"/>
  <c r="IR301" i="115"/>
  <c r="IP301" i="115"/>
  <c r="IN301" i="115"/>
  <c r="IL301" i="115"/>
  <c r="IJ301" i="115"/>
  <c r="IH301" i="115"/>
  <c r="IF301" i="115"/>
  <c r="ID301" i="115"/>
  <c r="IB301" i="115"/>
  <c r="HV301" i="115"/>
  <c r="HX301" i="115"/>
  <c r="HZ301" i="115"/>
  <c r="JR306" i="115"/>
  <c r="JR300" i="115" s="1"/>
  <c r="IF306" i="115"/>
  <c r="IF300" i="115" s="1"/>
  <c r="IH306" i="115"/>
  <c r="IH300" i="115" s="1"/>
  <c r="IJ306" i="115"/>
  <c r="IJ300" i="115" s="1"/>
  <c r="IL306" i="115"/>
  <c r="IL300" i="115" s="1"/>
  <c r="IN306" i="115"/>
  <c r="IN300" i="115" s="1"/>
  <c r="IP306" i="115"/>
  <c r="IP300" i="115" s="1"/>
  <c r="IR306" i="115"/>
  <c r="IR300" i="115" s="1"/>
  <c r="IT306" i="115"/>
  <c r="IT300" i="115" s="1"/>
  <c r="IV306" i="115"/>
  <c r="IV300" i="115" s="1"/>
  <c r="IX306" i="115"/>
  <c r="IX300" i="115" s="1"/>
  <c r="IZ306" i="115"/>
  <c r="IZ300" i="115" s="1"/>
  <c r="JB306" i="115"/>
  <c r="JB300" i="115" s="1"/>
  <c r="JD306" i="115"/>
  <c r="JD300" i="115" s="1"/>
  <c r="JF306" i="115"/>
  <c r="JF300" i="115" s="1"/>
  <c r="JH306" i="115"/>
  <c r="JH300" i="115" s="1"/>
  <c r="JJ306" i="115"/>
  <c r="JJ300" i="115" s="1"/>
  <c r="JL306" i="115"/>
  <c r="JL300" i="115" s="1"/>
  <c r="JN306" i="115"/>
  <c r="JN300" i="115" s="1"/>
  <c r="JP306" i="115"/>
  <c r="JP300" i="115" s="1"/>
  <c r="HV303" i="114"/>
  <c r="HV302" i="114"/>
  <c r="HX303" i="114"/>
  <c r="HX302" i="114"/>
  <c r="HZ303" i="114"/>
  <c r="HZ302" i="114"/>
  <c r="IB303" i="114"/>
  <c r="IB302" i="114"/>
  <c r="ID303" i="114"/>
  <c r="ID302" i="114"/>
  <c r="IF303" i="114"/>
  <c r="IF302" i="114"/>
  <c r="IH303" i="114"/>
  <c r="IH302" i="114"/>
  <c r="IJ303" i="114"/>
  <c r="IJ302" i="114"/>
  <c r="IL303" i="114"/>
  <c r="IL302" i="114"/>
  <c r="IN303" i="114"/>
  <c r="IN302" i="114"/>
  <c r="IP303" i="114"/>
  <c r="IP302" i="114"/>
  <c r="IR303" i="114"/>
  <c r="IR302" i="114"/>
  <c r="IT303" i="114"/>
  <c r="IT302" i="114"/>
  <c r="IV303" i="114"/>
  <c r="IV302" i="114"/>
  <c r="IX303" i="114"/>
  <c r="IX302" i="114"/>
  <c r="IZ303" i="114"/>
  <c r="IZ302" i="114"/>
  <c r="JB303" i="114"/>
  <c r="JB302" i="114"/>
  <c r="JD303" i="114"/>
  <c r="JD302" i="114"/>
  <c r="JF303" i="114"/>
  <c r="JF302" i="114"/>
  <c r="JH303" i="114"/>
  <c r="JH302" i="114"/>
  <c r="JJ303" i="114"/>
  <c r="JJ302" i="114"/>
  <c r="JL303" i="114"/>
  <c r="JL302" i="114"/>
  <c r="JN303" i="114"/>
  <c r="JN302" i="114"/>
  <c r="JP303" i="114"/>
  <c r="JP302" i="114"/>
  <c r="JR303" i="114"/>
  <c r="JR302" i="114"/>
  <c r="HW306" i="114"/>
  <c r="HY306" i="114"/>
  <c r="IA306" i="114"/>
  <c r="IC306" i="114"/>
  <c r="IE306" i="114"/>
  <c r="IG306" i="114"/>
  <c r="II306" i="114"/>
  <c r="IK306" i="114"/>
  <c r="IM306" i="114"/>
  <c r="IO306" i="114"/>
  <c r="IQ306" i="114"/>
  <c r="IS306" i="114"/>
  <c r="IU306" i="114"/>
  <c r="IW306" i="114"/>
  <c r="IY306" i="114"/>
  <c r="JA306" i="114"/>
  <c r="JC306" i="114"/>
  <c r="JE306" i="114"/>
  <c r="JG306" i="114"/>
  <c r="JI306" i="114"/>
  <c r="JK306" i="114"/>
  <c r="JM306" i="114"/>
  <c r="JO306" i="114"/>
  <c r="JQ306" i="114"/>
  <c r="JS306" i="114"/>
  <c r="HT307" i="114"/>
  <c r="HS307" i="114"/>
  <c r="HS308" i="114"/>
  <c r="HR308" i="114" s="1"/>
  <c r="H13" i="114" s="1"/>
  <c r="HT308" i="114"/>
  <c r="HS309" i="114"/>
  <c r="HR309" i="114" s="1"/>
  <c r="H14" i="114" s="1"/>
  <c r="HT309" i="114"/>
  <c r="HS310" i="114"/>
  <c r="HR310" i="114" s="1"/>
  <c r="H15" i="114" s="1"/>
  <c r="HT310" i="114"/>
  <c r="HT311" i="114"/>
  <c r="HS311" i="114"/>
  <c r="HT312" i="114"/>
  <c r="HS312" i="114"/>
  <c r="HS313" i="114"/>
  <c r="HR313" i="114" s="1"/>
  <c r="H18" i="114" s="1"/>
  <c r="HT313" i="114"/>
  <c r="HS314" i="114"/>
  <c r="HR314" i="114" s="1"/>
  <c r="H19" i="114" s="1"/>
  <c r="HT314" i="114"/>
  <c r="HS315" i="114"/>
  <c r="HR315" i="114" s="1"/>
  <c r="H20" i="114" s="1"/>
  <c r="HT315" i="114"/>
  <c r="HS316" i="114"/>
  <c r="HR316" i="114" s="1"/>
  <c r="H21" i="114" s="1"/>
  <c r="HT316" i="114"/>
  <c r="HS317" i="114"/>
  <c r="HR317" i="114" s="1"/>
  <c r="H22" i="114" s="1"/>
  <c r="HT317" i="114"/>
  <c r="HS318" i="114"/>
  <c r="HR318" i="114" s="1"/>
  <c r="H23" i="114" s="1"/>
  <c r="HT318" i="114"/>
  <c r="HS319" i="114"/>
  <c r="HR319" i="114" s="1"/>
  <c r="H24" i="114" s="1"/>
  <c r="HT319" i="114"/>
  <c r="HS320" i="114"/>
  <c r="HR320" i="114" s="1"/>
  <c r="H25" i="114" s="1"/>
  <c r="HT320" i="114"/>
  <c r="HS321" i="114"/>
  <c r="HR321" i="114" s="1"/>
  <c r="H26" i="114" s="1"/>
  <c r="HT321" i="114"/>
  <c r="HS322" i="114"/>
  <c r="HR322" i="114" s="1"/>
  <c r="H27" i="114" s="1"/>
  <c r="HT322" i="114"/>
  <c r="HS323" i="114"/>
  <c r="HR323" i="114" s="1"/>
  <c r="H28" i="114" s="1"/>
  <c r="HT323" i="114"/>
  <c r="HS324" i="114"/>
  <c r="HR324" i="114" s="1"/>
  <c r="H29" i="114" s="1"/>
  <c r="HT324" i="114"/>
  <c r="HS325" i="114"/>
  <c r="HR325" i="114" s="1"/>
  <c r="H30" i="114" s="1"/>
  <c r="HT325" i="114"/>
  <c r="HS326" i="114"/>
  <c r="HR326" i="114" s="1"/>
  <c r="H31" i="114" s="1"/>
  <c r="HT326" i="114"/>
  <c r="HT327" i="114"/>
  <c r="HS327" i="114"/>
  <c r="HS328" i="114"/>
  <c r="HR328" i="114" s="1"/>
  <c r="H33" i="114" s="1"/>
  <c r="HT328" i="114"/>
  <c r="HT329" i="114"/>
  <c r="HS329" i="114"/>
  <c r="HS330" i="114"/>
  <c r="HR330" i="114" s="1"/>
  <c r="H35" i="114" s="1"/>
  <c r="HT330" i="114"/>
  <c r="HT331" i="114"/>
  <c r="HS331" i="114"/>
  <c r="HS332" i="114"/>
  <c r="HR332" i="114" s="1"/>
  <c r="H37" i="114" s="1"/>
  <c r="HT332" i="114"/>
  <c r="HT333" i="114"/>
  <c r="HS333" i="114"/>
  <c r="HS334" i="114"/>
  <c r="HR334" i="114" s="1"/>
  <c r="H39" i="114" s="1"/>
  <c r="HT334" i="114"/>
  <c r="HT335" i="114"/>
  <c r="HS335" i="114"/>
  <c r="HS336" i="114"/>
  <c r="HR336" i="114" s="1"/>
  <c r="H41" i="114" s="1"/>
  <c r="HT336" i="114"/>
  <c r="HT337" i="114"/>
  <c r="HS337" i="114"/>
  <c r="HS338" i="114"/>
  <c r="HR338" i="114" s="1"/>
  <c r="H43" i="114" s="1"/>
  <c r="HT338" i="114"/>
  <c r="HT339" i="114"/>
  <c r="HS339" i="114"/>
  <c r="HS340" i="114"/>
  <c r="HR340" i="114" s="1"/>
  <c r="H45" i="114" s="1"/>
  <c r="HT340" i="114"/>
  <c r="HT341" i="114"/>
  <c r="HS341" i="114"/>
  <c r="HS342" i="114"/>
  <c r="HR342" i="114" s="1"/>
  <c r="H47" i="114" s="1"/>
  <c r="HT342" i="114"/>
  <c r="HS343" i="114"/>
  <c r="HR343" i="114" s="1"/>
  <c r="H48" i="114" s="1"/>
  <c r="HT343" i="114"/>
  <c r="HT344" i="114"/>
  <c r="HS344" i="114"/>
  <c r="HS345" i="114"/>
  <c r="HR345" i="114" s="1"/>
  <c r="H50" i="114" s="1"/>
  <c r="HT345" i="114"/>
  <c r="HT346" i="114"/>
  <c r="HS346" i="114"/>
  <c r="HS347" i="114"/>
  <c r="HR347" i="114" s="1"/>
  <c r="H52" i="114" s="1"/>
  <c r="HT347" i="114"/>
  <c r="HT348" i="114"/>
  <c r="HS348" i="114"/>
  <c r="HT349" i="114"/>
  <c r="HS349" i="114"/>
  <c r="HT350" i="114"/>
  <c r="HS350" i="114"/>
  <c r="HT351" i="114"/>
  <c r="HS351" i="114"/>
  <c r="HT352" i="114"/>
  <c r="HS352" i="114"/>
  <c r="HT353" i="114"/>
  <c r="HS353" i="114"/>
  <c r="HT354" i="114"/>
  <c r="HS354" i="114"/>
  <c r="HT355" i="114"/>
  <c r="HS355" i="114"/>
  <c r="HT356" i="114"/>
  <c r="HS356" i="114"/>
  <c r="HT357" i="114"/>
  <c r="HS357" i="114"/>
  <c r="HT358" i="114"/>
  <c r="HS358" i="114"/>
  <c r="HT359" i="114"/>
  <c r="HS359" i="114"/>
  <c r="HT360" i="114"/>
  <c r="HS360" i="114"/>
  <c r="HT361" i="114"/>
  <c r="HS361" i="114"/>
  <c r="HT362" i="114"/>
  <c r="HS362" i="114"/>
  <c r="HT363" i="114"/>
  <c r="HS363" i="114"/>
  <c r="HT364" i="114"/>
  <c r="HS364" i="114"/>
  <c r="HT365" i="114"/>
  <c r="HS365" i="114"/>
  <c r="HT366" i="114"/>
  <c r="HS366" i="114"/>
  <c r="JR304" i="114"/>
  <c r="JP304" i="114"/>
  <c r="JN304" i="114"/>
  <c r="JL304" i="114"/>
  <c r="JJ304" i="114"/>
  <c r="JH304" i="114"/>
  <c r="JF304" i="114"/>
  <c r="JD304" i="114"/>
  <c r="JB304" i="114"/>
  <c r="IZ304" i="114"/>
  <c r="IX304" i="114"/>
  <c r="IV304" i="114"/>
  <c r="IT304" i="114"/>
  <c r="IR304" i="114"/>
  <c r="IP304" i="114"/>
  <c r="IN304" i="114"/>
  <c r="IL304" i="114"/>
  <c r="IJ304" i="114"/>
  <c r="IH304" i="114"/>
  <c r="IF304" i="114"/>
  <c r="ID304" i="114"/>
  <c r="IB304" i="114"/>
  <c r="HZ304" i="114"/>
  <c r="HX304" i="114"/>
  <c r="HV304" i="114"/>
  <c r="JS304" i="114"/>
  <c r="JS305" i="114" s="1"/>
  <c r="JQ304" i="114"/>
  <c r="JQ305" i="114" s="1"/>
  <c r="JO304" i="114"/>
  <c r="JO305" i="114" s="1"/>
  <c r="JM304" i="114"/>
  <c r="JM305" i="114" s="1"/>
  <c r="JK304" i="114"/>
  <c r="JK305" i="114" s="1"/>
  <c r="JI304" i="114"/>
  <c r="JI305" i="114" s="1"/>
  <c r="JG304" i="114"/>
  <c r="JG305" i="114" s="1"/>
  <c r="JE304" i="114"/>
  <c r="JE305" i="114" s="1"/>
  <c r="JC304" i="114"/>
  <c r="JC305" i="114" s="1"/>
  <c r="JA304" i="114"/>
  <c r="JA305" i="114" s="1"/>
  <c r="IY304" i="114"/>
  <c r="IY305" i="114" s="1"/>
  <c r="IW304" i="114"/>
  <c r="IW305" i="114" s="1"/>
  <c r="IU304" i="114"/>
  <c r="IU305" i="114" s="1"/>
  <c r="IS304" i="114"/>
  <c r="IS305" i="114" s="1"/>
  <c r="IQ304" i="114"/>
  <c r="IQ305" i="114" s="1"/>
  <c r="IO304" i="114"/>
  <c r="IO305" i="114" s="1"/>
  <c r="IM304" i="114"/>
  <c r="IM305" i="114" s="1"/>
  <c r="IK304" i="114"/>
  <c r="IK305" i="114" s="1"/>
  <c r="II304" i="114"/>
  <c r="II305" i="114" s="1"/>
  <c r="IG304" i="114"/>
  <c r="IG305" i="114" s="1"/>
  <c r="IE304" i="114"/>
  <c r="IE305" i="114" s="1"/>
  <c r="IC304" i="114"/>
  <c r="IC305" i="114" s="1"/>
  <c r="IA304" i="114"/>
  <c r="IA305" i="114" s="1"/>
  <c r="HY304" i="114"/>
  <c r="HY305" i="114" s="1"/>
  <c r="HW304" i="114"/>
  <c r="HW305" i="114" s="1"/>
  <c r="JR301" i="114"/>
  <c r="JP301" i="114"/>
  <c r="JN301" i="114"/>
  <c r="JL301" i="114"/>
  <c r="JJ301" i="114"/>
  <c r="JH301" i="114"/>
  <c r="JF301" i="114"/>
  <c r="JD301" i="114"/>
  <c r="JB301" i="114"/>
  <c r="IZ301" i="114"/>
  <c r="IX301" i="114"/>
  <c r="IV301" i="114"/>
  <c r="IT301" i="114"/>
  <c r="IR301" i="114"/>
  <c r="IP301" i="114"/>
  <c r="IN301" i="114"/>
  <c r="IL301" i="114"/>
  <c r="IJ301" i="114"/>
  <c r="IH301" i="114"/>
  <c r="IF301" i="114"/>
  <c r="ID301" i="114"/>
  <c r="IB301" i="114"/>
  <c r="HZ301" i="114"/>
  <c r="HV301" i="114"/>
  <c r="HX301" i="114"/>
  <c r="IA301" i="114"/>
  <c r="IE301" i="114"/>
  <c r="II301" i="114"/>
  <c r="IM301" i="114"/>
  <c r="IQ301" i="114"/>
  <c r="IU301" i="114"/>
  <c r="IY301" i="114"/>
  <c r="JC301" i="114"/>
  <c r="JG301" i="114"/>
  <c r="JK301" i="114"/>
  <c r="JO301" i="114"/>
  <c r="JS301" i="114"/>
  <c r="HW303" i="114"/>
  <c r="HW302" i="114"/>
  <c r="HY303" i="114"/>
  <c r="HY302" i="114"/>
  <c r="IA303" i="114"/>
  <c r="IA302" i="114"/>
  <c r="IC303" i="114"/>
  <c r="IC302" i="114"/>
  <c r="IE303" i="114"/>
  <c r="IE302" i="114"/>
  <c r="IG303" i="114"/>
  <c r="IG302" i="114"/>
  <c r="II303" i="114"/>
  <c r="II302" i="114"/>
  <c r="IK303" i="114"/>
  <c r="IK302" i="114"/>
  <c r="IM303" i="114"/>
  <c r="IM302" i="114"/>
  <c r="IO303" i="114"/>
  <c r="IO302" i="114"/>
  <c r="IQ303" i="114"/>
  <c r="IQ302" i="114"/>
  <c r="IS303" i="114"/>
  <c r="IS302" i="114"/>
  <c r="IU303" i="114"/>
  <c r="IU302" i="114"/>
  <c r="IW303" i="114"/>
  <c r="IW302" i="114"/>
  <c r="IY303" i="114"/>
  <c r="IY302" i="114"/>
  <c r="JA303" i="114"/>
  <c r="JA302" i="114"/>
  <c r="JC303" i="114"/>
  <c r="JC302" i="114"/>
  <c r="JE303" i="114"/>
  <c r="JE302" i="114"/>
  <c r="JG303" i="114"/>
  <c r="JG302" i="114"/>
  <c r="JI303" i="114"/>
  <c r="JI302" i="114"/>
  <c r="JK303" i="114"/>
  <c r="JK302" i="114"/>
  <c r="JM303" i="114"/>
  <c r="JM302" i="114"/>
  <c r="JO303" i="114"/>
  <c r="JO302" i="114"/>
  <c r="JQ303" i="114"/>
  <c r="JQ302" i="114"/>
  <c r="JS303" i="114"/>
  <c r="JS302" i="114"/>
  <c r="HV305" i="114"/>
  <c r="HX305" i="114"/>
  <c r="HZ305" i="114"/>
  <c r="IB305" i="114"/>
  <c r="ID305" i="114"/>
  <c r="IF305" i="114"/>
  <c r="IH305" i="114"/>
  <c r="IJ305" i="114"/>
  <c r="IL305" i="114"/>
  <c r="IN305" i="114"/>
  <c r="IP305" i="114"/>
  <c r="IR305" i="114"/>
  <c r="IT305" i="114"/>
  <c r="IV305" i="114"/>
  <c r="IX305" i="114"/>
  <c r="IZ305" i="114"/>
  <c r="JB305" i="114"/>
  <c r="JD305" i="114"/>
  <c r="JF305" i="114"/>
  <c r="JH305" i="114"/>
  <c r="JJ305" i="114"/>
  <c r="JL305" i="114"/>
  <c r="JN305" i="114"/>
  <c r="JP305" i="114"/>
  <c r="JR305" i="114"/>
  <c r="HW301" i="114"/>
  <c r="HY301" i="114"/>
  <c r="IC301" i="114"/>
  <c r="IG301" i="114"/>
  <c r="IK301" i="114"/>
  <c r="IO301" i="114"/>
  <c r="IS301" i="114"/>
  <c r="IW301" i="114"/>
  <c r="JA301" i="114"/>
  <c r="JE301" i="114"/>
  <c r="JI301" i="114"/>
  <c r="JM301" i="114"/>
  <c r="JQ301" i="114"/>
  <c r="HL302" i="114"/>
  <c r="JR306" i="114"/>
  <c r="JR300" i="114" s="1"/>
  <c r="HV306" i="114"/>
  <c r="HV300" i="114" s="1"/>
  <c r="HX306" i="114"/>
  <c r="HX300" i="114" s="1"/>
  <c r="HZ306" i="114"/>
  <c r="HZ300" i="114" s="1"/>
  <c r="IB306" i="114"/>
  <c r="IB300" i="114" s="1"/>
  <c r="ID306" i="114"/>
  <c r="ID300" i="114" s="1"/>
  <c r="IF306" i="114"/>
  <c r="IF300" i="114" s="1"/>
  <c r="IH306" i="114"/>
  <c r="IH300" i="114" s="1"/>
  <c r="IJ306" i="114"/>
  <c r="IJ300" i="114" s="1"/>
  <c r="IL306" i="114"/>
  <c r="IL300" i="114" s="1"/>
  <c r="IN306" i="114"/>
  <c r="IN300" i="114" s="1"/>
  <c r="IP306" i="114"/>
  <c r="IP300" i="114" s="1"/>
  <c r="IR306" i="114"/>
  <c r="IR300" i="114" s="1"/>
  <c r="IT306" i="114"/>
  <c r="IT300" i="114" s="1"/>
  <c r="IV306" i="114"/>
  <c r="IV300" i="114" s="1"/>
  <c r="IX306" i="114"/>
  <c r="IX300" i="114" s="1"/>
  <c r="IZ306" i="114"/>
  <c r="IZ300" i="114" s="1"/>
  <c r="JB306" i="114"/>
  <c r="JB300" i="114" s="1"/>
  <c r="JD306" i="114"/>
  <c r="JD300" i="114" s="1"/>
  <c r="JF306" i="114"/>
  <c r="JF300" i="114" s="1"/>
  <c r="JH306" i="114"/>
  <c r="JH300" i="114" s="1"/>
  <c r="JJ306" i="114"/>
  <c r="JJ300" i="114" s="1"/>
  <c r="JL306" i="114"/>
  <c r="JL300" i="114" s="1"/>
  <c r="JN306" i="114"/>
  <c r="JN300" i="114" s="1"/>
  <c r="JP306" i="114"/>
  <c r="JP300" i="114" s="1"/>
  <c r="HW303" i="113"/>
  <c r="HW302" i="113"/>
  <c r="HY303" i="113"/>
  <c r="HY302" i="113"/>
  <c r="IA303" i="113"/>
  <c r="IA302" i="113"/>
  <c r="IC303" i="113"/>
  <c r="IC302" i="113"/>
  <c r="IE303" i="113"/>
  <c r="IE302" i="113"/>
  <c r="IG303" i="113"/>
  <c r="IG302" i="113"/>
  <c r="II303" i="113"/>
  <c r="II302" i="113"/>
  <c r="IK303" i="113"/>
  <c r="IK302" i="113"/>
  <c r="IM303" i="113"/>
  <c r="IM302" i="113"/>
  <c r="IO303" i="113"/>
  <c r="IO302" i="113"/>
  <c r="IQ303" i="113"/>
  <c r="IQ302" i="113"/>
  <c r="IS303" i="113"/>
  <c r="IS302" i="113"/>
  <c r="IU303" i="113"/>
  <c r="IU302" i="113"/>
  <c r="IW303" i="113"/>
  <c r="IW302" i="113"/>
  <c r="IY303" i="113"/>
  <c r="IY302" i="113"/>
  <c r="JA303" i="113"/>
  <c r="JA302" i="113"/>
  <c r="JC303" i="113"/>
  <c r="JC302" i="113"/>
  <c r="JE303" i="113"/>
  <c r="JE302" i="113"/>
  <c r="JG303" i="113"/>
  <c r="JG302" i="113"/>
  <c r="JI303" i="113"/>
  <c r="JI302" i="113"/>
  <c r="JK303" i="113"/>
  <c r="JK302" i="113"/>
  <c r="JM303" i="113"/>
  <c r="JM302" i="113"/>
  <c r="JO303" i="113"/>
  <c r="JO302" i="113"/>
  <c r="JQ303" i="113"/>
  <c r="JQ302" i="113"/>
  <c r="JS303" i="113"/>
  <c r="JS302" i="113"/>
  <c r="HV306" i="113"/>
  <c r="HX306" i="113"/>
  <c r="HZ306" i="113"/>
  <c r="IB306" i="113"/>
  <c r="ID306" i="113"/>
  <c r="IF306" i="113"/>
  <c r="IH306" i="113"/>
  <c r="IJ306" i="113"/>
  <c r="IL306" i="113"/>
  <c r="IN306" i="113"/>
  <c r="IP306" i="113"/>
  <c r="IR306" i="113"/>
  <c r="IT306" i="113"/>
  <c r="IV306" i="113"/>
  <c r="IX306" i="113"/>
  <c r="IZ306" i="113"/>
  <c r="JB306" i="113"/>
  <c r="JD306" i="113"/>
  <c r="JF306" i="113"/>
  <c r="JH306" i="113"/>
  <c r="JJ306" i="113"/>
  <c r="JL306" i="113"/>
  <c r="JN306" i="113"/>
  <c r="JP306" i="113"/>
  <c r="JR306" i="113"/>
  <c r="IL301" i="113"/>
  <c r="IP301" i="113"/>
  <c r="IT301" i="113"/>
  <c r="IX301" i="113"/>
  <c r="JB301" i="113"/>
  <c r="JF301" i="113"/>
  <c r="JJ301" i="113"/>
  <c r="HV303" i="113"/>
  <c r="HV302" i="113"/>
  <c r="HX303" i="113"/>
  <c r="HX302" i="113"/>
  <c r="HZ303" i="113"/>
  <c r="HZ302" i="113"/>
  <c r="IB303" i="113"/>
  <c r="IB302" i="113"/>
  <c r="ID303" i="113"/>
  <c r="ID302" i="113"/>
  <c r="IF303" i="113"/>
  <c r="IF302" i="113"/>
  <c r="IH303" i="113"/>
  <c r="IH302" i="113"/>
  <c r="IJ303" i="113"/>
  <c r="IJ302" i="113"/>
  <c r="IL303" i="113"/>
  <c r="IL302" i="113"/>
  <c r="IN303" i="113"/>
  <c r="IN302" i="113"/>
  <c r="IP303" i="113"/>
  <c r="IP302" i="113"/>
  <c r="IR303" i="113"/>
  <c r="IR302" i="113"/>
  <c r="IT303" i="113"/>
  <c r="IT302" i="113"/>
  <c r="IV303" i="113"/>
  <c r="IV302" i="113"/>
  <c r="IX303" i="113"/>
  <c r="IX302" i="113"/>
  <c r="IZ303" i="113"/>
  <c r="IZ302" i="113"/>
  <c r="JB303" i="113"/>
  <c r="JB302" i="113"/>
  <c r="JD303" i="113"/>
  <c r="JD302" i="113"/>
  <c r="JF303" i="113"/>
  <c r="JF302" i="113"/>
  <c r="JH303" i="113"/>
  <c r="JH302" i="113"/>
  <c r="JJ303" i="113"/>
  <c r="JJ302" i="113"/>
  <c r="JL303" i="113"/>
  <c r="JL302" i="113"/>
  <c r="JN303" i="113"/>
  <c r="JN302" i="113"/>
  <c r="JP303" i="113"/>
  <c r="JP302" i="113"/>
  <c r="JR303" i="113"/>
  <c r="JR302" i="113"/>
  <c r="HW306" i="113"/>
  <c r="HW300" i="113" s="1"/>
  <c r="HY306" i="113"/>
  <c r="HY300" i="113" s="1"/>
  <c r="IA306" i="113"/>
  <c r="IA300" i="113" s="1"/>
  <c r="IC306" i="113"/>
  <c r="IC300" i="113" s="1"/>
  <c r="IE306" i="113"/>
  <c r="IE300" i="113" s="1"/>
  <c r="IG306" i="113"/>
  <c r="IG300" i="113" s="1"/>
  <c r="II306" i="113"/>
  <c r="II300" i="113" s="1"/>
  <c r="IK306" i="113"/>
  <c r="IK300" i="113" s="1"/>
  <c r="IM306" i="113"/>
  <c r="IM300" i="113" s="1"/>
  <c r="IO306" i="113"/>
  <c r="IO300" i="113" s="1"/>
  <c r="IQ306" i="113"/>
  <c r="IQ300" i="113" s="1"/>
  <c r="IS306" i="113"/>
  <c r="IS300" i="113" s="1"/>
  <c r="IU306" i="113"/>
  <c r="IU300" i="113" s="1"/>
  <c r="IW306" i="113"/>
  <c r="IW300" i="113" s="1"/>
  <c r="IY306" i="113"/>
  <c r="IY300" i="113" s="1"/>
  <c r="JA306" i="113"/>
  <c r="JA300" i="113" s="1"/>
  <c r="JC306" i="113"/>
  <c r="JC300" i="113" s="1"/>
  <c r="JE306" i="113"/>
  <c r="JE300" i="113" s="1"/>
  <c r="JG306" i="113"/>
  <c r="JG300" i="113" s="1"/>
  <c r="JI306" i="113"/>
  <c r="JI300" i="113" s="1"/>
  <c r="JK306" i="113"/>
  <c r="JK300" i="113" s="1"/>
  <c r="JM306" i="113"/>
  <c r="JM300" i="113" s="1"/>
  <c r="JO306" i="113"/>
  <c r="JO300" i="113" s="1"/>
  <c r="JQ306" i="113"/>
  <c r="JQ300" i="113" s="1"/>
  <c r="JS306" i="113"/>
  <c r="JS300" i="113" s="1"/>
  <c r="HS307" i="113"/>
  <c r="HR307" i="113" s="1"/>
  <c r="H12" i="113" s="1"/>
  <c r="HT307" i="113"/>
  <c r="HT308" i="113"/>
  <c r="HS308" i="113"/>
  <c r="HT309" i="113"/>
  <c r="HS309" i="113"/>
  <c r="HT310" i="113"/>
  <c r="HS310" i="113"/>
  <c r="HT311" i="113"/>
  <c r="HS311" i="113"/>
  <c r="HT312" i="113"/>
  <c r="HS312" i="113"/>
  <c r="HT313" i="113"/>
  <c r="HS313" i="113"/>
  <c r="HT314" i="113"/>
  <c r="HS314" i="113"/>
  <c r="HS315" i="113"/>
  <c r="HR315" i="113" s="1"/>
  <c r="H20" i="113" s="1"/>
  <c r="HT315" i="113"/>
  <c r="HS316" i="113"/>
  <c r="HR316" i="113" s="1"/>
  <c r="H21" i="113" s="1"/>
  <c r="HT316" i="113"/>
  <c r="HS317" i="113"/>
  <c r="HR317" i="113" s="1"/>
  <c r="H22" i="113" s="1"/>
  <c r="HT317" i="113"/>
  <c r="HS318" i="113"/>
  <c r="HR318" i="113" s="1"/>
  <c r="H23" i="113" s="1"/>
  <c r="HT318" i="113"/>
  <c r="HS319" i="113"/>
  <c r="HR319" i="113" s="1"/>
  <c r="H24" i="113" s="1"/>
  <c r="HT319" i="113"/>
  <c r="HS320" i="113"/>
  <c r="HR320" i="113" s="1"/>
  <c r="H25" i="113" s="1"/>
  <c r="HT320" i="113"/>
  <c r="HS321" i="113"/>
  <c r="HR321" i="113" s="1"/>
  <c r="H26" i="113" s="1"/>
  <c r="HT321" i="113"/>
  <c r="HS322" i="113"/>
  <c r="HR322" i="113" s="1"/>
  <c r="H27" i="113" s="1"/>
  <c r="HT322" i="113"/>
  <c r="HS323" i="113"/>
  <c r="HR323" i="113" s="1"/>
  <c r="H28" i="113" s="1"/>
  <c r="HT323" i="113"/>
  <c r="HS324" i="113"/>
  <c r="HR324" i="113" s="1"/>
  <c r="H29" i="113" s="1"/>
  <c r="HT324" i="113"/>
  <c r="HS325" i="113"/>
  <c r="HR325" i="113" s="1"/>
  <c r="H30" i="113" s="1"/>
  <c r="HT325" i="113"/>
  <c r="HS326" i="113"/>
  <c r="HR326" i="113" s="1"/>
  <c r="H31" i="113" s="1"/>
  <c r="HT326" i="113"/>
  <c r="HT327" i="113"/>
  <c r="HS327" i="113"/>
  <c r="HS328" i="113"/>
  <c r="HR328" i="113" s="1"/>
  <c r="H33" i="113" s="1"/>
  <c r="HT328" i="113"/>
  <c r="HT329" i="113"/>
  <c r="HS329" i="113"/>
  <c r="HS330" i="113"/>
  <c r="HR330" i="113" s="1"/>
  <c r="H35" i="113" s="1"/>
  <c r="HT330" i="113"/>
  <c r="HT331" i="113"/>
  <c r="HS331" i="113"/>
  <c r="HS332" i="113"/>
  <c r="HR332" i="113" s="1"/>
  <c r="H37" i="113" s="1"/>
  <c r="HT332" i="113"/>
  <c r="HT333" i="113"/>
  <c r="HS333" i="113"/>
  <c r="HS334" i="113"/>
  <c r="HR334" i="113" s="1"/>
  <c r="H39" i="113" s="1"/>
  <c r="HT334" i="113"/>
  <c r="HT335" i="113"/>
  <c r="HS335" i="113"/>
  <c r="HS336" i="113"/>
  <c r="HR336" i="113" s="1"/>
  <c r="H41" i="113" s="1"/>
  <c r="HT336" i="113"/>
  <c r="HT337" i="113"/>
  <c r="HS337" i="113"/>
  <c r="HS338" i="113"/>
  <c r="HR338" i="113" s="1"/>
  <c r="H43" i="113" s="1"/>
  <c r="HT338" i="113"/>
  <c r="HT339" i="113"/>
  <c r="HS339" i="113"/>
  <c r="HS340" i="113"/>
  <c r="HR340" i="113" s="1"/>
  <c r="H45" i="113" s="1"/>
  <c r="HT340" i="113"/>
  <c r="HT341" i="113"/>
  <c r="HS341" i="113"/>
  <c r="HS342" i="113"/>
  <c r="HR342" i="113" s="1"/>
  <c r="H47" i="113" s="1"/>
  <c r="HT342" i="113"/>
  <c r="HT343" i="113"/>
  <c r="HS343" i="113"/>
  <c r="HS344" i="113"/>
  <c r="HR344" i="113" s="1"/>
  <c r="H49" i="113" s="1"/>
  <c r="HT344" i="113"/>
  <c r="HT345" i="113"/>
  <c r="HS345" i="113"/>
  <c r="HS346" i="113"/>
  <c r="HR346" i="113" s="1"/>
  <c r="H51" i="113" s="1"/>
  <c r="HT346" i="113"/>
  <c r="HS347" i="113"/>
  <c r="HR347" i="113" s="1"/>
  <c r="H52" i="113" s="1"/>
  <c r="HT347" i="113"/>
  <c r="HT348" i="113"/>
  <c r="HS348" i="113"/>
  <c r="HT349" i="113"/>
  <c r="HS349" i="113"/>
  <c r="HT350" i="113"/>
  <c r="HS350" i="113"/>
  <c r="HT351" i="113"/>
  <c r="HS351" i="113"/>
  <c r="HT352" i="113"/>
  <c r="HS352" i="113"/>
  <c r="HT353" i="113"/>
  <c r="HS353" i="113"/>
  <c r="HT354" i="113"/>
  <c r="HS354" i="113"/>
  <c r="HT355" i="113"/>
  <c r="HS355" i="113"/>
  <c r="HT356" i="113"/>
  <c r="HS356" i="113"/>
  <c r="HT357" i="113"/>
  <c r="HS357" i="113"/>
  <c r="HT358" i="113"/>
  <c r="HS358" i="113"/>
  <c r="HT359" i="113"/>
  <c r="HS359" i="113"/>
  <c r="HT360" i="113"/>
  <c r="HS360" i="113"/>
  <c r="HT361" i="113"/>
  <c r="HS361" i="113"/>
  <c r="HT362" i="113"/>
  <c r="HS362" i="113"/>
  <c r="HT363" i="113"/>
  <c r="HS363" i="113"/>
  <c r="HT364" i="113"/>
  <c r="HS364" i="113"/>
  <c r="HT365" i="113"/>
  <c r="HS365" i="113"/>
  <c r="HT366" i="113"/>
  <c r="HS366" i="113"/>
  <c r="JS304" i="113"/>
  <c r="JS305" i="113" s="1"/>
  <c r="JQ304" i="113"/>
  <c r="JQ305" i="113" s="1"/>
  <c r="JO304" i="113"/>
  <c r="JO305" i="113" s="1"/>
  <c r="JM304" i="113"/>
  <c r="JM305" i="113" s="1"/>
  <c r="JK304" i="113"/>
  <c r="JK305" i="113" s="1"/>
  <c r="JI304" i="113"/>
  <c r="JI305" i="113" s="1"/>
  <c r="JG304" i="113"/>
  <c r="JG305" i="113" s="1"/>
  <c r="JE304" i="113"/>
  <c r="JE305" i="113" s="1"/>
  <c r="JC304" i="113"/>
  <c r="JC305" i="113" s="1"/>
  <c r="JA304" i="113"/>
  <c r="JA305" i="113" s="1"/>
  <c r="IY304" i="113"/>
  <c r="IY305" i="113" s="1"/>
  <c r="IW304" i="113"/>
  <c r="IW305" i="113" s="1"/>
  <c r="IU304" i="113"/>
  <c r="IU305" i="113" s="1"/>
  <c r="IS304" i="113"/>
  <c r="IS305" i="113" s="1"/>
  <c r="IQ304" i="113"/>
  <c r="IQ305" i="113" s="1"/>
  <c r="IO304" i="113"/>
  <c r="IO305" i="113" s="1"/>
  <c r="IM304" i="113"/>
  <c r="IM305" i="113" s="1"/>
  <c r="IK304" i="113"/>
  <c r="IK305" i="113" s="1"/>
  <c r="II304" i="113"/>
  <c r="II305" i="113" s="1"/>
  <c r="IG304" i="113"/>
  <c r="IG305" i="113" s="1"/>
  <c r="IE304" i="113"/>
  <c r="IE305" i="113" s="1"/>
  <c r="IC304" i="113"/>
  <c r="IC305" i="113" s="1"/>
  <c r="IA304" i="113"/>
  <c r="IA305" i="113" s="1"/>
  <c r="HY304" i="113"/>
  <c r="HY305" i="113" s="1"/>
  <c r="HW304" i="113"/>
  <c r="HW305" i="113" s="1"/>
  <c r="JR301" i="113"/>
  <c r="JR304" i="113"/>
  <c r="JR305" i="113" s="1"/>
  <c r="JP304" i="113"/>
  <c r="JP305" i="113" s="1"/>
  <c r="JN304" i="113"/>
  <c r="JN305" i="113" s="1"/>
  <c r="JL304" i="113"/>
  <c r="JL305" i="113" s="1"/>
  <c r="JJ304" i="113"/>
  <c r="JJ305" i="113" s="1"/>
  <c r="JH304" i="113"/>
  <c r="JH305" i="113" s="1"/>
  <c r="JF304" i="113"/>
  <c r="JF305" i="113" s="1"/>
  <c r="JD304" i="113"/>
  <c r="JD305" i="113" s="1"/>
  <c r="JB304" i="113"/>
  <c r="JB305" i="113" s="1"/>
  <c r="IZ304" i="113"/>
  <c r="IZ305" i="113" s="1"/>
  <c r="IX304" i="113"/>
  <c r="IX305" i="113" s="1"/>
  <c r="IV304" i="113"/>
  <c r="IV305" i="113" s="1"/>
  <c r="IT304" i="113"/>
  <c r="IT305" i="113" s="1"/>
  <c r="IR304" i="113"/>
  <c r="IR305" i="113" s="1"/>
  <c r="IP304" i="113"/>
  <c r="IP305" i="113" s="1"/>
  <c r="IN304" i="113"/>
  <c r="IN305" i="113" s="1"/>
  <c r="IL304" i="113"/>
  <c r="IL305" i="113" s="1"/>
  <c r="IJ304" i="113"/>
  <c r="IJ305" i="113" s="1"/>
  <c r="IH304" i="113"/>
  <c r="IH305" i="113" s="1"/>
  <c r="IF304" i="113"/>
  <c r="IF305" i="113" s="1"/>
  <c r="ID304" i="113"/>
  <c r="ID305" i="113" s="1"/>
  <c r="IB304" i="113"/>
  <c r="IB305" i="113" s="1"/>
  <c r="HZ304" i="113"/>
  <c r="HZ305" i="113" s="1"/>
  <c r="HX304" i="113"/>
  <c r="HX305" i="113" s="1"/>
  <c r="HV304" i="113"/>
  <c r="HV305" i="113" s="1"/>
  <c r="JS301" i="113"/>
  <c r="JQ301" i="113"/>
  <c r="JO301" i="113"/>
  <c r="JM301" i="113"/>
  <c r="JK301" i="113"/>
  <c r="JI301" i="113"/>
  <c r="JG301" i="113"/>
  <c r="JE301" i="113"/>
  <c r="JC301" i="113"/>
  <c r="JA301" i="113"/>
  <c r="IY301" i="113"/>
  <c r="IW301" i="113"/>
  <c r="IU301" i="113"/>
  <c r="IS301" i="113"/>
  <c r="IQ301" i="113"/>
  <c r="IO301" i="113"/>
  <c r="IM301" i="113"/>
  <c r="IK301" i="113"/>
  <c r="II301" i="113"/>
  <c r="IG301" i="113"/>
  <c r="HV301" i="113"/>
  <c r="HX301" i="113"/>
  <c r="HZ301" i="113"/>
  <c r="IB301" i="113"/>
  <c r="ID301" i="113"/>
  <c r="IF301" i="113"/>
  <c r="IJ301" i="113"/>
  <c r="IN301" i="113"/>
  <c r="IR301" i="113"/>
  <c r="IV301" i="113"/>
  <c r="IZ301" i="113"/>
  <c r="JD301" i="113"/>
  <c r="JH301" i="113"/>
  <c r="JL301" i="113"/>
  <c r="JP301" i="113"/>
  <c r="HM408" i="2"/>
  <c r="GV305" i="2"/>
  <c r="GV303" i="2"/>
  <c r="GV341" i="2"/>
  <c r="GV337" i="2"/>
  <c r="GV335" i="2"/>
  <c r="GV333" i="2"/>
  <c r="GV329" i="2"/>
  <c r="GV325" i="2"/>
  <c r="GV323" i="2"/>
  <c r="GV321" i="2"/>
  <c r="GV319" i="2"/>
  <c r="GV315" i="2"/>
  <c r="GV311" i="2"/>
  <c r="GV309" i="2"/>
  <c r="GV307" i="2"/>
  <c r="GV306" i="2"/>
  <c r="GV302" i="2"/>
  <c r="GV342" i="2"/>
  <c r="GV340" i="2"/>
  <c r="GV338" i="2"/>
  <c r="GV334" i="2"/>
  <c r="GV330" i="2"/>
  <c r="GV328" i="2"/>
  <c r="GV326" i="2"/>
  <c r="GV324" i="2"/>
  <c r="GV320" i="2"/>
  <c r="GV318" i="2"/>
  <c r="GV314" i="2"/>
  <c r="GV312" i="2"/>
  <c r="GV310" i="2"/>
  <c r="GV424" i="2"/>
  <c r="GV422" i="2"/>
  <c r="GV420" i="2"/>
  <c r="GV418" i="2"/>
  <c r="GV416" i="2"/>
  <c r="GV414" i="2"/>
  <c r="GV412" i="2"/>
  <c r="GV410" i="2"/>
  <c r="GV408" i="2"/>
  <c r="GV406" i="2"/>
  <c r="GV404" i="2"/>
  <c r="GV402" i="2"/>
  <c r="GV400" i="2"/>
  <c r="GV398" i="2"/>
  <c r="GV396" i="2"/>
  <c r="GV394" i="2"/>
  <c r="GV392" i="2"/>
  <c r="GV390" i="2"/>
  <c r="GV388" i="2"/>
  <c r="GV386" i="2"/>
  <c r="GV384" i="2"/>
  <c r="GV382" i="2"/>
  <c r="GV380" i="2"/>
  <c r="GV378" i="2"/>
  <c r="GV376" i="2"/>
  <c r="GV374" i="2"/>
  <c r="GV372" i="2"/>
  <c r="GV370" i="2"/>
  <c r="GV368" i="2"/>
  <c r="GV366" i="2"/>
  <c r="GV364" i="2"/>
  <c r="GV362" i="2"/>
  <c r="GV360" i="2"/>
  <c r="GV358" i="2"/>
  <c r="GV356" i="2"/>
  <c r="GV354" i="2"/>
  <c r="GV352" i="2"/>
  <c r="GV350" i="2"/>
  <c r="GV348" i="2"/>
  <c r="GV346" i="2"/>
  <c r="GV344" i="2"/>
  <c r="GV336" i="2"/>
  <c r="GV332" i="2"/>
  <c r="GV322" i="2"/>
  <c r="GV316" i="2"/>
  <c r="GV308" i="2"/>
  <c r="GV304" i="2"/>
  <c r="GV300" i="2"/>
  <c r="GV423" i="2"/>
  <c r="GV421" i="2"/>
  <c r="GV419" i="2"/>
  <c r="GV417" i="2"/>
  <c r="GV415" i="2"/>
  <c r="GV413" i="2"/>
  <c r="GV411" i="2"/>
  <c r="GV409" i="2"/>
  <c r="GV407" i="2"/>
  <c r="GV405" i="2"/>
  <c r="GV403" i="2"/>
  <c r="GV401" i="2"/>
  <c r="GV399" i="2"/>
  <c r="GV397" i="2"/>
  <c r="GV395" i="2"/>
  <c r="GV393" i="2"/>
  <c r="GV391" i="2"/>
  <c r="GV389" i="2"/>
  <c r="GV387" i="2"/>
  <c r="GV385" i="2"/>
  <c r="GV383" i="2"/>
  <c r="GV381" i="2"/>
  <c r="GV379" i="2"/>
  <c r="GV377" i="2"/>
  <c r="GV375" i="2"/>
  <c r="GV373" i="2"/>
  <c r="GV371" i="2"/>
  <c r="GV369" i="2"/>
  <c r="GV367" i="2"/>
  <c r="GV365" i="2"/>
  <c r="GV363" i="2"/>
  <c r="GV361" i="2"/>
  <c r="GV359" i="2"/>
  <c r="GV357" i="2"/>
  <c r="GV355" i="2"/>
  <c r="GV353" i="2"/>
  <c r="GV351" i="2"/>
  <c r="GV349" i="2"/>
  <c r="GV347" i="2"/>
  <c r="GV345" i="2"/>
  <c r="GV343" i="2"/>
  <c r="GV339" i="2"/>
  <c r="GV331" i="2"/>
  <c r="GV327" i="2"/>
  <c r="GV317" i="2"/>
  <c r="GV313" i="2"/>
  <c r="GV301" i="2"/>
  <c r="GT299" i="2"/>
  <c r="FV501" i="11"/>
  <c r="FW501" i="11"/>
  <c r="FV502" i="11"/>
  <c r="FW502" i="11"/>
  <c r="FV503" i="11"/>
  <c r="FW503" i="11"/>
  <c r="FV504" i="11"/>
  <c r="FW504" i="11"/>
  <c r="FV505" i="11"/>
  <c r="FW505" i="11"/>
  <c r="FV506" i="11"/>
  <c r="FW506" i="11"/>
  <c r="FV507" i="11"/>
  <c r="FW507" i="11"/>
  <c r="FV508" i="11"/>
  <c r="FW508" i="11"/>
  <c r="FV509" i="11"/>
  <c r="FW509" i="11"/>
  <c r="FV510" i="11"/>
  <c r="FW510" i="11"/>
  <c r="FV511" i="11"/>
  <c r="FW511" i="11"/>
  <c r="FV512" i="11"/>
  <c r="FW512" i="11"/>
  <c r="FV513" i="11"/>
  <c r="FW513" i="11"/>
  <c r="FV514" i="11"/>
  <c r="FW514" i="11"/>
  <c r="FV515" i="11"/>
  <c r="FW515" i="11"/>
  <c r="FV516" i="11"/>
  <c r="FW516" i="11"/>
  <c r="FV517" i="11"/>
  <c r="FW517" i="11"/>
  <c r="FV518" i="11"/>
  <c r="FW518" i="11"/>
  <c r="FV519" i="11"/>
  <c r="FW519" i="11"/>
  <c r="FV520" i="11"/>
  <c r="FW520" i="11"/>
  <c r="FV521" i="11"/>
  <c r="FW521" i="11"/>
  <c r="FV522" i="11"/>
  <c r="FW522" i="11"/>
  <c r="FV523" i="11"/>
  <c r="FW523" i="11"/>
  <c r="FV524" i="11"/>
  <c r="FW524" i="11"/>
  <c r="FV525" i="11"/>
  <c r="FW525" i="11"/>
  <c r="FV526" i="11"/>
  <c r="FW526" i="11"/>
  <c r="FV527" i="11"/>
  <c r="FW527" i="11"/>
  <c r="FV528" i="11"/>
  <c r="FW528" i="11"/>
  <c r="FV529" i="11"/>
  <c r="FW529" i="11"/>
  <c r="FV530" i="11"/>
  <c r="FW530" i="11"/>
  <c r="FV531" i="11"/>
  <c r="FW531" i="11"/>
  <c r="FV532" i="11"/>
  <c r="FW532" i="11"/>
  <c r="FV533" i="11"/>
  <c r="FW533" i="11"/>
  <c r="FV534" i="11"/>
  <c r="FW534" i="11"/>
  <c r="FV535" i="11"/>
  <c r="FW535" i="11"/>
  <c r="FV536" i="11"/>
  <c r="FW536" i="11"/>
  <c r="FV537" i="11"/>
  <c r="FW537" i="11"/>
  <c r="FV538" i="11"/>
  <c r="FW538" i="11"/>
  <c r="FV539" i="11"/>
  <c r="FW539" i="11"/>
  <c r="FV540" i="11"/>
  <c r="FW540" i="11"/>
  <c r="FV541" i="11"/>
  <c r="FW541" i="11"/>
  <c r="FV542" i="11"/>
  <c r="FW542" i="11"/>
  <c r="FV543" i="11"/>
  <c r="FW543" i="11"/>
  <c r="FV544" i="11"/>
  <c r="FW544" i="11"/>
  <c r="FV545" i="11"/>
  <c r="FW545" i="11"/>
  <c r="FV546" i="11"/>
  <c r="FW546" i="11"/>
  <c r="FV547" i="11"/>
  <c r="FW547" i="11"/>
  <c r="FV548" i="11"/>
  <c r="FW548" i="11"/>
  <c r="FV549" i="11"/>
  <c r="FW549" i="11"/>
  <c r="FV550" i="11"/>
  <c r="FW550" i="11"/>
  <c r="FV551" i="11"/>
  <c r="FW551" i="11"/>
  <c r="FV552" i="11"/>
  <c r="FW552" i="11"/>
  <c r="FV553" i="11"/>
  <c r="FW553" i="11"/>
  <c r="FV554" i="11"/>
  <c r="FW554" i="11"/>
  <c r="FV555" i="11"/>
  <c r="FW555" i="11"/>
  <c r="FV556" i="11"/>
  <c r="FW556" i="11"/>
  <c r="FV557" i="11"/>
  <c r="FW557" i="11"/>
  <c r="FV558" i="11"/>
  <c r="FW558" i="11"/>
  <c r="FV559" i="11"/>
  <c r="FW559" i="11"/>
  <c r="FV560" i="11"/>
  <c r="FW560" i="11"/>
  <c r="FV561" i="11"/>
  <c r="FW561" i="11"/>
  <c r="FV562" i="11"/>
  <c r="FW562" i="11"/>
  <c r="FV563" i="11"/>
  <c r="FW563" i="11"/>
  <c r="FV564" i="11"/>
  <c r="FW564" i="11"/>
  <c r="FV565" i="11"/>
  <c r="FW565" i="11"/>
  <c r="FV566" i="11"/>
  <c r="FW566" i="11"/>
  <c r="FV567" i="11"/>
  <c r="FW567" i="11"/>
  <c r="FV568" i="11"/>
  <c r="FW568" i="11"/>
  <c r="FV569" i="11"/>
  <c r="FW569" i="11"/>
  <c r="FV570" i="11"/>
  <c r="FW570" i="11"/>
  <c r="FV571" i="11"/>
  <c r="FW571" i="11"/>
  <c r="FV572" i="11"/>
  <c r="FW572" i="11"/>
  <c r="FV573" i="11"/>
  <c r="FW573" i="11"/>
  <c r="FV574" i="11"/>
  <c r="FW574" i="11"/>
  <c r="FV575" i="11"/>
  <c r="FW575" i="11"/>
  <c r="FV576" i="11"/>
  <c r="FW576" i="11"/>
  <c r="FV577" i="11"/>
  <c r="FW577" i="11"/>
  <c r="FV578" i="11"/>
  <c r="FW578" i="11"/>
  <c r="FV579" i="11"/>
  <c r="FW579" i="11"/>
  <c r="FV580" i="11"/>
  <c r="FW580" i="11"/>
  <c r="FV581" i="11"/>
  <c r="FW581" i="11"/>
  <c r="FV582" i="11"/>
  <c r="FW582" i="11"/>
  <c r="FV583" i="11"/>
  <c r="FW583" i="11"/>
  <c r="FV584" i="11"/>
  <c r="FW584" i="11"/>
  <c r="FV585" i="11"/>
  <c r="FW585" i="11"/>
  <c r="FV586" i="11"/>
  <c r="FW586" i="11"/>
  <c r="FV587" i="11"/>
  <c r="FW587" i="11"/>
  <c r="FV588" i="11"/>
  <c r="FW588" i="11"/>
  <c r="FV589" i="11"/>
  <c r="FW589" i="11"/>
  <c r="FV590" i="11"/>
  <c r="FW590" i="11"/>
  <c r="FV591" i="11"/>
  <c r="FW591" i="11"/>
  <c r="FV592" i="11"/>
  <c r="FW592" i="11"/>
  <c r="FV593" i="11"/>
  <c r="FW593" i="11"/>
  <c r="FV594" i="11"/>
  <c r="FW594" i="11"/>
  <c r="FV595" i="11"/>
  <c r="FW595" i="11"/>
  <c r="FV596" i="11"/>
  <c r="FW596" i="11"/>
  <c r="FV597" i="11"/>
  <c r="FW597" i="11"/>
  <c r="FV598" i="11"/>
  <c r="FW598" i="11"/>
  <c r="FV599" i="11"/>
  <c r="FW599" i="11"/>
  <c r="FV600" i="11"/>
  <c r="FW600" i="11"/>
  <c r="FV601" i="11"/>
  <c r="FW601" i="11"/>
  <c r="FV602" i="11"/>
  <c r="FW602" i="11"/>
  <c r="FV603" i="11"/>
  <c r="FW603" i="11"/>
  <c r="FV604" i="11"/>
  <c r="FW604" i="11"/>
  <c r="FV605" i="11"/>
  <c r="FW605" i="11"/>
  <c r="FV606" i="11"/>
  <c r="FW606" i="11"/>
  <c r="FV607" i="11"/>
  <c r="FW607" i="11"/>
  <c r="FV608" i="11"/>
  <c r="FW608" i="11"/>
  <c r="FV609" i="11"/>
  <c r="FW609" i="11"/>
  <c r="FV610" i="11"/>
  <c r="FW610" i="11"/>
  <c r="FV611" i="11"/>
  <c r="FW611" i="11"/>
  <c r="FV612" i="11"/>
  <c r="FW612" i="11"/>
  <c r="FV613" i="11"/>
  <c r="FW613" i="11"/>
  <c r="FV614" i="11"/>
  <c r="FW614" i="11"/>
  <c r="FV615" i="11"/>
  <c r="FW615" i="11"/>
  <c r="FV616" i="11"/>
  <c r="FW616" i="11"/>
  <c r="FV617" i="11"/>
  <c r="FW617" i="11"/>
  <c r="FV618" i="11"/>
  <c r="FW618" i="11"/>
  <c r="FV619" i="11"/>
  <c r="FW619" i="11"/>
  <c r="FV620" i="11"/>
  <c r="FW620" i="11"/>
  <c r="FV621" i="11"/>
  <c r="FW621" i="11"/>
  <c r="FV622" i="11"/>
  <c r="FW622" i="11"/>
  <c r="FV623" i="11"/>
  <c r="FW623" i="11"/>
  <c r="FV624" i="11"/>
  <c r="FW624" i="11"/>
  <c r="FV625" i="11"/>
  <c r="FW625" i="11"/>
  <c r="FV626" i="11"/>
  <c r="FW626" i="11"/>
  <c r="FV627" i="11"/>
  <c r="FW627" i="11"/>
  <c r="FV628" i="11"/>
  <c r="FW628" i="11"/>
  <c r="FV629" i="11"/>
  <c r="FW629" i="11"/>
  <c r="FV630" i="11"/>
  <c r="FW630" i="11"/>
  <c r="FV631" i="11"/>
  <c r="FW631" i="11"/>
  <c r="FV632" i="11"/>
  <c r="FW632" i="11"/>
  <c r="FV633" i="11"/>
  <c r="FW633" i="11"/>
  <c r="FV634" i="11"/>
  <c r="FW634" i="11"/>
  <c r="FV635" i="11"/>
  <c r="FW635" i="11"/>
  <c r="FV636" i="11"/>
  <c r="FW636" i="11"/>
  <c r="FV637" i="11"/>
  <c r="FW637" i="11"/>
  <c r="FV638" i="11"/>
  <c r="FW638" i="11"/>
  <c r="FV639" i="11"/>
  <c r="FW639" i="11"/>
  <c r="FV640" i="11"/>
  <c r="FW640" i="11"/>
  <c r="FV641" i="11"/>
  <c r="FW641" i="11"/>
  <c r="FV642" i="11"/>
  <c r="FW642" i="11"/>
  <c r="FV643" i="11"/>
  <c r="FW643" i="11"/>
  <c r="FV644" i="11"/>
  <c r="FW644" i="11"/>
  <c r="FV645" i="11"/>
  <c r="FW645" i="11"/>
  <c r="FV646" i="11"/>
  <c r="FW646" i="11"/>
  <c r="FV647" i="11"/>
  <c r="FW647" i="11"/>
  <c r="FV648" i="11"/>
  <c r="FW648" i="11"/>
  <c r="FV649" i="11"/>
  <c r="FW649" i="11"/>
  <c r="FV650" i="11"/>
  <c r="FW650" i="11"/>
  <c r="FW500" i="11"/>
  <c r="FV500" i="11"/>
  <c r="HT300" i="148" l="1"/>
  <c r="HR346" i="148"/>
  <c r="H51" i="148" s="1"/>
  <c r="HR344" i="148"/>
  <c r="H49" i="148" s="1"/>
  <c r="HR342" i="148"/>
  <c r="H47" i="148" s="1"/>
  <c r="HR340" i="148"/>
  <c r="H45" i="148" s="1"/>
  <c r="HR338" i="148"/>
  <c r="H43" i="148" s="1"/>
  <c r="HR336" i="148"/>
  <c r="H41" i="148" s="1"/>
  <c r="HR334" i="148"/>
  <c r="H39" i="148" s="1"/>
  <c r="HR332" i="148"/>
  <c r="H37" i="148" s="1"/>
  <c r="HR330" i="148"/>
  <c r="H35" i="148" s="1"/>
  <c r="HR328" i="148"/>
  <c r="H33" i="148" s="1"/>
  <c r="HR326" i="148"/>
  <c r="H31" i="148" s="1"/>
  <c r="HR325" i="148"/>
  <c r="H30" i="148" s="1"/>
  <c r="HR324" i="148"/>
  <c r="H29" i="148" s="1"/>
  <c r="HR323" i="148"/>
  <c r="H28" i="148" s="1"/>
  <c r="HR322" i="148"/>
  <c r="H27" i="148" s="1"/>
  <c r="HR321" i="148"/>
  <c r="H26" i="148" s="1"/>
  <c r="HR320" i="148"/>
  <c r="H25" i="148" s="1"/>
  <c r="HR319" i="148"/>
  <c r="H24" i="148" s="1"/>
  <c r="HR318" i="148"/>
  <c r="H23" i="148" s="1"/>
  <c r="HR317" i="148"/>
  <c r="H22" i="148" s="1"/>
  <c r="HR316" i="148"/>
  <c r="H21" i="148" s="1"/>
  <c r="HR315" i="148"/>
  <c r="H20" i="148" s="1"/>
  <c r="HR307" i="148"/>
  <c r="H12" i="148" s="1"/>
  <c r="HT301" i="148"/>
  <c r="JS300" i="147"/>
  <c r="JQ300" i="147"/>
  <c r="JO300" i="147"/>
  <c r="JM300" i="147"/>
  <c r="JK300" i="147"/>
  <c r="JI300" i="147"/>
  <c r="JG300" i="147"/>
  <c r="JE300" i="147"/>
  <c r="JC300" i="147"/>
  <c r="JA300" i="147"/>
  <c r="IY300" i="147"/>
  <c r="IW300" i="147"/>
  <c r="IU300" i="147"/>
  <c r="IS300" i="147"/>
  <c r="IQ300" i="147"/>
  <c r="IO300" i="147"/>
  <c r="IM300" i="147"/>
  <c r="IK300" i="147"/>
  <c r="II300" i="147"/>
  <c r="IG300" i="147"/>
  <c r="IE300" i="147"/>
  <c r="IC300" i="147"/>
  <c r="IA300" i="147"/>
  <c r="HY300" i="147"/>
  <c r="HW300" i="147"/>
  <c r="HR366" i="147"/>
  <c r="H71" i="147" s="1"/>
  <c r="HR365" i="147"/>
  <c r="H70" i="147" s="1"/>
  <c r="HR364" i="147"/>
  <c r="H69" i="147" s="1"/>
  <c r="HR363" i="147"/>
  <c r="H68" i="147" s="1"/>
  <c r="HR362" i="147"/>
  <c r="H67" i="147" s="1"/>
  <c r="HR361" i="147"/>
  <c r="H66" i="147" s="1"/>
  <c r="HR360" i="147"/>
  <c r="H65" i="147" s="1"/>
  <c r="HR359" i="147"/>
  <c r="H64" i="147" s="1"/>
  <c r="HR358" i="147"/>
  <c r="H63" i="147" s="1"/>
  <c r="HR357" i="147"/>
  <c r="H62" i="147" s="1"/>
  <c r="HR356" i="147"/>
  <c r="H61" i="147" s="1"/>
  <c r="HR355" i="147"/>
  <c r="H60" i="147" s="1"/>
  <c r="HR354" i="147"/>
  <c r="H59" i="147" s="1"/>
  <c r="HR353" i="147"/>
  <c r="H58" i="147" s="1"/>
  <c r="HR352" i="147"/>
  <c r="H57" i="147" s="1"/>
  <c r="HR351" i="147"/>
  <c r="H56" i="147" s="1"/>
  <c r="HR350" i="147"/>
  <c r="H55" i="147" s="1"/>
  <c r="HR349" i="147"/>
  <c r="H54" i="147" s="1"/>
  <c r="HR348" i="147"/>
  <c r="H53" i="147" s="1"/>
  <c r="HR346" i="147"/>
  <c r="H51" i="147" s="1"/>
  <c r="HR343" i="147"/>
  <c r="H48" i="147" s="1"/>
  <c r="HR341" i="147"/>
  <c r="H46" i="147" s="1"/>
  <c r="HR339" i="147"/>
  <c r="H44" i="147" s="1"/>
  <c r="HR337" i="147"/>
  <c r="H42" i="147" s="1"/>
  <c r="HR335" i="147"/>
  <c r="H40" i="147" s="1"/>
  <c r="HR333" i="147"/>
  <c r="H38" i="147" s="1"/>
  <c r="HR331" i="147"/>
  <c r="H36" i="147" s="1"/>
  <c r="HR329" i="147"/>
  <c r="H34" i="147" s="1"/>
  <c r="HR327" i="147"/>
  <c r="H32" i="147" s="1"/>
  <c r="HR313" i="147"/>
  <c r="H18" i="147" s="1"/>
  <c r="HR307" i="147"/>
  <c r="H12" i="147" s="1"/>
  <c r="HT301" i="147"/>
  <c r="HR337" i="146"/>
  <c r="H42" i="146" s="1"/>
  <c r="HR335" i="146"/>
  <c r="H40" i="146" s="1"/>
  <c r="HR333" i="146"/>
  <c r="H38" i="146" s="1"/>
  <c r="HR331" i="146"/>
  <c r="H36" i="146" s="1"/>
  <c r="HR329" i="146"/>
  <c r="H34" i="146" s="1"/>
  <c r="HR327" i="146"/>
  <c r="H32" i="146" s="1"/>
  <c r="HR312" i="146"/>
  <c r="H17" i="146" s="1"/>
  <c r="HR311" i="146"/>
  <c r="H16" i="146" s="1"/>
  <c r="HR310" i="146"/>
  <c r="H15" i="146" s="1"/>
  <c r="HR309" i="146"/>
  <c r="H14" i="146" s="1"/>
  <c r="HR308" i="146"/>
  <c r="H13" i="146" s="1"/>
  <c r="HT301" i="146"/>
  <c r="JR300" i="146"/>
  <c r="JP300" i="146"/>
  <c r="JN300" i="146"/>
  <c r="JL300" i="146"/>
  <c r="JJ300" i="146"/>
  <c r="JH300" i="146"/>
  <c r="JF300" i="146"/>
  <c r="JD300" i="146"/>
  <c r="JB300" i="146"/>
  <c r="IZ300" i="146"/>
  <c r="IX300" i="146"/>
  <c r="IV300" i="146"/>
  <c r="IT300" i="146"/>
  <c r="IR300" i="146"/>
  <c r="IP300" i="146"/>
  <c r="IN300" i="146"/>
  <c r="IL300" i="146"/>
  <c r="IJ300" i="146"/>
  <c r="IH300" i="146"/>
  <c r="IF300" i="146"/>
  <c r="ID300" i="146"/>
  <c r="IB300" i="146"/>
  <c r="HZ300" i="146"/>
  <c r="HX300" i="146"/>
  <c r="HV300" i="146"/>
  <c r="HR347" i="146"/>
  <c r="H52" i="146" s="1"/>
  <c r="HR345" i="146"/>
  <c r="H50" i="146" s="1"/>
  <c r="HR342" i="146"/>
  <c r="H47" i="146" s="1"/>
  <c r="HR340" i="146"/>
  <c r="H45" i="146" s="1"/>
  <c r="HR338" i="146"/>
  <c r="H43" i="146" s="1"/>
  <c r="HR366" i="145"/>
  <c r="H71" i="145" s="1"/>
  <c r="HR365" i="145"/>
  <c r="H70" i="145" s="1"/>
  <c r="HR364" i="145"/>
  <c r="H69" i="145" s="1"/>
  <c r="HR363" i="145"/>
  <c r="H68" i="145" s="1"/>
  <c r="HR362" i="145"/>
  <c r="H67" i="145" s="1"/>
  <c r="HR361" i="145"/>
  <c r="H66" i="145" s="1"/>
  <c r="HR360" i="145"/>
  <c r="H65" i="145" s="1"/>
  <c r="HR359" i="145"/>
  <c r="H64" i="145" s="1"/>
  <c r="HR358" i="145"/>
  <c r="H63" i="145" s="1"/>
  <c r="HR357" i="145"/>
  <c r="H62" i="145" s="1"/>
  <c r="HR356" i="145"/>
  <c r="H61" i="145" s="1"/>
  <c r="HR355" i="145"/>
  <c r="H60" i="145" s="1"/>
  <c r="HR354" i="145"/>
  <c r="H59" i="145" s="1"/>
  <c r="HR353" i="145"/>
  <c r="H58" i="145" s="1"/>
  <c r="HR352" i="145"/>
  <c r="H57" i="145" s="1"/>
  <c r="HR351" i="145"/>
  <c r="H56" i="145" s="1"/>
  <c r="HR350" i="145"/>
  <c r="H55" i="145" s="1"/>
  <c r="HR349" i="145"/>
  <c r="H54" i="145" s="1"/>
  <c r="HR348" i="145"/>
  <c r="H53" i="145" s="1"/>
  <c r="HR346" i="145"/>
  <c r="H51" i="145" s="1"/>
  <c r="HR344" i="145"/>
  <c r="H49" i="145" s="1"/>
  <c r="HR343" i="145"/>
  <c r="H48" i="145" s="1"/>
  <c r="HR341" i="145"/>
  <c r="H46" i="145" s="1"/>
  <c r="HR339" i="145"/>
  <c r="H44" i="145" s="1"/>
  <c r="HR337" i="145"/>
  <c r="H42" i="145" s="1"/>
  <c r="HR335" i="145"/>
  <c r="H40" i="145" s="1"/>
  <c r="HR333" i="145"/>
  <c r="H38" i="145" s="1"/>
  <c r="HR331" i="145"/>
  <c r="H36" i="145" s="1"/>
  <c r="HR329" i="145"/>
  <c r="H34" i="145" s="1"/>
  <c r="HR327" i="145"/>
  <c r="H32" i="145" s="1"/>
  <c r="HR312" i="145"/>
  <c r="H17" i="145" s="1"/>
  <c r="HR311" i="145"/>
  <c r="H16" i="145" s="1"/>
  <c r="HR307" i="145"/>
  <c r="H12" i="145" s="1"/>
  <c r="HT301" i="145"/>
  <c r="HT300" i="145"/>
  <c r="JS300" i="144"/>
  <c r="JQ300" i="144"/>
  <c r="JO300" i="144"/>
  <c r="JM300" i="144"/>
  <c r="JK300" i="144"/>
  <c r="JI300" i="144"/>
  <c r="JG300" i="144"/>
  <c r="JE300" i="144"/>
  <c r="JC300" i="144"/>
  <c r="JA300" i="144"/>
  <c r="IY300" i="144"/>
  <c r="IW300" i="144"/>
  <c r="IU300" i="144"/>
  <c r="IS300" i="144"/>
  <c r="IQ300" i="144"/>
  <c r="IO300" i="144"/>
  <c r="IM300" i="144"/>
  <c r="IK300" i="144"/>
  <c r="II300" i="144"/>
  <c r="IG300" i="144"/>
  <c r="IE300" i="144"/>
  <c r="IC300" i="144"/>
  <c r="IA300" i="144"/>
  <c r="HY300" i="144"/>
  <c r="HW300" i="144"/>
  <c r="HR366" i="144"/>
  <c r="H71" i="144" s="1"/>
  <c r="HR365" i="144"/>
  <c r="H70" i="144" s="1"/>
  <c r="HR364" i="144"/>
  <c r="H69" i="144" s="1"/>
  <c r="HR363" i="144"/>
  <c r="H68" i="144" s="1"/>
  <c r="HR362" i="144"/>
  <c r="H67" i="144" s="1"/>
  <c r="HR361" i="144"/>
  <c r="H66" i="144" s="1"/>
  <c r="HR360" i="144"/>
  <c r="H65" i="144" s="1"/>
  <c r="HR359" i="144"/>
  <c r="H64" i="144" s="1"/>
  <c r="HR358" i="144"/>
  <c r="H63" i="144" s="1"/>
  <c r="HR357" i="144"/>
  <c r="H62" i="144" s="1"/>
  <c r="HR356" i="144"/>
  <c r="H61" i="144" s="1"/>
  <c r="HR355" i="144"/>
  <c r="H60" i="144" s="1"/>
  <c r="HR354" i="144"/>
  <c r="H59" i="144" s="1"/>
  <c r="HR353" i="144"/>
  <c r="H58" i="144" s="1"/>
  <c r="HR352" i="144"/>
  <c r="H57" i="144" s="1"/>
  <c r="HR351" i="144"/>
  <c r="H56" i="144" s="1"/>
  <c r="HR350" i="144"/>
  <c r="H55" i="144" s="1"/>
  <c r="HR349" i="144"/>
  <c r="H54" i="144" s="1"/>
  <c r="HR348" i="144"/>
  <c r="H53" i="144" s="1"/>
  <c r="HR346" i="144"/>
  <c r="H51" i="144" s="1"/>
  <c r="HR344" i="144"/>
  <c r="H49" i="144" s="1"/>
  <c r="HR341" i="144"/>
  <c r="H46" i="144" s="1"/>
  <c r="HR340" i="144"/>
  <c r="H45" i="144" s="1"/>
  <c r="HR338" i="144"/>
  <c r="H43" i="144" s="1"/>
  <c r="HR336" i="144"/>
  <c r="H41" i="144" s="1"/>
  <c r="HR334" i="144"/>
  <c r="H39" i="144" s="1"/>
  <c r="HR332" i="144"/>
  <c r="H37" i="144" s="1"/>
  <c r="HR330" i="144"/>
  <c r="H35" i="144" s="1"/>
  <c r="HR328" i="144"/>
  <c r="H33" i="144" s="1"/>
  <c r="HR326" i="144"/>
  <c r="H31" i="144" s="1"/>
  <c r="HR325" i="144"/>
  <c r="H30" i="144" s="1"/>
  <c r="HR324" i="144"/>
  <c r="H29" i="144" s="1"/>
  <c r="HR323" i="144"/>
  <c r="H28" i="144" s="1"/>
  <c r="HR322" i="144"/>
  <c r="H27" i="144" s="1"/>
  <c r="HR321" i="144"/>
  <c r="H26" i="144" s="1"/>
  <c r="HR320" i="144"/>
  <c r="H25" i="144" s="1"/>
  <c r="HR319" i="144"/>
  <c r="H24" i="144" s="1"/>
  <c r="HR318" i="144"/>
  <c r="H23" i="144" s="1"/>
  <c r="HR317" i="144"/>
  <c r="H22" i="144" s="1"/>
  <c r="HR316" i="144"/>
  <c r="H21" i="144" s="1"/>
  <c r="HR315" i="144"/>
  <c r="H20" i="144" s="1"/>
  <c r="HR314" i="144"/>
  <c r="H19" i="144" s="1"/>
  <c r="HR313" i="144"/>
  <c r="H18" i="144" s="1"/>
  <c r="HR312" i="144"/>
  <c r="H17" i="144" s="1"/>
  <c r="HR311" i="144"/>
  <c r="H16" i="144" s="1"/>
  <c r="HR310" i="144"/>
  <c r="H15" i="144" s="1"/>
  <c r="HR309" i="144"/>
  <c r="H14" i="144" s="1"/>
  <c r="HR308" i="144"/>
  <c r="H13" i="144" s="1"/>
  <c r="HT301" i="144"/>
  <c r="IU300" i="143"/>
  <c r="IQ300" i="143"/>
  <c r="IM300" i="143"/>
  <c r="II300" i="143"/>
  <c r="IE300" i="143"/>
  <c r="IA300" i="143"/>
  <c r="HW300" i="143"/>
  <c r="IB300" i="143"/>
  <c r="HZ300" i="143"/>
  <c r="HX300" i="143"/>
  <c r="HV300" i="143"/>
  <c r="HR366" i="143"/>
  <c r="H71" i="143" s="1"/>
  <c r="HR365" i="143"/>
  <c r="H70" i="143" s="1"/>
  <c r="HR364" i="143"/>
  <c r="H69" i="143" s="1"/>
  <c r="HR363" i="143"/>
  <c r="H68" i="143" s="1"/>
  <c r="HR362" i="143"/>
  <c r="H67" i="143" s="1"/>
  <c r="HR361" i="143"/>
  <c r="H66" i="143" s="1"/>
  <c r="HR360" i="143"/>
  <c r="H65" i="143" s="1"/>
  <c r="HR359" i="143"/>
  <c r="H64" i="143" s="1"/>
  <c r="HR358" i="143"/>
  <c r="H63" i="143" s="1"/>
  <c r="HR357" i="143"/>
  <c r="H62" i="143" s="1"/>
  <c r="HR356" i="143"/>
  <c r="H61" i="143" s="1"/>
  <c r="HR355" i="143"/>
  <c r="H60" i="143" s="1"/>
  <c r="HR354" i="143"/>
  <c r="H59" i="143" s="1"/>
  <c r="HR353" i="143"/>
  <c r="H58" i="143" s="1"/>
  <c r="HR352" i="143"/>
  <c r="H57" i="143" s="1"/>
  <c r="HR351" i="143"/>
  <c r="H56" i="143" s="1"/>
  <c r="HR350" i="143"/>
  <c r="H55" i="143" s="1"/>
  <c r="HR349" i="143"/>
  <c r="H54" i="143" s="1"/>
  <c r="HR348" i="143"/>
  <c r="H53" i="143" s="1"/>
  <c r="HR346" i="143"/>
  <c r="H51" i="143" s="1"/>
  <c r="HR344" i="143"/>
  <c r="H49" i="143" s="1"/>
  <c r="HR343" i="143"/>
  <c r="H48" i="143" s="1"/>
  <c r="HR341" i="143"/>
  <c r="H46" i="143" s="1"/>
  <c r="HR339" i="143"/>
  <c r="H44" i="143" s="1"/>
  <c r="HR337" i="143"/>
  <c r="H42" i="143" s="1"/>
  <c r="HR335" i="143"/>
  <c r="H40" i="143" s="1"/>
  <c r="HR333" i="143"/>
  <c r="H38" i="143" s="1"/>
  <c r="HR331" i="143"/>
  <c r="H36" i="143" s="1"/>
  <c r="HR329" i="143"/>
  <c r="H34" i="143" s="1"/>
  <c r="HR327" i="143"/>
  <c r="H32" i="143" s="1"/>
  <c r="HR312" i="143"/>
  <c r="H17" i="143" s="1"/>
  <c r="HR311" i="143"/>
  <c r="H16" i="143" s="1"/>
  <c r="HR307" i="143"/>
  <c r="H12" i="143" s="1"/>
  <c r="HT301" i="143"/>
  <c r="JS300" i="142"/>
  <c r="JQ300" i="142"/>
  <c r="JO300" i="142"/>
  <c r="JM300" i="142"/>
  <c r="JK300" i="142"/>
  <c r="JI300" i="142"/>
  <c r="JG300" i="142"/>
  <c r="JE300" i="142"/>
  <c r="JC300" i="142"/>
  <c r="JA300" i="142"/>
  <c r="IY300" i="142"/>
  <c r="IW300" i="142"/>
  <c r="IU300" i="142"/>
  <c r="IS300" i="142"/>
  <c r="IQ300" i="142"/>
  <c r="IO300" i="142"/>
  <c r="IM300" i="142"/>
  <c r="IK300" i="142"/>
  <c r="II300" i="142"/>
  <c r="IG300" i="142"/>
  <c r="IE300" i="142"/>
  <c r="IC300" i="142"/>
  <c r="IA300" i="142"/>
  <c r="HY300" i="142"/>
  <c r="HW300" i="142"/>
  <c r="HR366" i="142"/>
  <c r="H71" i="142" s="1"/>
  <c r="HR365" i="142"/>
  <c r="H70" i="142" s="1"/>
  <c r="HR364" i="142"/>
  <c r="H69" i="142" s="1"/>
  <c r="HR363" i="142"/>
  <c r="H68" i="142" s="1"/>
  <c r="HR362" i="142"/>
  <c r="H67" i="142" s="1"/>
  <c r="HR361" i="142"/>
  <c r="H66" i="142" s="1"/>
  <c r="HR360" i="142"/>
  <c r="H65" i="142" s="1"/>
  <c r="HR359" i="142"/>
  <c r="H64" i="142" s="1"/>
  <c r="HR358" i="142"/>
  <c r="H63" i="142" s="1"/>
  <c r="HR357" i="142"/>
  <c r="H62" i="142" s="1"/>
  <c r="HR356" i="142"/>
  <c r="H61" i="142" s="1"/>
  <c r="HR355" i="142"/>
  <c r="H60" i="142" s="1"/>
  <c r="HR354" i="142"/>
  <c r="H59" i="142" s="1"/>
  <c r="HR353" i="142"/>
  <c r="H58" i="142" s="1"/>
  <c r="HR352" i="142"/>
  <c r="H57" i="142" s="1"/>
  <c r="HR351" i="142"/>
  <c r="H56" i="142" s="1"/>
  <c r="HR350" i="142"/>
  <c r="H55" i="142" s="1"/>
  <c r="HR349" i="142"/>
  <c r="H54" i="142" s="1"/>
  <c r="HR348" i="142"/>
  <c r="H53" i="142" s="1"/>
  <c r="HR346" i="142"/>
  <c r="H51" i="142" s="1"/>
  <c r="HR343" i="142"/>
  <c r="H48" i="142" s="1"/>
  <c r="HR341" i="142"/>
  <c r="H46" i="142" s="1"/>
  <c r="HR340" i="142"/>
  <c r="H45" i="142" s="1"/>
  <c r="HR338" i="142"/>
  <c r="H43" i="142" s="1"/>
  <c r="HR336" i="142"/>
  <c r="H41" i="142" s="1"/>
  <c r="HR334" i="142"/>
  <c r="H39" i="142" s="1"/>
  <c r="HR332" i="142"/>
  <c r="H37" i="142" s="1"/>
  <c r="HR330" i="142"/>
  <c r="H35" i="142" s="1"/>
  <c r="HR328" i="142"/>
  <c r="H33" i="142" s="1"/>
  <c r="HR326" i="142"/>
  <c r="H31" i="142" s="1"/>
  <c r="HR325" i="142"/>
  <c r="H30" i="142" s="1"/>
  <c r="HR324" i="142"/>
  <c r="H29" i="142" s="1"/>
  <c r="HR323" i="142"/>
  <c r="H28" i="142" s="1"/>
  <c r="HR322" i="142"/>
  <c r="H27" i="142" s="1"/>
  <c r="HR321" i="142"/>
  <c r="H26" i="142" s="1"/>
  <c r="HR320" i="142"/>
  <c r="H25" i="142" s="1"/>
  <c r="HR319" i="142"/>
  <c r="H24" i="142" s="1"/>
  <c r="HR318" i="142"/>
  <c r="H23" i="142" s="1"/>
  <c r="HR317" i="142"/>
  <c r="H22" i="142" s="1"/>
  <c r="HR316" i="142"/>
  <c r="H21" i="142" s="1"/>
  <c r="HR315" i="142"/>
  <c r="H20" i="142" s="1"/>
  <c r="HR314" i="142"/>
  <c r="H19" i="142" s="1"/>
  <c r="HR313" i="142"/>
  <c r="H18" i="142" s="1"/>
  <c r="HR312" i="142"/>
  <c r="H17" i="142" s="1"/>
  <c r="HR311" i="142"/>
  <c r="H16" i="142" s="1"/>
  <c r="HR310" i="142"/>
  <c r="H15" i="142" s="1"/>
  <c r="HR309" i="142"/>
  <c r="H14" i="142" s="1"/>
  <c r="HR308" i="142"/>
  <c r="H13" i="142" s="1"/>
  <c r="HT301" i="142"/>
  <c r="HR366" i="141"/>
  <c r="H71" i="141" s="1"/>
  <c r="HR365" i="141"/>
  <c r="H70" i="141" s="1"/>
  <c r="HR364" i="141"/>
  <c r="H69" i="141" s="1"/>
  <c r="HR363" i="141"/>
  <c r="H68" i="141" s="1"/>
  <c r="HR362" i="141"/>
  <c r="H67" i="141" s="1"/>
  <c r="HR361" i="141"/>
  <c r="H66" i="141" s="1"/>
  <c r="HR360" i="141"/>
  <c r="H65" i="141" s="1"/>
  <c r="HR359" i="141"/>
  <c r="H64" i="141" s="1"/>
  <c r="HR358" i="141"/>
  <c r="H63" i="141" s="1"/>
  <c r="HR357" i="141"/>
  <c r="H62" i="141" s="1"/>
  <c r="HR356" i="141"/>
  <c r="H61" i="141" s="1"/>
  <c r="HR355" i="141"/>
  <c r="H60" i="141" s="1"/>
  <c r="HR354" i="141"/>
  <c r="H59" i="141" s="1"/>
  <c r="HR353" i="141"/>
  <c r="H58" i="141" s="1"/>
  <c r="HR352" i="141"/>
  <c r="H57" i="141" s="1"/>
  <c r="HR351" i="141"/>
  <c r="H56" i="141" s="1"/>
  <c r="HR350" i="141"/>
  <c r="H55" i="141" s="1"/>
  <c r="HR349" i="141"/>
  <c r="H54" i="141" s="1"/>
  <c r="HR348" i="141"/>
  <c r="H53" i="141" s="1"/>
  <c r="HR346" i="141"/>
  <c r="H51" i="141" s="1"/>
  <c r="HR344" i="141"/>
  <c r="H49" i="141" s="1"/>
  <c r="HR341" i="141"/>
  <c r="H46" i="141" s="1"/>
  <c r="HR340" i="141"/>
  <c r="H45" i="141" s="1"/>
  <c r="HR338" i="141"/>
  <c r="H43" i="141" s="1"/>
  <c r="HR336" i="141"/>
  <c r="H41" i="141" s="1"/>
  <c r="HR334" i="141"/>
  <c r="H39" i="141" s="1"/>
  <c r="HR332" i="141"/>
  <c r="H37" i="141" s="1"/>
  <c r="HR330" i="141"/>
  <c r="H35" i="141" s="1"/>
  <c r="HR328" i="141"/>
  <c r="H33" i="141" s="1"/>
  <c r="HR326" i="141"/>
  <c r="H31" i="141" s="1"/>
  <c r="HR325" i="141"/>
  <c r="H30" i="141" s="1"/>
  <c r="HR324" i="141"/>
  <c r="H29" i="141" s="1"/>
  <c r="HR323" i="141"/>
  <c r="H28" i="141" s="1"/>
  <c r="HR322" i="141"/>
  <c r="H27" i="141" s="1"/>
  <c r="HR321" i="141"/>
  <c r="H26" i="141" s="1"/>
  <c r="HR320" i="141"/>
  <c r="H25" i="141" s="1"/>
  <c r="HR319" i="141"/>
  <c r="H24" i="141" s="1"/>
  <c r="HR318" i="141"/>
  <c r="H23" i="141" s="1"/>
  <c r="HR317" i="141"/>
  <c r="H22" i="141" s="1"/>
  <c r="HR316" i="141"/>
  <c r="H21" i="141" s="1"/>
  <c r="HR315" i="141"/>
  <c r="H20" i="141" s="1"/>
  <c r="HR314" i="141"/>
  <c r="H19" i="141" s="1"/>
  <c r="HR313" i="141"/>
  <c r="H18" i="141" s="1"/>
  <c r="HR312" i="141"/>
  <c r="H17" i="141" s="1"/>
  <c r="HR311" i="141"/>
  <c r="H16" i="141" s="1"/>
  <c r="HR310" i="141"/>
  <c r="H15" i="141" s="1"/>
  <c r="HR309" i="141"/>
  <c r="H14" i="141" s="1"/>
  <c r="HR308" i="141"/>
  <c r="H13" i="141" s="1"/>
  <c r="HT301" i="141"/>
  <c r="JR300" i="141"/>
  <c r="JP300" i="141"/>
  <c r="JN300" i="141"/>
  <c r="JL300" i="141"/>
  <c r="JJ300" i="141"/>
  <c r="JH300" i="141"/>
  <c r="JF300" i="141"/>
  <c r="JD300" i="141"/>
  <c r="JB300" i="141"/>
  <c r="IZ300" i="141"/>
  <c r="IX300" i="141"/>
  <c r="IV300" i="141"/>
  <c r="IT300" i="141"/>
  <c r="IR300" i="141"/>
  <c r="IP300" i="141"/>
  <c r="IN300" i="141"/>
  <c r="IL300" i="141"/>
  <c r="IJ300" i="141"/>
  <c r="IH300" i="141"/>
  <c r="IF300" i="141"/>
  <c r="ID300" i="141"/>
  <c r="IB300" i="141"/>
  <c r="HZ300" i="141"/>
  <c r="HX300" i="141"/>
  <c r="HV300" i="141"/>
  <c r="JQ300" i="140"/>
  <c r="JM300" i="140"/>
  <c r="JK300" i="140"/>
  <c r="JI300" i="140"/>
  <c r="JG300" i="140"/>
  <c r="JE300" i="140"/>
  <c r="JC300" i="140"/>
  <c r="JA300" i="140"/>
  <c r="IY300" i="140"/>
  <c r="IW300" i="140"/>
  <c r="IU300" i="140"/>
  <c r="IS300" i="140"/>
  <c r="IQ300" i="140"/>
  <c r="IO300" i="140"/>
  <c r="IM300" i="140"/>
  <c r="IK300" i="140"/>
  <c r="II300" i="140"/>
  <c r="IG300" i="140"/>
  <c r="IE300" i="140"/>
  <c r="IC300" i="140"/>
  <c r="IA300" i="140"/>
  <c r="HY300" i="140"/>
  <c r="HW300" i="140"/>
  <c r="HR366" i="140"/>
  <c r="H71" i="140" s="1"/>
  <c r="HR365" i="140"/>
  <c r="H70" i="140" s="1"/>
  <c r="HR364" i="140"/>
  <c r="H69" i="140" s="1"/>
  <c r="HR363" i="140"/>
  <c r="H68" i="140" s="1"/>
  <c r="HR362" i="140"/>
  <c r="H67" i="140" s="1"/>
  <c r="HR361" i="140"/>
  <c r="H66" i="140" s="1"/>
  <c r="HR360" i="140"/>
  <c r="H65" i="140" s="1"/>
  <c r="HR359" i="140"/>
  <c r="H64" i="140" s="1"/>
  <c r="HR358" i="140"/>
  <c r="H63" i="140" s="1"/>
  <c r="HR357" i="140"/>
  <c r="H62" i="140" s="1"/>
  <c r="HR356" i="140"/>
  <c r="H61" i="140" s="1"/>
  <c r="HR355" i="140"/>
  <c r="H60" i="140" s="1"/>
  <c r="HR354" i="140"/>
  <c r="H59" i="140" s="1"/>
  <c r="HR353" i="140"/>
  <c r="H58" i="140" s="1"/>
  <c r="HR352" i="140"/>
  <c r="H57" i="140" s="1"/>
  <c r="HR351" i="140"/>
  <c r="H56" i="140" s="1"/>
  <c r="HR350" i="140"/>
  <c r="H55" i="140" s="1"/>
  <c r="HR349" i="140"/>
  <c r="H54" i="140" s="1"/>
  <c r="HR348" i="140"/>
  <c r="H53" i="140" s="1"/>
  <c r="HR346" i="140"/>
  <c r="H51" i="140" s="1"/>
  <c r="HR344" i="140"/>
  <c r="H49" i="140" s="1"/>
  <c r="HR343" i="140"/>
  <c r="H48" i="140" s="1"/>
  <c r="HR341" i="140"/>
  <c r="H46" i="140" s="1"/>
  <c r="HR339" i="140"/>
  <c r="H44" i="140" s="1"/>
  <c r="HR337" i="140"/>
  <c r="H42" i="140" s="1"/>
  <c r="HR335" i="140"/>
  <c r="H40" i="140" s="1"/>
  <c r="HR333" i="140"/>
  <c r="H38" i="140" s="1"/>
  <c r="HR331" i="140"/>
  <c r="H36" i="140" s="1"/>
  <c r="HR329" i="140"/>
  <c r="H34" i="140" s="1"/>
  <c r="HR327" i="140"/>
  <c r="H32" i="140" s="1"/>
  <c r="HR312" i="140"/>
  <c r="H17" i="140" s="1"/>
  <c r="HR311" i="140"/>
  <c r="H16" i="140" s="1"/>
  <c r="HR310" i="140"/>
  <c r="H15" i="140" s="1"/>
  <c r="HR309" i="140"/>
  <c r="H14" i="140" s="1"/>
  <c r="HR308" i="140"/>
  <c r="H13" i="140" s="1"/>
  <c r="JS300" i="140"/>
  <c r="JO300" i="140"/>
  <c r="HT301" i="140"/>
  <c r="HR347" i="139"/>
  <c r="H52" i="139" s="1"/>
  <c r="HR345" i="139"/>
  <c r="H50" i="139" s="1"/>
  <c r="HR343" i="139"/>
  <c r="H48" i="139" s="1"/>
  <c r="HR341" i="139"/>
  <c r="H46" i="139" s="1"/>
  <c r="HR339" i="139"/>
  <c r="H44" i="139" s="1"/>
  <c r="HR337" i="139"/>
  <c r="H42" i="139" s="1"/>
  <c r="HR335" i="139"/>
  <c r="H40" i="139" s="1"/>
  <c r="HR333" i="139"/>
  <c r="H38" i="139" s="1"/>
  <c r="HR331" i="139"/>
  <c r="H36" i="139" s="1"/>
  <c r="HR329" i="139"/>
  <c r="H34" i="139" s="1"/>
  <c r="HR327" i="139"/>
  <c r="H32" i="139" s="1"/>
  <c r="HR325" i="139"/>
  <c r="H30" i="139" s="1"/>
  <c r="HR324" i="139"/>
  <c r="H29" i="139" s="1"/>
  <c r="HR323" i="139"/>
  <c r="H28" i="139" s="1"/>
  <c r="HR322" i="139"/>
  <c r="H27" i="139" s="1"/>
  <c r="HR321" i="139"/>
  <c r="H26" i="139" s="1"/>
  <c r="HR320" i="139"/>
  <c r="H25" i="139" s="1"/>
  <c r="HL304" i="139"/>
  <c r="HR319" i="139"/>
  <c r="H24" i="139" s="1"/>
  <c r="HR318" i="139"/>
  <c r="H23" i="139" s="1"/>
  <c r="HR317" i="139"/>
  <c r="H22" i="139" s="1"/>
  <c r="HR316" i="139"/>
  <c r="H21" i="139" s="1"/>
  <c r="HR315" i="139"/>
  <c r="H20" i="139" s="1"/>
  <c r="HR314" i="139"/>
  <c r="H19" i="139" s="1"/>
  <c r="HR313" i="139"/>
  <c r="H18" i="139" s="1"/>
  <c r="HR307" i="139"/>
  <c r="H12" i="139" s="1"/>
  <c r="HT301" i="139"/>
  <c r="HL303" i="139"/>
  <c r="JS300" i="139"/>
  <c r="JQ300" i="139"/>
  <c r="JO300" i="139"/>
  <c r="JM300" i="139"/>
  <c r="JK300" i="139"/>
  <c r="JI300" i="139"/>
  <c r="JG300" i="139"/>
  <c r="JE300" i="139"/>
  <c r="JC300" i="139"/>
  <c r="JA300" i="139"/>
  <c r="IY300" i="139"/>
  <c r="IW300" i="139"/>
  <c r="IU300" i="139"/>
  <c r="IS300" i="139"/>
  <c r="IQ300" i="139"/>
  <c r="IO300" i="139"/>
  <c r="IM300" i="139"/>
  <c r="IK300" i="139"/>
  <c r="II300" i="139"/>
  <c r="IG300" i="139"/>
  <c r="IE300" i="139"/>
  <c r="IC300" i="139"/>
  <c r="IA300" i="139"/>
  <c r="HY300" i="139"/>
  <c r="HW300" i="139"/>
  <c r="JI300" i="138"/>
  <c r="JA300" i="138"/>
  <c r="IS300" i="138"/>
  <c r="IK300" i="138"/>
  <c r="IC300" i="138"/>
  <c r="JQ300" i="138"/>
  <c r="HR347" i="138"/>
  <c r="H52" i="138" s="1"/>
  <c r="HR345" i="138"/>
  <c r="H50" i="138" s="1"/>
  <c r="HR343" i="138"/>
  <c r="H48" i="138" s="1"/>
  <c r="HR342" i="138"/>
  <c r="H47" i="138" s="1"/>
  <c r="HR340" i="138"/>
  <c r="H45" i="138" s="1"/>
  <c r="HR338" i="138"/>
  <c r="H43" i="138" s="1"/>
  <c r="HR336" i="138"/>
  <c r="H41" i="138" s="1"/>
  <c r="HR334" i="138"/>
  <c r="H39" i="138" s="1"/>
  <c r="HR332" i="138"/>
  <c r="H37" i="138" s="1"/>
  <c r="HR330" i="138"/>
  <c r="H35" i="138" s="1"/>
  <c r="HR328" i="138"/>
  <c r="H33" i="138" s="1"/>
  <c r="HR326" i="138"/>
  <c r="H31" i="138" s="1"/>
  <c r="HR325" i="138"/>
  <c r="H30" i="138" s="1"/>
  <c r="HR324" i="138"/>
  <c r="H29" i="138" s="1"/>
  <c r="HR323" i="138"/>
  <c r="H28" i="138" s="1"/>
  <c r="HR322" i="138"/>
  <c r="H27" i="138" s="1"/>
  <c r="HR321" i="138"/>
  <c r="H26" i="138" s="1"/>
  <c r="HR320" i="138"/>
  <c r="H25" i="138" s="1"/>
  <c r="HR319" i="138"/>
  <c r="H24" i="138" s="1"/>
  <c r="HR318" i="138"/>
  <c r="H23" i="138" s="1"/>
  <c r="HR317" i="138"/>
  <c r="H22" i="138" s="1"/>
  <c r="HR316" i="138"/>
  <c r="H21" i="138" s="1"/>
  <c r="HR315" i="138"/>
  <c r="H20" i="138" s="1"/>
  <c r="HR314" i="138"/>
  <c r="H19" i="138" s="1"/>
  <c r="HR313" i="138"/>
  <c r="H18" i="138" s="1"/>
  <c r="HR307" i="138"/>
  <c r="H12" i="138" s="1"/>
  <c r="JS300" i="138"/>
  <c r="JK300" i="138"/>
  <c r="JC300" i="138"/>
  <c r="IU300" i="138"/>
  <c r="IM300" i="138"/>
  <c r="IE300" i="138"/>
  <c r="HW300" i="138"/>
  <c r="JO300" i="138"/>
  <c r="JG300" i="138"/>
  <c r="IY300" i="138"/>
  <c r="IQ300" i="138"/>
  <c r="II300" i="138"/>
  <c r="IA300" i="138"/>
  <c r="HT301" i="138"/>
  <c r="HT301" i="137"/>
  <c r="HT300" i="137"/>
  <c r="HR347" i="137"/>
  <c r="H52" i="137" s="1"/>
  <c r="HR345" i="137"/>
  <c r="H50" i="137" s="1"/>
  <c r="HR343" i="137"/>
  <c r="H48" i="137" s="1"/>
  <c r="HR341" i="137"/>
  <c r="H46" i="137" s="1"/>
  <c r="HR340" i="137"/>
  <c r="H45" i="137" s="1"/>
  <c r="HR338" i="137"/>
  <c r="H43" i="137" s="1"/>
  <c r="HR336" i="137"/>
  <c r="H41" i="137" s="1"/>
  <c r="HR334" i="137"/>
  <c r="H39" i="137" s="1"/>
  <c r="HR332" i="137"/>
  <c r="H37" i="137" s="1"/>
  <c r="HR330" i="137"/>
  <c r="H35" i="137" s="1"/>
  <c r="HR328" i="137"/>
  <c r="H33" i="137" s="1"/>
  <c r="HR326" i="137"/>
  <c r="H31" i="137" s="1"/>
  <c r="HR325" i="137"/>
  <c r="H30" i="137" s="1"/>
  <c r="HR324" i="137"/>
  <c r="H29" i="137" s="1"/>
  <c r="HR323" i="137"/>
  <c r="H28" i="137" s="1"/>
  <c r="HR322" i="137"/>
  <c r="H27" i="137" s="1"/>
  <c r="HR321" i="137"/>
  <c r="H26" i="137" s="1"/>
  <c r="HR320" i="137"/>
  <c r="H25" i="137" s="1"/>
  <c r="HR319" i="137"/>
  <c r="H24" i="137" s="1"/>
  <c r="HR318" i="137"/>
  <c r="H23" i="137" s="1"/>
  <c r="HR317" i="137"/>
  <c r="H22" i="137" s="1"/>
  <c r="HR316" i="137"/>
  <c r="H21" i="137" s="1"/>
  <c r="HR315" i="137"/>
  <c r="H20" i="137" s="1"/>
  <c r="HR314" i="137"/>
  <c r="H19" i="137" s="1"/>
  <c r="HR313" i="137"/>
  <c r="H18" i="137" s="1"/>
  <c r="HR312" i="137"/>
  <c r="H17" i="137" s="1"/>
  <c r="HR311" i="137"/>
  <c r="H16" i="137" s="1"/>
  <c r="HR310" i="137"/>
  <c r="H15" i="137" s="1"/>
  <c r="HR309" i="137"/>
  <c r="H14" i="137" s="1"/>
  <c r="HR308" i="137"/>
  <c r="H13" i="137" s="1"/>
  <c r="HT301" i="136"/>
  <c r="IT300" i="136"/>
  <c r="IL300" i="136"/>
  <c r="ID300" i="136"/>
  <c r="HV300" i="136"/>
  <c r="HR366" i="136"/>
  <c r="H71" i="136" s="1"/>
  <c r="HR365" i="136"/>
  <c r="H70" i="136" s="1"/>
  <c r="HR364" i="136"/>
  <c r="H69" i="136" s="1"/>
  <c r="HR363" i="136"/>
  <c r="H68" i="136" s="1"/>
  <c r="HR362" i="136"/>
  <c r="H67" i="136" s="1"/>
  <c r="HR361" i="136"/>
  <c r="H66" i="136" s="1"/>
  <c r="HR360" i="136"/>
  <c r="H65" i="136" s="1"/>
  <c r="HR359" i="136"/>
  <c r="H64" i="136" s="1"/>
  <c r="HR358" i="136"/>
  <c r="H63" i="136" s="1"/>
  <c r="HR357" i="136"/>
  <c r="H62" i="136" s="1"/>
  <c r="HR356" i="136"/>
  <c r="H61" i="136" s="1"/>
  <c r="HR355" i="136"/>
  <c r="H60" i="136" s="1"/>
  <c r="HR354" i="136"/>
  <c r="H59" i="136" s="1"/>
  <c r="HR353" i="136"/>
  <c r="H58" i="136" s="1"/>
  <c r="HR352" i="136"/>
  <c r="H57" i="136" s="1"/>
  <c r="HR351" i="136"/>
  <c r="H56" i="136" s="1"/>
  <c r="HR350" i="136"/>
  <c r="H55" i="136" s="1"/>
  <c r="HR349" i="136"/>
  <c r="H54" i="136" s="1"/>
  <c r="HR348" i="136"/>
  <c r="H53" i="136" s="1"/>
  <c r="HR346" i="136"/>
  <c r="H51" i="136" s="1"/>
  <c r="HR344" i="136"/>
  <c r="H49" i="136" s="1"/>
  <c r="HR343" i="136"/>
  <c r="H48" i="136" s="1"/>
  <c r="HR341" i="136"/>
  <c r="H46" i="136" s="1"/>
  <c r="HR339" i="136"/>
  <c r="H44" i="136" s="1"/>
  <c r="HR337" i="136"/>
  <c r="H42" i="136" s="1"/>
  <c r="HR335" i="136"/>
  <c r="H40" i="136" s="1"/>
  <c r="HR333" i="136"/>
  <c r="H38" i="136" s="1"/>
  <c r="HR331" i="136"/>
  <c r="H36" i="136" s="1"/>
  <c r="HR329" i="136"/>
  <c r="H34" i="136" s="1"/>
  <c r="HR327" i="136"/>
  <c r="H32" i="136" s="1"/>
  <c r="HR312" i="136"/>
  <c r="H17" i="136" s="1"/>
  <c r="HR311" i="136"/>
  <c r="H16" i="136" s="1"/>
  <c r="HR310" i="136"/>
  <c r="H15" i="136" s="1"/>
  <c r="HR309" i="136"/>
  <c r="H14" i="136" s="1"/>
  <c r="HR308" i="136"/>
  <c r="H13" i="136" s="1"/>
  <c r="HK303" i="136"/>
  <c r="HL304" i="136"/>
  <c r="HX300" i="135"/>
  <c r="HV300" i="135"/>
  <c r="HR366" i="135"/>
  <c r="H71" i="135" s="1"/>
  <c r="HR365" i="135"/>
  <c r="H70" i="135" s="1"/>
  <c r="HR364" i="135"/>
  <c r="H69" i="135" s="1"/>
  <c r="HR363" i="135"/>
  <c r="H68" i="135" s="1"/>
  <c r="HR362" i="135"/>
  <c r="H67" i="135" s="1"/>
  <c r="HR361" i="135"/>
  <c r="H66" i="135" s="1"/>
  <c r="HR360" i="135"/>
  <c r="H65" i="135" s="1"/>
  <c r="HR359" i="135"/>
  <c r="H64" i="135" s="1"/>
  <c r="HR358" i="135"/>
  <c r="H63" i="135" s="1"/>
  <c r="HR357" i="135"/>
  <c r="H62" i="135" s="1"/>
  <c r="HR356" i="135"/>
  <c r="H61" i="135" s="1"/>
  <c r="HR355" i="135"/>
  <c r="H60" i="135" s="1"/>
  <c r="HR354" i="135"/>
  <c r="H59" i="135" s="1"/>
  <c r="HR353" i="135"/>
  <c r="H58" i="135" s="1"/>
  <c r="HR352" i="135"/>
  <c r="H57" i="135" s="1"/>
  <c r="HR351" i="135"/>
  <c r="H56" i="135" s="1"/>
  <c r="HR350" i="135"/>
  <c r="H55" i="135" s="1"/>
  <c r="HR349" i="135"/>
  <c r="H54" i="135" s="1"/>
  <c r="HR348" i="135"/>
  <c r="H53" i="135" s="1"/>
  <c r="HR346" i="135"/>
  <c r="H51" i="135" s="1"/>
  <c r="HR343" i="135"/>
  <c r="H48" i="135" s="1"/>
  <c r="HR341" i="135"/>
  <c r="H46" i="135" s="1"/>
  <c r="HR339" i="135"/>
  <c r="H44" i="135" s="1"/>
  <c r="HR337" i="135"/>
  <c r="H42" i="135" s="1"/>
  <c r="HR335" i="135"/>
  <c r="H40" i="135" s="1"/>
  <c r="HR333" i="135"/>
  <c r="H38" i="135" s="1"/>
  <c r="HR331" i="135"/>
  <c r="H36" i="135" s="1"/>
  <c r="HR329" i="135"/>
  <c r="H34" i="135" s="1"/>
  <c r="HR327" i="135"/>
  <c r="H32" i="135" s="1"/>
  <c r="HR313" i="135"/>
  <c r="H18" i="135" s="1"/>
  <c r="HR307" i="135"/>
  <c r="H12" i="135" s="1"/>
  <c r="HT301" i="135"/>
  <c r="HL302" i="134"/>
  <c r="HJ301" i="134"/>
  <c r="HL301" i="134" s="1"/>
  <c r="HR347" i="134"/>
  <c r="H52" i="134" s="1"/>
  <c r="HR344" i="134"/>
  <c r="H49" i="134" s="1"/>
  <c r="HR342" i="134"/>
  <c r="H47" i="134" s="1"/>
  <c r="HR340" i="134"/>
  <c r="H45" i="134" s="1"/>
  <c r="HR338" i="134"/>
  <c r="H43" i="134" s="1"/>
  <c r="HR336" i="134"/>
  <c r="H41" i="134" s="1"/>
  <c r="HR334" i="134"/>
  <c r="H39" i="134" s="1"/>
  <c r="HR332" i="134"/>
  <c r="H37" i="134" s="1"/>
  <c r="HR330" i="134"/>
  <c r="H35" i="134" s="1"/>
  <c r="HR328" i="134"/>
  <c r="H33" i="134" s="1"/>
  <c r="HR326" i="134"/>
  <c r="H31" i="134" s="1"/>
  <c r="HR325" i="134"/>
  <c r="H30" i="134" s="1"/>
  <c r="HR324" i="134"/>
  <c r="H29" i="134" s="1"/>
  <c r="HR323" i="134"/>
  <c r="H28" i="134" s="1"/>
  <c r="HR322" i="134"/>
  <c r="H27" i="134" s="1"/>
  <c r="HR321" i="134"/>
  <c r="H26" i="134" s="1"/>
  <c r="HR320" i="134"/>
  <c r="H25" i="134" s="1"/>
  <c r="HR319" i="134"/>
  <c r="H24" i="134" s="1"/>
  <c r="HR318" i="134"/>
  <c r="H23" i="134" s="1"/>
  <c r="HR317" i="134"/>
  <c r="H22" i="134" s="1"/>
  <c r="HR316" i="134"/>
  <c r="H21" i="134" s="1"/>
  <c r="HR315" i="134"/>
  <c r="H20" i="134" s="1"/>
  <c r="HR314" i="134"/>
  <c r="H19" i="134" s="1"/>
  <c r="HR307" i="134"/>
  <c r="H12" i="134" s="1"/>
  <c r="JQ300" i="134"/>
  <c r="JM300" i="134"/>
  <c r="JI300" i="134"/>
  <c r="JE300" i="134"/>
  <c r="JA300" i="134"/>
  <c r="IW300" i="134"/>
  <c r="IS300" i="134"/>
  <c r="IO300" i="134"/>
  <c r="IK300" i="134"/>
  <c r="IG300" i="134"/>
  <c r="IC300" i="134"/>
  <c r="HY300" i="134"/>
  <c r="JS300" i="134"/>
  <c r="JO300" i="134"/>
  <c r="JK300" i="134"/>
  <c r="JG300" i="134"/>
  <c r="JC300" i="134"/>
  <c r="IY300" i="134"/>
  <c r="IU300" i="134"/>
  <c r="IQ300" i="134"/>
  <c r="IM300" i="134"/>
  <c r="II300" i="134"/>
  <c r="IE300" i="134"/>
  <c r="IA300" i="134"/>
  <c r="HW300" i="134"/>
  <c r="HT301" i="134"/>
  <c r="JS300" i="133"/>
  <c r="JQ300" i="133"/>
  <c r="JO300" i="133"/>
  <c r="JM300" i="133"/>
  <c r="JK300" i="133"/>
  <c r="JI300" i="133"/>
  <c r="JG300" i="133"/>
  <c r="JE300" i="133"/>
  <c r="JC300" i="133"/>
  <c r="JA300" i="133"/>
  <c r="IY300" i="133"/>
  <c r="IW300" i="133"/>
  <c r="IU300" i="133"/>
  <c r="IS300" i="133"/>
  <c r="IQ300" i="133"/>
  <c r="IO300" i="133"/>
  <c r="IM300" i="133"/>
  <c r="IK300" i="133"/>
  <c r="II300" i="133"/>
  <c r="IG300" i="133"/>
  <c r="IE300" i="133"/>
  <c r="IC300" i="133"/>
  <c r="IA300" i="133"/>
  <c r="HY300" i="133"/>
  <c r="HW300" i="133"/>
  <c r="HR366" i="133"/>
  <c r="H71" i="133" s="1"/>
  <c r="HR365" i="133"/>
  <c r="H70" i="133" s="1"/>
  <c r="HR364" i="133"/>
  <c r="H69" i="133" s="1"/>
  <c r="HR363" i="133"/>
  <c r="H68" i="133" s="1"/>
  <c r="HR362" i="133"/>
  <c r="H67" i="133" s="1"/>
  <c r="HR361" i="133"/>
  <c r="H66" i="133" s="1"/>
  <c r="HR360" i="133"/>
  <c r="H65" i="133" s="1"/>
  <c r="HR359" i="133"/>
  <c r="H64" i="133" s="1"/>
  <c r="HR358" i="133"/>
  <c r="H63" i="133" s="1"/>
  <c r="HR357" i="133"/>
  <c r="H62" i="133" s="1"/>
  <c r="HR356" i="133"/>
  <c r="H61" i="133" s="1"/>
  <c r="HR355" i="133"/>
  <c r="H60" i="133" s="1"/>
  <c r="HR354" i="133"/>
  <c r="H59" i="133" s="1"/>
  <c r="HR353" i="133"/>
  <c r="H58" i="133" s="1"/>
  <c r="HR352" i="133"/>
  <c r="H57" i="133" s="1"/>
  <c r="HR351" i="133"/>
  <c r="H56" i="133" s="1"/>
  <c r="HR350" i="133"/>
  <c r="H55" i="133" s="1"/>
  <c r="HR349" i="133"/>
  <c r="H54" i="133" s="1"/>
  <c r="HR348" i="133"/>
  <c r="H53" i="133" s="1"/>
  <c r="HR346" i="133"/>
  <c r="H51" i="133" s="1"/>
  <c r="HR344" i="133"/>
  <c r="H49" i="133" s="1"/>
  <c r="HR343" i="133"/>
  <c r="H48" i="133" s="1"/>
  <c r="HR341" i="133"/>
  <c r="H46" i="133" s="1"/>
  <c r="HR340" i="133"/>
  <c r="H45" i="133" s="1"/>
  <c r="HR338" i="133"/>
  <c r="H43" i="133" s="1"/>
  <c r="HR336" i="133"/>
  <c r="H41" i="133" s="1"/>
  <c r="HR334" i="133"/>
  <c r="H39" i="133" s="1"/>
  <c r="HR332" i="133"/>
  <c r="H37" i="133" s="1"/>
  <c r="HR330" i="133"/>
  <c r="H35" i="133" s="1"/>
  <c r="HR328" i="133"/>
  <c r="H33" i="133" s="1"/>
  <c r="HR326" i="133"/>
  <c r="H31" i="133" s="1"/>
  <c r="HR325" i="133"/>
  <c r="H30" i="133" s="1"/>
  <c r="HR324" i="133"/>
  <c r="H29" i="133" s="1"/>
  <c r="HR323" i="133"/>
  <c r="H28" i="133" s="1"/>
  <c r="HR322" i="133"/>
  <c r="H27" i="133" s="1"/>
  <c r="HR321" i="133"/>
  <c r="H26" i="133" s="1"/>
  <c r="HR320" i="133"/>
  <c r="H25" i="133" s="1"/>
  <c r="HR319" i="133"/>
  <c r="H24" i="133" s="1"/>
  <c r="HR318" i="133"/>
  <c r="H23" i="133" s="1"/>
  <c r="HR317" i="133"/>
  <c r="H22" i="133" s="1"/>
  <c r="HR316" i="133"/>
  <c r="H21" i="133" s="1"/>
  <c r="HR315" i="133"/>
  <c r="H20" i="133" s="1"/>
  <c r="HR314" i="133"/>
  <c r="H19" i="133" s="1"/>
  <c r="HR313" i="133"/>
  <c r="H18" i="133" s="1"/>
  <c r="HR307" i="133"/>
  <c r="H12" i="133" s="1"/>
  <c r="HT301" i="133"/>
  <c r="JD300" i="132"/>
  <c r="IZ300" i="132"/>
  <c r="IV300" i="132"/>
  <c r="IT300" i="132"/>
  <c r="IR300" i="132"/>
  <c r="IP300" i="132"/>
  <c r="IN300" i="132"/>
  <c r="IL300" i="132"/>
  <c r="IJ300" i="132"/>
  <c r="IH300" i="132"/>
  <c r="IF300" i="132"/>
  <c r="ID300" i="132"/>
  <c r="IB300" i="132"/>
  <c r="HZ300" i="132"/>
  <c r="HX300" i="132"/>
  <c r="HV300" i="132"/>
  <c r="JS300" i="132"/>
  <c r="JQ300" i="132"/>
  <c r="JO300" i="132"/>
  <c r="JM300" i="132"/>
  <c r="JK300" i="132"/>
  <c r="JI300" i="132"/>
  <c r="JG300" i="132"/>
  <c r="JE300" i="132"/>
  <c r="JC300" i="132"/>
  <c r="JA300" i="132"/>
  <c r="IY300" i="132"/>
  <c r="IW300" i="132"/>
  <c r="IU300" i="132"/>
  <c r="IS300" i="132"/>
  <c r="IQ300" i="132"/>
  <c r="IO300" i="132"/>
  <c r="IM300" i="132"/>
  <c r="IK300" i="132"/>
  <c r="II300" i="132"/>
  <c r="IG300" i="132"/>
  <c r="IE300" i="132"/>
  <c r="IC300" i="132"/>
  <c r="IA300" i="132"/>
  <c r="HY300" i="132"/>
  <c r="HW300" i="132"/>
  <c r="HT301" i="132"/>
  <c r="HR366" i="132"/>
  <c r="H71" i="132" s="1"/>
  <c r="HR365" i="132"/>
  <c r="H70" i="132" s="1"/>
  <c r="HR364" i="132"/>
  <c r="H69" i="132" s="1"/>
  <c r="HR363" i="132"/>
  <c r="H68" i="132" s="1"/>
  <c r="HR362" i="132"/>
  <c r="H67" i="132" s="1"/>
  <c r="HR361" i="132"/>
  <c r="H66" i="132" s="1"/>
  <c r="HR360" i="132"/>
  <c r="H65" i="132" s="1"/>
  <c r="HR359" i="132"/>
  <c r="H64" i="132" s="1"/>
  <c r="HR358" i="132"/>
  <c r="H63" i="132" s="1"/>
  <c r="HR357" i="132"/>
  <c r="H62" i="132" s="1"/>
  <c r="HR356" i="132"/>
  <c r="H61" i="132" s="1"/>
  <c r="HR355" i="132"/>
  <c r="H60" i="132" s="1"/>
  <c r="HR354" i="132"/>
  <c r="H59" i="132" s="1"/>
  <c r="HR353" i="132"/>
  <c r="H58" i="132" s="1"/>
  <c r="HR352" i="132"/>
  <c r="H57" i="132" s="1"/>
  <c r="HR351" i="132"/>
  <c r="H56" i="132" s="1"/>
  <c r="HR350" i="132"/>
  <c r="H55" i="132" s="1"/>
  <c r="HR349" i="132"/>
  <c r="H54" i="132" s="1"/>
  <c r="HR348" i="132"/>
  <c r="H53" i="132" s="1"/>
  <c r="HR346" i="132"/>
  <c r="H51" i="132" s="1"/>
  <c r="HR344" i="132"/>
  <c r="H49" i="132" s="1"/>
  <c r="HR342" i="132"/>
  <c r="H47" i="132" s="1"/>
  <c r="HR339" i="132"/>
  <c r="H44" i="132" s="1"/>
  <c r="HR337" i="132"/>
  <c r="H42" i="132" s="1"/>
  <c r="HR335" i="132"/>
  <c r="H40" i="132" s="1"/>
  <c r="HR333" i="132"/>
  <c r="H38" i="132" s="1"/>
  <c r="HR331" i="132"/>
  <c r="H36" i="132" s="1"/>
  <c r="HR329" i="132"/>
  <c r="H34" i="132" s="1"/>
  <c r="HR327" i="132"/>
  <c r="H32" i="132" s="1"/>
  <c r="HR325" i="132"/>
  <c r="H30" i="132" s="1"/>
  <c r="HR324" i="132"/>
  <c r="H29" i="132" s="1"/>
  <c r="HR323" i="132"/>
  <c r="H28" i="132" s="1"/>
  <c r="HR322" i="132"/>
  <c r="H27" i="132" s="1"/>
  <c r="HR321" i="132"/>
  <c r="H26" i="132" s="1"/>
  <c r="HR320" i="132"/>
  <c r="H25" i="132" s="1"/>
  <c r="HR319" i="132"/>
  <c r="H24" i="132" s="1"/>
  <c r="HR318" i="132"/>
  <c r="H23" i="132" s="1"/>
  <c r="HR317" i="132"/>
  <c r="H22" i="132" s="1"/>
  <c r="HR316" i="132"/>
  <c r="H21" i="132" s="1"/>
  <c r="HR315" i="132"/>
  <c r="H20" i="132" s="1"/>
  <c r="HR314" i="132"/>
  <c r="H19" i="132" s="1"/>
  <c r="HR313" i="132"/>
  <c r="H18" i="132" s="1"/>
  <c r="HR312" i="132"/>
  <c r="H17" i="132" s="1"/>
  <c r="HR311" i="132"/>
  <c r="H16" i="132" s="1"/>
  <c r="HR310" i="132"/>
  <c r="H15" i="132" s="1"/>
  <c r="HR309" i="132"/>
  <c r="H14" i="132" s="1"/>
  <c r="HR308" i="132"/>
  <c r="H13" i="132" s="1"/>
  <c r="JS300" i="131"/>
  <c r="JQ300" i="131"/>
  <c r="JO300" i="131"/>
  <c r="JM300" i="131"/>
  <c r="JK300" i="131"/>
  <c r="JI300" i="131"/>
  <c r="JG300" i="131"/>
  <c r="JE300" i="131"/>
  <c r="JC300" i="131"/>
  <c r="JA300" i="131"/>
  <c r="IY300" i="131"/>
  <c r="IW300" i="131"/>
  <c r="IU300" i="131"/>
  <c r="IS300" i="131"/>
  <c r="IQ300" i="131"/>
  <c r="IO300" i="131"/>
  <c r="IM300" i="131"/>
  <c r="IK300" i="131"/>
  <c r="II300" i="131"/>
  <c r="IG300" i="131"/>
  <c r="IE300" i="131"/>
  <c r="IC300" i="131"/>
  <c r="IA300" i="131"/>
  <c r="HY300" i="131"/>
  <c r="HW300" i="131"/>
  <c r="HR366" i="131"/>
  <c r="H71" i="131" s="1"/>
  <c r="HR365" i="131"/>
  <c r="H70" i="131" s="1"/>
  <c r="HR364" i="131"/>
  <c r="H69" i="131" s="1"/>
  <c r="HR363" i="131"/>
  <c r="H68" i="131" s="1"/>
  <c r="HR362" i="131"/>
  <c r="H67" i="131" s="1"/>
  <c r="HR361" i="131"/>
  <c r="H66" i="131" s="1"/>
  <c r="HR360" i="131"/>
  <c r="H65" i="131" s="1"/>
  <c r="HR359" i="131"/>
  <c r="H64" i="131" s="1"/>
  <c r="HR358" i="131"/>
  <c r="H63" i="131" s="1"/>
  <c r="HR357" i="131"/>
  <c r="H62" i="131" s="1"/>
  <c r="HR356" i="131"/>
  <c r="H61" i="131" s="1"/>
  <c r="HR355" i="131"/>
  <c r="H60" i="131" s="1"/>
  <c r="HR354" i="131"/>
  <c r="H59" i="131" s="1"/>
  <c r="HR353" i="131"/>
  <c r="H58" i="131" s="1"/>
  <c r="HR352" i="131"/>
  <c r="H57" i="131" s="1"/>
  <c r="HR351" i="131"/>
  <c r="H56" i="131" s="1"/>
  <c r="HR350" i="131"/>
  <c r="H55" i="131" s="1"/>
  <c r="HR349" i="131"/>
  <c r="H54" i="131" s="1"/>
  <c r="HR348" i="131"/>
  <c r="H53" i="131" s="1"/>
  <c r="HR346" i="131"/>
  <c r="H51" i="131" s="1"/>
  <c r="HR344" i="131"/>
  <c r="H49" i="131" s="1"/>
  <c r="HR343" i="131"/>
  <c r="H48" i="131" s="1"/>
  <c r="HR341" i="131"/>
  <c r="H46" i="131" s="1"/>
  <c r="HR339" i="131"/>
  <c r="H44" i="131" s="1"/>
  <c r="HR337" i="131"/>
  <c r="H42" i="131" s="1"/>
  <c r="HR335" i="131"/>
  <c r="H40" i="131" s="1"/>
  <c r="HR333" i="131"/>
  <c r="H38" i="131" s="1"/>
  <c r="HR331" i="131"/>
  <c r="H36" i="131" s="1"/>
  <c r="HR329" i="131"/>
  <c r="H34" i="131" s="1"/>
  <c r="HR327" i="131"/>
  <c r="H32" i="131" s="1"/>
  <c r="HR312" i="131"/>
  <c r="H17" i="131" s="1"/>
  <c r="HR311" i="131"/>
  <c r="H16" i="131" s="1"/>
  <c r="HR310" i="131"/>
  <c r="H15" i="131" s="1"/>
  <c r="HR309" i="131"/>
  <c r="H14" i="131" s="1"/>
  <c r="HR307" i="131"/>
  <c r="H12" i="131" s="1"/>
  <c r="HT301" i="131"/>
  <c r="HR347" i="129"/>
  <c r="H52" i="129" s="1"/>
  <c r="HR345" i="129"/>
  <c r="H50" i="129" s="1"/>
  <c r="HR343" i="129"/>
  <c r="H48" i="129" s="1"/>
  <c r="HR342" i="129"/>
  <c r="H47" i="129" s="1"/>
  <c r="HR340" i="129"/>
  <c r="H45" i="129" s="1"/>
  <c r="HR338" i="129"/>
  <c r="H43" i="129" s="1"/>
  <c r="HR336" i="129"/>
  <c r="H41" i="129" s="1"/>
  <c r="HR334" i="129"/>
  <c r="H39" i="129" s="1"/>
  <c r="HR332" i="129"/>
  <c r="H37" i="129" s="1"/>
  <c r="HR330" i="129"/>
  <c r="H35" i="129" s="1"/>
  <c r="HR328" i="129"/>
  <c r="H33" i="129" s="1"/>
  <c r="HR326" i="129"/>
  <c r="H31" i="129" s="1"/>
  <c r="HR325" i="129"/>
  <c r="H30" i="129" s="1"/>
  <c r="HR324" i="129"/>
  <c r="H29" i="129" s="1"/>
  <c r="HR323" i="129"/>
  <c r="H28" i="129" s="1"/>
  <c r="HR322" i="129"/>
  <c r="H27" i="129" s="1"/>
  <c r="HR321" i="129"/>
  <c r="H26" i="129" s="1"/>
  <c r="HR320" i="129"/>
  <c r="H25" i="129" s="1"/>
  <c r="HR319" i="129"/>
  <c r="H24" i="129" s="1"/>
  <c r="HR318" i="129"/>
  <c r="H23" i="129" s="1"/>
  <c r="HR317" i="129"/>
  <c r="H22" i="129" s="1"/>
  <c r="HR316" i="129"/>
  <c r="H21" i="129" s="1"/>
  <c r="HR315" i="129"/>
  <c r="H20" i="129" s="1"/>
  <c r="HR314" i="129"/>
  <c r="H19" i="129" s="1"/>
  <c r="HR313" i="129"/>
  <c r="H18" i="129" s="1"/>
  <c r="HR307" i="129"/>
  <c r="H12" i="129" s="1"/>
  <c r="JS300" i="129"/>
  <c r="JQ300" i="129"/>
  <c r="JO300" i="129"/>
  <c r="JM300" i="129"/>
  <c r="JK300" i="129"/>
  <c r="JI300" i="129"/>
  <c r="JG300" i="129"/>
  <c r="JE300" i="129"/>
  <c r="JC300" i="129"/>
  <c r="JA300" i="129"/>
  <c r="IY300" i="129"/>
  <c r="IW300" i="129"/>
  <c r="IU300" i="129"/>
  <c r="IS300" i="129"/>
  <c r="IQ300" i="129"/>
  <c r="IO300" i="129"/>
  <c r="IM300" i="129"/>
  <c r="IK300" i="129"/>
  <c r="II300" i="129"/>
  <c r="IG300" i="129"/>
  <c r="IE300" i="129"/>
  <c r="IC300" i="129"/>
  <c r="IA300" i="129"/>
  <c r="HY300" i="129"/>
  <c r="HW300" i="129"/>
  <c r="HT301" i="129"/>
  <c r="JS300" i="128"/>
  <c r="JQ300" i="128"/>
  <c r="JO300" i="128"/>
  <c r="JM300" i="128"/>
  <c r="JK300" i="128"/>
  <c r="JI300" i="128"/>
  <c r="JG300" i="128"/>
  <c r="JE300" i="128"/>
  <c r="JC300" i="128"/>
  <c r="JA300" i="128"/>
  <c r="IY300" i="128"/>
  <c r="IW300" i="128"/>
  <c r="IU300" i="128"/>
  <c r="IS300" i="128"/>
  <c r="IQ300" i="128"/>
  <c r="IO300" i="128"/>
  <c r="IM300" i="128"/>
  <c r="IK300" i="128"/>
  <c r="II300" i="128"/>
  <c r="IG300" i="128"/>
  <c r="IE300" i="128"/>
  <c r="IC300" i="128"/>
  <c r="IA300" i="128"/>
  <c r="HY300" i="128"/>
  <c r="HW300" i="128"/>
  <c r="HR366" i="128"/>
  <c r="H71" i="128" s="1"/>
  <c r="HR365" i="128"/>
  <c r="H70" i="128" s="1"/>
  <c r="HR364" i="128"/>
  <c r="H69" i="128" s="1"/>
  <c r="HR363" i="128"/>
  <c r="H68" i="128" s="1"/>
  <c r="HR362" i="128"/>
  <c r="H67" i="128" s="1"/>
  <c r="HR361" i="128"/>
  <c r="H66" i="128" s="1"/>
  <c r="HR360" i="128"/>
  <c r="H65" i="128" s="1"/>
  <c r="HR359" i="128"/>
  <c r="H64" i="128" s="1"/>
  <c r="HR358" i="128"/>
  <c r="H63" i="128" s="1"/>
  <c r="HR357" i="128"/>
  <c r="H62" i="128" s="1"/>
  <c r="HR356" i="128"/>
  <c r="H61" i="128" s="1"/>
  <c r="HR355" i="128"/>
  <c r="H60" i="128" s="1"/>
  <c r="HR354" i="128"/>
  <c r="H59" i="128" s="1"/>
  <c r="HR353" i="128"/>
  <c r="H58" i="128" s="1"/>
  <c r="HR352" i="128"/>
  <c r="H57" i="128" s="1"/>
  <c r="HR351" i="128"/>
  <c r="H56" i="128" s="1"/>
  <c r="HR350" i="128"/>
  <c r="H55" i="128" s="1"/>
  <c r="HR349" i="128"/>
  <c r="H54" i="128" s="1"/>
  <c r="HR348" i="128"/>
  <c r="H53" i="128" s="1"/>
  <c r="HR346" i="128"/>
  <c r="H51" i="128" s="1"/>
  <c r="HR344" i="128"/>
  <c r="H49" i="128" s="1"/>
  <c r="HR343" i="128"/>
  <c r="H48" i="128" s="1"/>
  <c r="HR341" i="128"/>
  <c r="H46" i="128" s="1"/>
  <c r="HR340" i="128"/>
  <c r="H45" i="128" s="1"/>
  <c r="HR338" i="128"/>
  <c r="H43" i="128" s="1"/>
  <c r="HR336" i="128"/>
  <c r="H41" i="128" s="1"/>
  <c r="HR334" i="128"/>
  <c r="H39" i="128" s="1"/>
  <c r="HR332" i="128"/>
  <c r="H37" i="128" s="1"/>
  <c r="HR330" i="128"/>
  <c r="H35" i="128" s="1"/>
  <c r="HR328" i="128"/>
  <c r="H33" i="128" s="1"/>
  <c r="HR326" i="128"/>
  <c r="H31" i="128" s="1"/>
  <c r="HR325" i="128"/>
  <c r="H30" i="128" s="1"/>
  <c r="HR324" i="128"/>
  <c r="H29" i="128" s="1"/>
  <c r="HR323" i="128"/>
  <c r="H28" i="128" s="1"/>
  <c r="HR322" i="128"/>
  <c r="H27" i="128" s="1"/>
  <c r="HR321" i="128"/>
  <c r="H26" i="128" s="1"/>
  <c r="HR320" i="128"/>
  <c r="H25" i="128" s="1"/>
  <c r="HR319" i="128"/>
  <c r="H24" i="128" s="1"/>
  <c r="HR318" i="128"/>
  <c r="H23" i="128" s="1"/>
  <c r="HR317" i="128"/>
  <c r="H22" i="128" s="1"/>
  <c r="HR316" i="128"/>
  <c r="H21" i="128" s="1"/>
  <c r="HR315" i="128"/>
  <c r="H20" i="128" s="1"/>
  <c r="HR314" i="128"/>
  <c r="H19" i="128" s="1"/>
  <c r="HR313" i="128"/>
  <c r="H18" i="128" s="1"/>
  <c r="HR312" i="128"/>
  <c r="H17" i="128" s="1"/>
  <c r="HR311" i="128"/>
  <c r="H16" i="128" s="1"/>
  <c r="HR310" i="128"/>
  <c r="H15" i="128" s="1"/>
  <c r="HR309" i="128"/>
  <c r="H14" i="128" s="1"/>
  <c r="HR308" i="128"/>
  <c r="H13" i="128" s="1"/>
  <c r="HT301" i="128"/>
  <c r="HR366" i="127"/>
  <c r="H71" i="127" s="1"/>
  <c r="HR365" i="127"/>
  <c r="H70" i="127" s="1"/>
  <c r="HR364" i="127"/>
  <c r="H69" i="127" s="1"/>
  <c r="HR363" i="127"/>
  <c r="H68" i="127" s="1"/>
  <c r="HR362" i="127"/>
  <c r="H67" i="127" s="1"/>
  <c r="HR361" i="127"/>
  <c r="H66" i="127" s="1"/>
  <c r="HR360" i="127"/>
  <c r="H65" i="127" s="1"/>
  <c r="HR359" i="127"/>
  <c r="H64" i="127" s="1"/>
  <c r="HR358" i="127"/>
  <c r="H63" i="127" s="1"/>
  <c r="HR357" i="127"/>
  <c r="H62" i="127" s="1"/>
  <c r="HR356" i="127"/>
  <c r="H61" i="127" s="1"/>
  <c r="HR355" i="127"/>
  <c r="H60" i="127" s="1"/>
  <c r="HR354" i="127"/>
  <c r="H59" i="127" s="1"/>
  <c r="HR353" i="127"/>
  <c r="H58" i="127" s="1"/>
  <c r="HR352" i="127"/>
  <c r="H57" i="127" s="1"/>
  <c r="HR351" i="127"/>
  <c r="H56" i="127" s="1"/>
  <c r="HR350" i="127"/>
  <c r="H55" i="127" s="1"/>
  <c r="HR349" i="127"/>
  <c r="H54" i="127" s="1"/>
  <c r="HR348" i="127"/>
  <c r="H53" i="127" s="1"/>
  <c r="HR346" i="127"/>
  <c r="H51" i="127" s="1"/>
  <c r="HR343" i="127"/>
  <c r="H48" i="127" s="1"/>
  <c r="HR341" i="127"/>
  <c r="H46" i="127" s="1"/>
  <c r="HR340" i="127"/>
  <c r="H45" i="127" s="1"/>
  <c r="HR338" i="127"/>
  <c r="H43" i="127" s="1"/>
  <c r="HR336" i="127"/>
  <c r="H41" i="127" s="1"/>
  <c r="HR334" i="127"/>
  <c r="H39" i="127" s="1"/>
  <c r="HR332" i="127"/>
  <c r="H37" i="127" s="1"/>
  <c r="HR330" i="127"/>
  <c r="H35" i="127" s="1"/>
  <c r="HR328" i="127"/>
  <c r="H33" i="127" s="1"/>
  <c r="HR326" i="127"/>
  <c r="H31" i="127" s="1"/>
  <c r="HR325" i="127"/>
  <c r="H30" i="127" s="1"/>
  <c r="HR324" i="127"/>
  <c r="H29" i="127" s="1"/>
  <c r="HR323" i="127"/>
  <c r="H28" i="127" s="1"/>
  <c r="HR322" i="127"/>
  <c r="H27" i="127" s="1"/>
  <c r="HR321" i="127"/>
  <c r="H26" i="127" s="1"/>
  <c r="HR320" i="127"/>
  <c r="H25" i="127" s="1"/>
  <c r="HR319" i="127"/>
  <c r="H24" i="127" s="1"/>
  <c r="HR318" i="127"/>
  <c r="H23" i="127" s="1"/>
  <c r="HR317" i="127"/>
  <c r="H22" i="127" s="1"/>
  <c r="HR316" i="127"/>
  <c r="H21" i="127" s="1"/>
  <c r="HR315" i="127"/>
  <c r="H20" i="127" s="1"/>
  <c r="HR314" i="127"/>
  <c r="H19" i="127" s="1"/>
  <c r="HR313" i="127"/>
  <c r="H18" i="127" s="1"/>
  <c r="HR312" i="127"/>
  <c r="H17" i="127" s="1"/>
  <c r="HR311" i="127"/>
  <c r="H16" i="127" s="1"/>
  <c r="HR310" i="127"/>
  <c r="H15" i="127" s="1"/>
  <c r="HR309" i="127"/>
  <c r="H14" i="127" s="1"/>
  <c r="HR308" i="127"/>
  <c r="H13" i="127" s="1"/>
  <c r="HT301" i="127"/>
  <c r="JR300" i="127"/>
  <c r="JP300" i="127"/>
  <c r="JN300" i="127"/>
  <c r="JL300" i="127"/>
  <c r="JJ300" i="127"/>
  <c r="JH300" i="127"/>
  <c r="JF300" i="127"/>
  <c r="JD300" i="127"/>
  <c r="JB300" i="127"/>
  <c r="IZ300" i="127"/>
  <c r="IX300" i="127"/>
  <c r="IV300" i="127"/>
  <c r="IT300" i="127"/>
  <c r="IR300" i="127"/>
  <c r="IP300" i="127"/>
  <c r="IN300" i="127"/>
  <c r="IL300" i="127"/>
  <c r="IJ300" i="127"/>
  <c r="IH300" i="127"/>
  <c r="IF300" i="127"/>
  <c r="ID300" i="127"/>
  <c r="IB300" i="127"/>
  <c r="HZ300" i="127"/>
  <c r="HX300" i="127"/>
  <c r="HV300" i="127"/>
  <c r="HR366" i="126"/>
  <c r="H71" i="126" s="1"/>
  <c r="HR365" i="126"/>
  <c r="H70" i="126" s="1"/>
  <c r="HR364" i="126"/>
  <c r="H69" i="126" s="1"/>
  <c r="HR363" i="126"/>
  <c r="H68" i="126" s="1"/>
  <c r="HR362" i="126"/>
  <c r="H67" i="126" s="1"/>
  <c r="HR361" i="126"/>
  <c r="H66" i="126" s="1"/>
  <c r="HR360" i="126"/>
  <c r="H65" i="126" s="1"/>
  <c r="HR359" i="126"/>
  <c r="H64" i="126" s="1"/>
  <c r="HR358" i="126"/>
  <c r="H63" i="126" s="1"/>
  <c r="HR357" i="126"/>
  <c r="H62" i="126" s="1"/>
  <c r="HR356" i="126"/>
  <c r="H61" i="126" s="1"/>
  <c r="HR355" i="126"/>
  <c r="H60" i="126" s="1"/>
  <c r="HR354" i="126"/>
  <c r="H59" i="126" s="1"/>
  <c r="HR353" i="126"/>
  <c r="H58" i="126" s="1"/>
  <c r="HR352" i="126"/>
  <c r="H57" i="126" s="1"/>
  <c r="HR351" i="126"/>
  <c r="H56" i="126" s="1"/>
  <c r="HR350" i="126"/>
  <c r="H55" i="126" s="1"/>
  <c r="HR349" i="126"/>
  <c r="H54" i="126" s="1"/>
  <c r="HR348" i="126"/>
  <c r="H53" i="126" s="1"/>
  <c r="HR346" i="126"/>
  <c r="H51" i="126" s="1"/>
  <c r="HR344" i="126"/>
  <c r="H49" i="126" s="1"/>
  <c r="HR343" i="126"/>
  <c r="H48" i="126" s="1"/>
  <c r="HR341" i="126"/>
  <c r="H46" i="126" s="1"/>
  <c r="HR339" i="126"/>
  <c r="H44" i="126" s="1"/>
  <c r="HR337" i="126"/>
  <c r="H42" i="126" s="1"/>
  <c r="HR335" i="126"/>
  <c r="H40" i="126" s="1"/>
  <c r="HR333" i="126"/>
  <c r="H38" i="126" s="1"/>
  <c r="HR331" i="126"/>
  <c r="H36" i="126" s="1"/>
  <c r="HR329" i="126"/>
  <c r="H34" i="126" s="1"/>
  <c r="HR327" i="126"/>
  <c r="H32" i="126" s="1"/>
  <c r="HR312" i="126"/>
  <c r="H17" i="126" s="1"/>
  <c r="HR311" i="126"/>
  <c r="H16" i="126" s="1"/>
  <c r="HR310" i="126"/>
  <c r="H15" i="126" s="1"/>
  <c r="HR309" i="126"/>
  <c r="H14" i="126" s="1"/>
  <c r="HR308" i="126"/>
  <c r="H13" i="126" s="1"/>
  <c r="HT301" i="126"/>
  <c r="JR300" i="126"/>
  <c r="JP300" i="126"/>
  <c r="JN300" i="126"/>
  <c r="JL300" i="126"/>
  <c r="JJ300" i="126"/>
  <c r="JH300" i="126"/>
  <c r="JF300" i="126"/>
  <c r="JD300" i="126"/>
  <c r="JB300" i="126"/>
  <c r="IZ300" i="126"/>
  <c r="IX300" i="126"/>
  <c r="IV300" i="126"/>
  <c r="IT300" i="126"/>
  <c r="IR300" i="126"/>
  <c r="IP300" i="126"/>
  <c r="IN300" i="126"/>
  <c r="IL300" i="126"/>
  <c r="IJ300" i="126"/>
  <c r="IH300" i="126"/>
  <c r="IF300" i="126"/>
  <c r="ID300" i="126"/>
  <c r="IB300" i="126"/>
  <c r="HZ300" i="126"/>
  <c r="HX300" i="126"/>
  <c r="HV300" i="126"/>
  <c r="HL304" i="125"/>
  <c r="HR347" i="125"/>
  <c r="H52" i="125" s="1"/>
  <c r="HR345" i="125"/>
  <c r="H50" i="125" s="1"/>
  <c r="HR343" i="125"/>
  <c r="H48" i="125" s="1"/>
  <c r="HR341" i="125"/>
  <c r="H46" i="125" s="1"/>
  <c r="HR340" i="125"/>
  <c r="H45" i="125" s="1"/>
  <c r="HR338" i="125"/>
  <c r="H43" i="125" s="1"/>
  <c r="HR336" i="125"/>
  <c r="H41" i="125" s="1"/>
  <c r="HR334" i="125"/>
  <c r="H39" i="125" s="1"/>
  <c r="HR332" i="125"/>
  <c r="H37" i="125" s="1"/>
  <c r="HR330" i="125"/>
  <c r="H35" i="125" s="1"/>
  <c r="HR328" i="125"/>
  <c r="H33" i="125" s="1"/>
  <c r="HR326" i="125"/>
  <c r="H31" i="125" s="1"/>
  <c r="HR325" i="125"/>
  <c r="H30" i="125" s="1"/>
  <c r="HR324" i="125"/>
  <c r="H29" i="125" s="1"/>
  <c r="HR323" i="125"/>
  <c r="H28" i="125" s="1"/>
  <c r="HR322" i="125"/>
  <c r="H27" i="125" s="1"/>
  <c r="HR321" i="125"/>
  <c r="H26" i="125" s="1"/>
  <c r="HR320" i="125"/>
  <c r="H25" i="125" s="1"/>
  <c r="HR319" i="125"/>
  <c r="H24" i="125" s="1"/>
  <c r="HR318" i="125"/>
  <c r="H23" i="125" s="1"/>
  <c r="HR312" i="125"/>
  <c r="H17" i="125" s="1"/>
  <c r="HR311" i="125"/>
  <c r="H16" i="125" s="1"/>
  <c r="HR310" i="125"/>
  <c r="H15" i="125" s="1"/>
  <c r="HR309" i="125"/>
  <c r="H14" i="125" s="1"/>
  <c r="HR308" i="125"/>
  <c r="H13" i="125" s="1"/>
  <c r="HT301" i="125"/>
  <c r="HL303" i="125"/>
  <c r="JS300" i="125"/>
  <c r="JQ300" i="125"/>
  <c r="JO300" i="125"/>
  <c r="JM300" i="125"/>
  <c r="JK300" i="125"/>
  <c r="JI300" i="125"/>
  <c r="JG300" i="125"/>
  <c r="JE300" i="125"/>
  <c r="JC300" i="125"/>
  <c r="JA300" i="125"/>
  <c r="IY300" i="125"/>
  <c r="IW300" i="125"/>
  <c r="IU300" i="125"/>
  <c r="IS300" i="125"/>
  <c r="IQ300" i="125"/>
  <c r="IO300" i="125"/>
  <c r="IM300" i="125"/>
  <c r="IK300" i="125"/>
  <c r="II300" i="125"/>
  <c r="IG300" i="125"/>
  <c r="IE300" i="125"/>
  <c r="IC300" i="125"/>
  <c r="IA300" i="125"/>
  <c r="HY300" i="125"/>
  <c r="HW300" i="125"/>
  <c r="HR366" i="124"/>
  <c r="H71" i="124" s="1"/>
  <c r="HR365" i="124"/>
  <c r="H70" i="124" s="1"/>
  <c r="HR364" i="124"/>
  <c r="H69" i="124" s="1"/>
  <c r="HR363" i="124"/>
  <c r="H68" i="124" s="1"/>
  <c r="HR362" i="124"/>
  <c r="H67" i="124" s="1"/>
  <c r="HR361" i="124"/>
  <c r="H66" i="124" s="1"/>
  <c r="HR360" i="124"/>
  <c r="H65" i="124" s="1"/>
  <c r="HR359" i="124"/>
  <c r="H64" i="124" s="1"/>
  <c r="HR358" i="124"/>
  <c r="H63" i="124" s="1"/>
  <c r="HR357" i="124"/>
  <c r="H62" i="124" s="1"/>
  <c r="HR356" i="124"/>
  <c r="H61" i="124" s="1"/>
  <c r="HR355" i="124"/>
  <c r="H60" i="124" s="1"/>
  <c r="HR354" i="124"/>
  <c r="H59" i="124" s="1"/>
  <c r="HR353" i="124"/>
  <c r="H58" i="124" s="1"/>
  <c r="HR352" i="124"/>
  <c r="H57" i="124" s="1"/>
  <c r="HR351" i="124"/>
  <c r="H56" i="124" s="1"/>
  <c r="HR350" i="124"/>
  <c r="H55" i="124" s="1"/>
  <c r="HR349" i="124"/>
  <c r="H54" i="124" s="1"/>
  <c r="HR348" i="124"/>
  <c r="H53" i="124" s="1"/>
  <c r="HR346" i="124"/>
  <c r="H51" i="124" s="1"/>
  <c r="HR344" i="124"/>
  <c r="H49" i="124" s="1"/>
  <c r="HR343" i="124"/>
  <c r="H48" i="124" s="1"/>
  <c r="HR341" i="124"/>
  <c r="H46" i="124" s="1"/>
  <c r="HR340" i="124"/>
  <c r="H45" i="124" s="1"/>
  <c r="HR338" i="124"/>
  <c r="H43" i="124" s="1"/>
  <c r="HR336" i="124"/>
  <c r="H41" i="124" s="1"/>
  <c r="HR334" i="124"/>
  <c r="H39" i="124" s="1"/>
  <c r="HR332" i="124"/>
  <c r="H37" i="124" s="1"/>
  <c r="HR330" i="124"/>
  <c r="H35" i="124" s="1"/>
  <c r="HR328" i="124"/>
  <c r="H33" i="124" s="1"/>
  <c r="HR326" i="124"/>
  <c r="H31" i="124" s="1"/>
  <c r="HR325" i="124"/>
  <c r="H30" i="124" s="1"/>
  <c r="HR324" i="124"/>
  <c r="H29" i="124" s="1"/>
  <c r="HR323" i="124"/>
  <c r="H28" i="124" s="1"/>
  <c r="HR322" i="124"/>
  <c r="H27" i="124" s="1"/>
  <c r="HR321" i="124"/>
  <c r="H26" i="124" s="1"/>
  <c r="HR320" i="124"/>
  <c r="H25" i="124" s="1"/>
  <c r="HR319" i="124"/>
  <c r="H24" i="124" s="1"/>
  <c r="HR318" i="124"/>
  <c r="H23" i="124" s="1"/>
  <c r="HR317" i="124"/>
  <c r="H22" i="124" s="1"/>
  <c r="HR316" i="124"/>
  <c r="H21" i="124" s="1"/>
  <c r="HR315" i="124"/>
  <c r="H20" i="124" s="1"/>
  <c r="HR314" i="124"/>
  <c r="H19" i="124" s="1"/>
  <c r="HR313" i="124"/>
  <c r="H18" i="124" s="1"/>
  <c r="HR312" i="124"/>
  <c r="H17" i="124" s="1"/>
  <c r="HR311" i="124"/>
  <c r="H16" i="124" s="1"/>
  <c r="HR310" i="124"/>
  <c r="H15" i="124" s="1"/>
  <c r="HR309" i="124"/>
  <c r="H14" i="124" s="1"/>
  <c r="HR308" i="124"/>
  <c r="H13" i="124" s="1"/>
  <c r="HT301" i="124"/>
  <c r="JR300" i="124"/>
  <c r="JP300" i="124"/>
  <c r="JN300" i="124"/>
  <c r="JL300" i="124"/>
  <c r="JJ300" i="124"/>
  <c r="JH300" i="124"/>
  <c r="JF300" i="124"/>
  <c r="JD300" i="124"/>
  <c r="JB300" i="124"/>
  <c r="IZ300" i="124"/>
  <c r="IX300" i="124"/>
  <c r="IV300" i="124"/>
  <c r="IT300" i="124"/>
  <c r="IR300" i="124"/>
  <c r="IP300" i="124"/>
  <c r="IN300" i="124"/>
  <c r="IL300" i="124"/>
  <c r="IJ300" i="124"/>
  <c r="IH300" i="124"/>
  <c r="IF300" i="124"/>
  <c r="ID300" i="124"/>
  <c r="IB300" i="124"/>
  <c r="HZ300" i="124"/>
  <c r="HX300" i="124"/>
  <c r="HV300" i="124"/>
  <c r="JI300" i="123"/>
  <c r="JA300" i="123"/>
  <c r="IS300" i="123"/>
  <c r="IK300" i="123"/>
  <c r="IC300" i="123"/>
  <c r="JQ300" i="123"/>
  <c r="HR347" i="123"/>
  <c r="H52" i="123" s="1"/>
  <c r="HR345" i="123"/>
  <c r="H50" i="123" s="1"/>
  <c r="HR343" i="123"/>
  <c r="H48" i="123" s="1"/>
  <c r="HR342" i="123"/>
  <c r="H47" i="123" s="1"/>
  <c r="HR340" i="123"/>
  <c r="H45" i="123" s="1"/>
  <c r="HR338" i="123"/>
  <c r="H43" i="123" s="1"/>
  <c r="HR336" i="123"/>
  <c r="H41" i="123" s="1"/>
  <c r="HR334" i="123"/>
  <c r="H39" i="123" s="1"/>
  <c r="HR332" i="123"/>
  <c r="H37" i="123" s="1"/>
  <c r="HR330" i="123"/>
  <c r="H35" i="123" s="1"/>
  <c r="HR328" i="123"/>
  <c r="H33" i="123" s="1"/>
  <c r="HR326" i="123"/>
  <c r="H31" i="123" s="1"/>
  <c r="HR325" i="123"/>
  <c r="H30" i="123" s="1"/>
  <c r="HR324" i="123"/>
  <c r="H29" i="123" s="1"/>
  <c r="HR323" i="123"/>
  <c r="H28" i="123" s="1"/>
  <c r="HR322" i="123"/>
  <c r="H27" i="123" s="1"/>
  <c r="HR321" i="123"/>
  <c r="H26" i="123" s="1"/>
  <c r="HR320" i="123"/>
  <c r="H25" i="123" s="1"/>
  <c r="HR319" i="123"/>
  <c r="H24" i="123" s="1"/>
  <c r="HR318" i="123"/>
  <c r="H23" i="123" s="1"/>
  <c r="HR307" i="123"/>
  <c r="H12" i="123" s="1"/>
  <c r="JS300" i="123"/>
  <c r="JK300" i="123"/>
  <c r="JC300" i="123"/>
  <c r="IU300" i="123"/>
  <c r="IM300" i="123"/>
  <c r="IE300" i="123"/>
  <c r="HW300" i="123"/>
  <c r="JO300" i="123"/>
  <c r="JG300" i="123"/>
  <c r="IY300" i="123"/>
  <c r="IQ300" i="123"/>
  <c r="II300" i="123"/>
  <c r="IA300" i="123"/>
  <c r="HT301" i="123"/>
  <c r="JS300" i="122"/>
  <c r="JQ300" i="122"/>
  <c r="JO300" i="122"/>
  <c r="JM300" i="122"/>
  <c r="JK300" i="122"/>
  <c r="JI300" i="122"/>
  <c r="JG300" i="122"/>
  <c r="JE300" i="122"/>
  <c r="JC300" i="122"/>
  <c r="JA300" i="122"/>
  <c r="IY300" i="122"/>
  <c r="IW300" i="122"/>
  <c r="IU300" i="122"/>
  <c r="IS300" i="122"/>
  <c r="IQ300" i="122"/>
  <c r="IO300" i="122"/>
  <c r="IM300" i="122"/>
  <c r="IK300" i="122"/>
  <c r="II300" i="122"/>
  <c r="IG300" i="122"/>
  <c r="IE300" i="122"/>
  <c r="IC300" i="122"/>
  <c r="IA300" i="122"/>
  <c r="HY300" i="122"/>
  <c r="HW300" i="122"/>
  <c r="HR366" i="122"/>
  <c r="H71" i="122" s="1"/>
  <c r="HR365" i="122"/>
  <c r="H70" i="122" s="1"/>
  <c r="HR364" i="122"/>
  <c r="H69" i="122" s="1"/>
  <c r="HR363" i="122"/>
  <c r="H68" i="122" s="1"/>
  <c r="HR362" i="122"/>
  <c r="H67" i="122" s="1"/>
  <c r="HR361" i="122"/>
  <c r="H66" i="122" s="1"/>
  <c r="HR360" i="122"/>
  <c r="H65" i="122" s="1"/>
  <c r="HR359" i="122"/>
  <c r="H64" i="122" s="1"/>
  <c r="HR358" i="122"/>
  <c r="H63" i="122" s="1"/>
  <c r="HR357" i="122"/>
  <c r="H62" i="122" s="1"/>
  <c r="HR356" i="122"/>
  <c r="H61" i="122" s="1"/>
  <c r="HR355" i="122"/>
  <c r="H60" i="122" s="1"/>
  <c r="HR354" i="122"/>
  <c r="H59" i="122" s="1"/>
  <c r="HR353" i="122"/>
  <c r="H58" i="122" s="1"/>
  <c r="HR352" i="122"/>
  <c r="H57" i="122" s="1"/>
  <c r="HR351" i="122"/>
  <c r="H56" i="122" s="1"/>
  <c r="HR350" i="122"/>
  <c r="H55" i="122" s="1"/>
  <c r="HR349" i="122"/>
  <c r="H54" i="122" s="1"/>
  <c r="HR348" i="122"/>
  <c r="H53" i="122" s="1"/>
  <c r="HR346" i="122"/>
  <c r="H51" i="122" s="1"/>
  <c r="HR344" i="122"/>
  <c r="H49" i="122" s="1"/>
  <c r="HR341" i="122"/>
  <c r="H46" i="122" s="1"/>
  <c r="HR339" i="122"/>
  <c r="H44" i="122" s="1"/>
  <c r="HR337" i="122"/>
  <c r="H42" i="122" s="1"/>
  <c r="HR335" i="122"/>
  <c r="H40" i="122" s="1"/>
  <c r="HR333" i="122"/>
  <c r="H38" i="122" s="1"/>
  <c r="HR331" i="122"/>
  <c r="H36" i="122" s="1"/>
  <c r="HR329" i="122"/>
  <c r="H34" i="122" s="1"/>
  <c r="HR327" i="122"/>
  <c r="H32" i="122" s="1"/>
  <c r="HR312" i="122"/>
  <c r="H17" i="122" s="1"/>
  <c r="HR311" i="122"/>
  <c r="H16" i="122" s="1"/>
  <c r="HR310" i="122"/>
  <c r="H15" i="122" s="1"/>
  <c r="HR309" i="122"/>
  <c r="H14" i="122" s="1"/>
  <c r="HR308" i="122"/>
  <c r="H13" i="122" s="1"/>
  <c r="HT301" i="122"/>
  <c r="HR347" i="121"/>
  <c r="H52" i="121" s="1"/>
  <c r="HR345" i="121"/>
  <c r="H50" i="121" s="1"/>
  <c r="HR342" i="121"/>
  <c r="H47" i="121" s="1"/>
  <c r="HR339" i="121"/>
  <c r="H44" i="121" s="1"/>
  <c r="HR337" i="121"/>
  <c r="H42" i="121" s="1"/>
  <c r="HR335" i="121"/>
  <c r="H40" i="121" s="1"/>
  <c r="HR333" i="121"/>
  <c r="H38" i="121" s="1"/>
  <c r="HR331" i="121"/>
  <c r="H36" i="121" s="1"/>
  <c r="HR329" i="121"/>
  <c r="H34" i="121" s="1"/>
  <c r="HR327" i="121"/>
  <c r="H32" i="121" s="1"/>
  <c r="HR307" i="121"/>
  <c r="H12" i="121" s="1"/>
  <c r="JS300" i="121"/>
  <c r="JQ300" i="121"/>
  <c r="JO300" i="121"/>
  <c r="JM300" i="121"/>
  <c r="JK300" i="121"/>
  <c r="JI300" i="121"/>
  <c r="JG300" i="121"/>
  <c r="JE300" i="121"/>
  <c r="JC300" i="121"/>
  <c r="JA300" i="121"/>
  <c r="IY300" i="121"/>
  <c r="IW300" i="121"/>
  <c r="IU300" i="121"/>
  <c r="IS300" i="121"/>
  <c r="IQ300" i="121"/>
  <c r="IO300" i="121"/>
  <c r="IM300" i="121"/>
  <c r="IK300" i="121"/>
  <c r="II300" i="121"/>
  <c r="IG300" i="121"/>
  <c r="IE300" i="121"/>
  <c r="IC300" i="121"/>
  <c r="IA300" i="121"/>
  <c r="HY300" i="121"/>
  <c r="HW300" i="121"/>
  <c r="HT301" i="121"/>
  <c r="HR347" i="120"/>
  <c r="H52" i="120" s="1"/>
  <c r="HR345" i="120"/>
  <c r="H50" i="120" s="1"/>
  <c r="HR344" i="120"/>
  <c r="H49" i="120" s="1"/>
  <c r="HR342" i="120"/>
  <c r="H47" i="120" s="1"/>
  <c r="HR339" i="120"/>
  <c r="H44" i="120" s="1"/>
  <c r="HR337" i="120"/>
  <c r="H42" i="120" s="1"/>
  <c r="HR335" i="120"/>
  <c r="H40" i="120" s="1"/>
  <c r="HR333" i="120"/>
  <c r="H38" i="120" s="1"/>
  <c r="HR331" i="120"/>
  <c r="H36" i="120" s="1"/>
  <c r="HR329" i="120"/>
  <c r="H34" i="120" s="1"/>
  <c r="HR327" i="120"/>
  <c r="H32" i="120" s="1"/>
  <c r="HR313" i="120"/>
  <c r="H18" i="120" s="1"/>
  <c r="HR312" i="120"/>
  <c r="H17" i="120" s="1"/>
  <c r="HR311" i="120"/>
  <c r="H16" i="120" s="1"/>
  <c r="HR310" i="120"/>
  <c r="H15" i="120" s="1"/>
  <c r="HR309" i="120"/>
  <c r="H14" i="120" s="1"/>
  <c r="HR308" i="120"/>
  <c r="H13" i="120" s="1"/>
  <c r="HR307" i="120"/>
  <c r="H12" i="120" s="1"/>
  <c r="JS300" i="120"/>
  <c r="JQ300" i="120"/>
  <c r="JO300" i="120"/>
  <c r="JM300" i="120"/>
  <c r="JK300" i="120"/>
  <c r="JI300" i="120"/>
  <c r="JG300" i="120"/>
  <c r="JE300" i="120"/>
  <c r="JC300" i="120"/>
  <c r="JA300" i="120"/>
  <c r="IY300" i="120"/>
  <c r="IW300" i="120"/>
  <c r="IU300" i="120"/>
  <c r="IS300" i="120"/>
  <c r="IQ300" i="120"/>
  <c r="IO300" i="120"/>
  <c r="IM300" i="120"/>
  <c r="IK300" i="120"/>
  <c r="II300" i="120"/>
  <c r="IG300" i="120"/>
  <c r="IE300" i="120"/>
  <c r="IC300" i="120"/>
  <c r="IA300" i="120"/>
  <c r="HY300" i="120"/>
  <c r="HW300" i="120"/>
  <c r="HT301" i="120"/>
  <c r="JS300" i="119"/>
  <c r="JQ300" i="119"/>
  <c r="JO300" i="119"/>
  <c r="JM300" i="119"/>
  <c r="JK300" i="119"/>
  <c r="JI300" i="119"/>
  <c r="JG300" i="119"/>
  <c r="JE300" i="119"/>
  <c r="JC300" i="119"/>
  <c r="JA300" i="119"/>
  <c r="IY300" i="119"/>
  <c r="IW300" i="119"/>
  <c r="IU300" i="119"/>
  <c r="IS300" i="119"/>
  <c r="IQ300" i="119"/>
  <c r="IO300" i="119"/>
  <c r="IM300" i="119"/>
  <c r="IK300" i="119"/>
  <c r="II300" i="119"/>
  <c r="IG300" i="119"/>
  <c r="IE300" i="119"/>
  <c r="IC300" i="119"/>
  <c r="IA300" i="119"/>
  <c r="HY300" i="119"/>
  <c r="HW300" i="119"/>
  <c r="HR366" i="119"/>
  <c r="H71" i="119" s="1"/>
  <c r="HR365" i="119"/>
  <c r="H70" i="119" s="1"/>
  <c r="HR364" i="119"/>
  <c r="H69" i="119" s="1"/>
  <c r="HR363" i="119"/>
  <c r="H68" i="119" s="1"/>
  <c r="HR362" i="119"/>
  <c r="H67" i="119" s="1"/>
  <c r="HR361" i="119"/>
  <c r="H66" i="119" s="1"/>
  <c r="HR360" i="119"/>
  <c r="H65" i="119" s="1"/>
  <c r="HR359" i="119"/>
  <c r="H64" i="119" s="1"/>
  <c r="HR358" i="119"/>
  <c r="H63" i="119" s="1"/>
  <c r="HR357" i="119"/>
  <c r="H62" i="119" s="1"/>
  <c r="HR356" i="119"/>
  <c r="H61" i="119" s="1"/>
  <c r="HR355" i="119"/>
  <c r="H60" i="119" s="1"/>
  <c r="HR354" i="119"/>
  <c r="H59" i="119" s="1"/>
  <c r="HR353" i="119"/>
  <c r="H58" i="119" s="1"/>
  <c r="HR352" i="119"/>
  <c r="H57" i="119" s="1"/>
  <c r="HR351" i="119"/>
  <c r="H56" i="119" s="1"/>
  <c r="HR350" i="119"/>
  <c r="H55" i="119" s="1"/>
  <c r="HR349" i="119"/>
  <c r="H54" i="119" s="1"/>
  <c r="HR348" i="119"/>
  <c r="H53" i="119" s="1"/>
  <c r="HR346" i="119"/>
  <c r="H51" i="119" s="1"/>
  <c r="HR344" i="119"/>
  <c r="H49" i="119" s="1"/>
  <c r="HR343" i="119"/>
  <c r="H48" i="119" s="1"/>
  <c r="HR341" i="119"/>
  <c r="H46" i="119" s="1"/>
  <c r="HR339" i="119"/>
  <c r="H44" i="119" s="1"/>
  <c r="HR337" i="119"/>
  <c r="H42" i="119" s="1"/>
  <c r="HR335" i="119"/>
  <c r="H40" i="119" s="1"/>
  <c r="HR333" i="119"/>
  <c r="H38" i="119" s="1"/>
  <c r="HR331" i="119"/>
  <c r="H36" i="119" s="1"/>
  <c r="HR329" i="119"/>
  <c r="H34" i="119" s="1"/>
  <c r="HR327" i="119"/>
  <c r="H32" i="119" s="1"/>
  <c r="HR307" i="119"/>
  <c r="H12" i="119" s="1"/>
  <c r="HT301" i="119"/>
  <c r="HR347" i="118"/>
  <c r="H52" i="118" s="1"/>
  <c r="HR345" i="118"/>
  <c r="H50" i="118" s="1"/>
  <c r="HR344" i="118"/>
  <c r="H49" i="118" s="1"/>
  <c r="HR342" i="118"/>
  <c r="H47" i="118" s="1"/>
  <c r="HR339" i="118"/>
  <c r="H44" i="118" s="1"/>
  <c r="HR337" i="118"/>
  <c r="H42" i="118" s="1"/>
  <c r="HR335" i="118"/>
  <c r="H40" i="118" s="1"/>
  <c r="HR333" i="118"/>
  <c r="H38" i="118" s="1"/>
  <c r="HR331" i="118"/>
  <c r="H36" i="118" s="1"/>
  <c r="HR329" i="118"/>
  <c r="H34" i="118" s="1"/>
  <c r="HR327" i="118"/>
  <c r="H32" i="118" s="1"/>
  <c r="HR307" i="118"/>
  <c r="H12" i="118" s="1"/>
  <c r="JS300" i="118"/>
  <c r="JQ300" i="118"/>
  <c r="JO300" i="118"/>
  <c r="JM300" i="118"/>
  <c r="JK300" i="118"/>
  <c r="JI300" i="118"/>
  <c r="JG300" i="118"/>
  <c r="JE300" i="118"/>
  <c r="JC300" i="118"/>
  <c r="JA300" i="118"/>
  <c r="IY300" i="118"/>
  <c r="IW300" i="118"/>
  <c r="IU300" i="118"/>
  <c r="IS300" i="118"/>
  <c r="IQ300" i="118"/>
  <c r="IO300" i="118"/>
  <c r="IM300" i="118"/>
  <c r="IK300" i="118"/>
  <c r="II300" i="118"/>
  <c r="IG300" i="118"/>
  <c r="IE300" i="118"/>
  <c r="IC300" i="118"/>
  <c r="IA300" i="118"/>
  <c r="HY300" i="118"/>
  <c r="HW300" i="118"/>
  <c r="HT301" i="118"/>
  <c r="JS300" i="117"/>
  <c r="JQ300" i="117"/>
  <c r="JO300" i="117"/>
  <c r="JM300" i="117"/>
  <c r="JK300" i="117"/>
  <c r="JI300" i="117"/>
  <c r="JG300" i="117"/>
  <c r="JE300" i="117"/>
  <c r="JC300" i="117"/>
  <c r="JA300" i="117"/>
  <c r="IY300" i="117"/>
  <c r="IW300" i="117"/>
  <c r="IU300" i="117"/>
  <c r="IS300" i="117"/>
  <c r="IQ300" i="117"/>
  <c r="IO300" i="117"/>
  <c r="IM300" i="117"/>
  <c r="IK300" i="117"/>
  <c r="II300" i="117"/>
  <c r="IG300" i="117"/>
  <c r="IE300" i="117"/>
  <c r="IC300" i="117"/>
  <c r="IA300" i="117"/>
  <c r="HY300" i="117"/>
  <c r="HW300" i="117"/>
  <c r="HR366" i="117"/>
  <c r="H71" i="117" s="1"/>
  <c r="HR365" i="117"/>
  <c r="H70" i="117" s="1"/>
  <c r="HR364" i="117"/>
  <c r="H69" i="117" s="1"/>
  <c r="HR363" i="117"/>
  <c r="H68" i="117" s="1"/>
  <c r="HR362" i="117"/>
  <c r="H67" i="117" s="1"/>
  <c r="HR361" i="117"/>
  <c r="H66" i="117" s="1"/>
  <c r="HR360" i="117"/>
  <c r="H65" i="117" s="1"/>
  <c r="HR359" i="117"/>
  <c r="H64" i="117" s="1"/>
  <c r="HR358" i="117"/>
  <c r="H63" i="117" s="1"/>
  <c r="HR357" i="117"/>
  <c r="H62" i="117" s="1"/>
  <c r="HR356" i="117"/>
  <c r="H61" i="117" s="1"/>
  <c r="HR355" i="117"/>
  <c r="H60" i="117" s="1"/>
  <c r="HR354" i="117"/>
  <c r="H59" i="117" s="1"/>
  <c r="HR353" i="117"/>
  <c r="H58" i="117" s="1"/>
  <c r="HR352" i="117"/>
  <c r="H57" i="117" s="1"/>
  <c r="HR351" i="117"/>
  <c r="H56" i="117" s="1"/>
  <c r="HR350" i="117"/>
  <c r="H55" i="117" s="1"/>
  <c r="HR349" i="117"/>
  <c r="H54" i="117" s="1"/>
  <c r="HR348" i="117"/>
  <c r="H53" i="117" s="1"/>
  <c r="HR346" i="117"/>
  <c r="H51" i="117" s="1"/>
  <c r="HR344" i="117"/>
  <c r="H49" i="117" s="1"/>
  <c r="HR343" i="117"/>
  <c r="H48" i="117" s="1"/>
  <c r="HR341" i="117"/>
  <c r="H46" i="117" s="1"/>
  <c r="HR339" i="117"/>
  <c r="H44" i="117" s="1"/>
  <c r="HR337" i="117"/>
  <c r="H42" i="117" s="1"/>
  <c r="HR335" i="117"/>
  <c r="H40" i="117" s="1"/>
  <c r="HR333" i="117"/>
  <c r="H38" i="117" s="1"/>
  <c r="HR331" i="117"/>
  <c r="H36" i="117" s="1"/>
  <c r="HR329" i="117"/>
  <c r="H34" i="117" s="1"/>
  <c r="HR327" i="117"/>
  <c r="H32" i="117" s="1"/>
  <c r="HR312" i="117"/>
  <c r="H17" i="117" s="1"/>
  <c r="HR311" i="117"/>
  <c r="H16" i="117" s="1"/>
  <c r="HR307" i="117"/>
  <c r="H12" i="117" s="1"/>
  <c r="HT301" i="117"/>
  <c r="HL302" i="116"/>
  <c r="HJ301" i="116"/>
  <c r="HL301" i="116" s="1"/>
  <c r="JQ300" i="116"/>
  <c r="JM300" i="116"/>
  <c r="JI300" i="116"/>
  <c r="JE300" i="116"/>
  <c r="JA300" i="116"/>
  <c r="IW300" i="116"/>
  <c r="IS300" i="116"/>
  <c r="IO300" i="116"/>
  <c r="IK300" i="116"/>
  <c r="IG300" i="116"/>
  <c r="IC300" i="116"/>
  <c r="HY300" i="116"/>
  <c r="HR366" i="116"/>
  <c r="H71" i="116" s="1"/>
  <c r="HR365" i="116"/>
  <c r="H70" i="116" s="1"/>
  <c r="HR364" i="116"/>
  <c r="H69" i="116" s="1"/>
  <c r="HR363" i="116"/>
  <c r="H68" i="116" s="1"/>
  <c r="HR362" i="116"/>
  <c r="H67" i="116" s="1"/>
  <c r="HR361" i="116"/>
  <c r="H66" i="116" s="1"/>
  <c r="HR360" i="116"/>
  <c r="H65" i="116" s="1"/>
  <c r="HR359" i="116"/>
  <c r="H64" i="116" s="1"/>
  <c r="HR358" i="116"/>
  <c r="H63" i="116" s="1"/>
  <c r="HR357" i="116"/>
  <c r="H62" i="116" s="1"/>
  <c r="HR356" i="116"/>
  <c r="H61" i="116" s="1"/>
  <c r="HR355" i="116"/>
  <c r="H60" i="116" s="1"/>
  <c r="HR354" i="116"/>
  <c r="H59" i="116" s="1"/>
  <c r="HR353" i="116"/>
  <c r="H58" i="116" s="1"/>
  <c r="HR352" i="116"/>
  <c r="H57" i="116" s="1"/>
  <c r="HR351" i="116"/>
  <c r="H56" i="116" s="1"/>
  <c r="HR350" i="116"/>
  <c r="H55" i="116" s="1"/>
  <c r="HR349" i="116"/>
  <c r="H54" i="116" s="1"/>
  <c r="HR348" i="116"/>
  <c r="H53" i="116" s="1"/>
  <c r="HR346" i="116"/>
  <c r="H51" i="116" s="1"/>
  <c r="HR344" i="116"/>
  <c r="H49" i="116" s="1"/>
  <c r="HR342" i="116"/>
  <c r="H47" i="116" s="1"/>
  <c r="HR341" i="116"/>
  <c r="H46" i="116" s="1"/>
  <c r="HR339" i="116"/>
  <c r="H44" i="116" s="1"/>
  <c r="HR337" i="116"/>
  <c r="H42" i="116" s="1"/>
  <c r="HR335" i="116"/>
  <c r="H40" i="116" s="1"/>
  <c r="HR333" i="116"/>
  <c r="H38" i="116" s="1"/>
  <c r="HR331" i="116"/>
  <c r="H36" i="116" s="1"/>
  <c r="HR329" i="116"/>
  <c r="H34" i="116" s="1"/>
  <c r="HR327" i="116"/>
  <c r="H32" i="116" s="1"/>
  <c r="HR312" i="116"/>
  <c r="H17" i="116" s="1"/>
  <c r="HR311" i="116"/>
  <c r="H16" i="116" s="1"/>
  <c r="HR310" i="116"/>
  <c r="H15" i="116" s="1"/>
  <c r="HR309" i="116"/>
  <c r="H14" i="116" s="1"/>
  <c r="HR308" i="116"/>
  <c r="H13" i="116" s="1"/>
  <c r="JS300" i="116"/>
  <c r="JO300" i="116"/>
  <c r="JK300" i="116"/>
  <c r="JG300" i="116"/>
  <c r="JC300" i="116"/>
  <c r="IY300" i="116"/>
  <c r="IU300" i="116"/>
  <c r="IQ300" i="116"/>
  <c r="IM300" i="116"/>
  <c r="II300" i="116"/>
  <c r="IE300" i="116"/>
  <c r="IA300" i="116"/>
  <c r="HW300" i="116"/>
  <c r="HT301" i="116"/>
  <c r="HR366" i="115"/>
  <c r="H71" i="115" s="1"/>
  <c r="HR365" i="115"/>
  <c r="H70" i="115" s="1"/>
  <c r="HR364" i="115"/>
  <c r="H69" i="115" s="1"/>
  <c r="HR363" i="115"/>
  <c r="H68" i="115" s="1"/>
  <c r="HR362" i="115"/>
  <c r="H67" i="115" s="1"/>
  <c r="HR361" i="115"/>
  <c r="H66" i="115" s="1"/>
  <c r="HR360" i="115"/>
  <c r="H65" i="115" s="1"/>
  <c r="HR359" i="115"/>
  <c r="H64" i="115" s="1"/>
  <c r="HR358" i="115"/>
  <c r="H63" i="115" s="1"/>
  <c r="HR357" i="115"/>
  <c r="H62" i="115" s="1"/>
  <c r="HR356" i="115"/>
  <c r="H61" i="115" s="1"/>
  <c r="HR355" i="115"/>
  <c r="H60" i="115" s="1"/>
  <c r="HR354" i="115"/>
  <c r="H59" i="115" s="1"/>
  <c r="HR353" i="115"/>
  <c r="H58" i="115" s="1"/>
  <c r="HR352" i="115"/>
  <c r="H57" i="115" s="1"/>
  <c r="HR351" i="115"/>
  <c r="H56" i="115" s="1"/>
  <c r="HR350" i="115"/>
  <c r="H55" i="115" s="1"/>
  <c r="HR349" i="115"/>
  <c r="H54" i="115" s="1"/>
  <c r="HR348" i="115"/>
  <c r="H53" i="115" s="1"/>
  <c r="HR346" i="115"/>
  <c r="H51" i="115" s="1"/>
  <c r="HR344" i="115"/>
  <c r="H49" i="115" s="1"/>
  <c r="HR343" i="115"/>
  <c r="H48" i="115" s="1"/>
  <c r="HR341" i="115"/>
  <c r="H46" i="115" s="1"/>
  <c r="HR339" i="115"/>
  <c r="H44" i="115" s="1"/>
  <c r="HR337" i="115"/>
  <c r="H42" i="115" s="1"/>
  <c r="HR335" i="115"/>
  <c r="H40" i="115" s="1"/>
  <c r="HR333" i="115"/>
  <c r="H38" i="115" s="1"/>
  <c r="HR331" i="115"/>
  <c r="H36" i="115" s="1"/>
  <c r="HR329" i="115"/>
  <c r="H34" i="115" s="1"/>
  <c r="HR327" i="115"/>
  <c r="H32" i="115" s="1"/>
  <c r="HR312" i="115"/>
  <c r="H17" i="115" s="1"/>
  <c r="HR311" i="115"/>
  <c r="H16" i="115" s="1"/>
  <c r="HR307" i="115"/>
  <c r="H12" i="115" s="1"/>
  <c r="HT301" i="115"/>
  <c r="ID300" i="115"/>
  <c r="IB300" i="115"/>
  <c r="HZ300" i="115"/>
  <c r="HX300" i="115"/>
  <c r="HV300" i="115"/>
  <c r="JS300" i="114"/>
  <c r="JQ300" i="114"/>
  <c r="JO300" i="114"/>
  <c r="JM300" i="114"/>
  <c r="JK300" i="114"/>
  <c r="JI300" i="114"/>
  <c r="JG300" i="114"/>
  <c r="JE300" i="114"/>
  <c r="JC300" i="114"/>
  <c r="JA300" i="114"/>
  <c r="IY300" i="114"/>
  <c r="IW300" i="114"/>
  <c r="IU300" i="114"/>
  <c r="IS300" i="114"/>
  <c r="IQ300" i="114"/>
  <c r="IO300" i="114"/>
  <c r="IM300" i="114"/>
  <c r="IK300" i="114"/>
  <c r="II300" i="114"/>
  <c r="IG300" i="114"/>
  <c r="IE300" i="114"/>
  <c r="IC300" i="114"/>
  <c r="IA300" i="114"/>
  <c r="HY300" i="114"/>
  <c r="HW300" i="114"/>
  <c r="HR366" i="114"/>
  <c r="H71" i="114" s="1"/>
  <c r="HR365" i="114"/>
  <c r="H70" i="114" s="1"/>
  <c r="HR364" i="114"/>
  <c r="H69" i="114" s="1"/>
  <c r="HR363" i="114"/>
  <c r="H68" i="114" s="1"/>
  <c r="HR362" i="114"/>
  <c r="H67" i="114" s="1"/>
  <c r="HR361" i="114"/>
  <c r="H66" i="114" s="1"/>
  <c r="HR360" i="114"/>
  <c r="H65" i="114" s="1"/>
  <c r="HR359" i="114"/>
  <c r="H64" i="114" s="1"/>
  <c r="HR358" i="114"/>
  <c r="H63" i="114" s="1"/>
  <c r="HR357" i="114"/>
  <c r="H62" i="114" s="1"/>
  <c r="HR356" i="114"/>
  <c r="H61" i="114" s="1"/>
  <c r="HR355" i="114"/>
  <c r="H60" i="114" s="1"/>
  <c r="HR354" i="114"/>
  <c r="H59" i="114" s="1"/>
  <c r="HR353" i="114"/>
  <c r="H58" i="114" s="1"/>
  <c r="HR352" i="114"/>
  <c r="H57" i="114" s="1"/>
  <c r="HR351" i="114"/>
  <c r="H56" i="114" s="1"/>
  <c r="HR350" i="114"/>
  <c r="H55" i="114" s="1"/>
  <c r="HR349" i="114"/>
  <c r="H54" i="114" s="1"/>
  <c r="HR348" i="114"/>
  <c r="H53" i="114" s="1"/>
  <c r="HR346" i="114"/>
  <c r="H51" i="114" s="1"/>
  <c r="HR344" i="114"/>
  <c r="H49" i="114" s="1"/>
  <c r="HR341" i="114"/>
  <c r="H46" i="114" s="1"/>
  <c r="HR339" i="114"/>
  <c r="H44" i="114" s="1"/>
  <c r="HR337" i="114"/>
  <c r="H42" i="114" s="1"/>
  <c r="HR335" i="114"/>
  <c r="H40" i="114" s="1"/>
  <c r="HR333" i="114"/>
  <c r="H38" i="114" s="1"/>
  <c r="HR331" i="114"/>
  <c r="H36" i="114" s="1"/>
  <c r="HR329" i="114"/>
  <c r="H34" i="114" s="1"/>
  <c r="HR327" i="114"/>
  <c r="H32" i="114" s="1"/>
  <c r="HR312" i="114"/>
  <c r="H17" i="114" s="1"/>
  <c r="HR311" i="114"/>
  <c r="H16" i="114" s="1"/>
  <c r="HR307" i="114"/>
  <c r="H12" i="114" s="1"/>
  <c r="HT301" i="114"/>
  <c r="JR300" i="113"/>
  <c r="JP300" i="113"/>
  <c r="JN300" i="113"/>
  <c r="JL300" i="113"/>
  <c r="JJ300" i="113"/>
  <c r="JH300" i="113"/>
  <c r="JF300" i="113"/>
  <c r="JD300" i="113"/>
  <c r="JB300" i="113"/>
  <c r="IZ300" i="113"/>
  <c r="IX300" i="113"/>
  <c r="IV300" i="113"/>
  <c r="IT300" i="113"/>
  <c r="IR300" i="113"/>
  <c r="IP300" i="113"/>
  <c r="IN300" i="113"/>
  <c r="IL300" i="113"/>
  <c r="IJ300" i="113"/>
  <c r="IH300" i="113"/>
  <c r="IF300" i="113"/>
  <c r="ID300" i="113"/>
  <c r="IB300" i="113"/>
  <c r="HZ300" i="113"/>
  <c r="HX300" i="113"/>
  <c r="HV300" i="113"/>
  <c r="HR366" i="113"/>
  <c r="H71" i="113" s="1"/>
  <c r="HR365" i="113"/>
  <c r="H70" i="113" s="1"/>
  <c r="HR364" i="113"/>
  <c r="H69" i="113" s="1"/>
  <c r="HR363" i="113"/>
  <c r="H68" i="113" s="1"/>
  <c r="HR362" i="113"/>
  <c r="H67" i="113" s="1"/>
  <c r="HR361" i="113"/>
  <c r="H66" i="113" s="1"/>
  <c r="HR360" i="113"/>
  <c r="H65" i="113" s="1"/>
  <c r="HR359" i="113"/>
  <c r="H64" i="113" s="1"/>
  <c r="HR358" i="113"/>
  <c r="H63" i="113" s="1"/>
  <c r="HR357" i="113"/>
  <c r="H62" i="113" s="1"/>
  <c r="HR356" i="113"/>
  <c r="H61" i="113" s="1"/>
  <c r="HR355" i="113"/>
  <c r="H60" i="113" s="1"/>
  <c r="HR354" i="113"/>
  <c r="H59" i="113" s="1"/>
  <c r="HR353" i="113"/>
  <c r="H58" i="113" s="1"/>
  <c r="HR352" i="113"/>
  <c r="H57" i="113" s="1"/>
  <c r="HR351" i="113"/>
  <c r="H56" i="113" s="1"/>
  <c r="HR350" i="113"/>
  <c r="H55" i="113" s="1"/>
  <c r="HR349" i="113"/>
  <c r="H54" i="113" s="1"/>
  <c r="HR348" i="113"/>
  <c r="H53" i="113" s="1"/>
  <c r="HR345" i="113"/>
  <c r="H50" i="113" s="1"/>
  <c r="HR343" i="113"/>
  <c r="H48" i="113" s="1"/>
  <c r="HR341" i="113"/>
  <c r="H46" i="113" s="1"/>
  <c r="HR339" i="113"/>
  <c r="H44" i="113" s="1"/>
  <c r="HR337" i="113"/>
  <c r="H42" i="113" s="1"/>
  <c r="HR335" i="113"/>
  <c r="H40" i="113" s="1"/>
  <c r="HR333" i="113"/>
  <c r="H38" i="113" s="1"/>
  <c r="HR331" i="113"/>
  <c r="H36" i="113" s="1"/>
  <c r="HR329" i="113"/>
  <c r="H34" i="113" s="1"/>
  <c r="HR327" i="113"/>
  <c r="H32" i="113" s="1"/>
  <c r="HR314" i="113"/>
  <c r="H19" i="113" s="1"/>
  <c r="HR313" i="113"/>
  <c r="H18" i="113" s="1"/>
  <c r="HR312" i="113"/>
  <c r="H17" i="113" s="1"/>
  <c r="HR311" i="113"/>
  <c r="H16" i="113" s="1"/>
  <c r="HR310" i="113"/>
  <c r="H15" i="113" s="1"/>
  <c r="HR309" i="113"/>
  <c r="H14" i="113" s="1"/>
  <c r="HR308" i="113"/>
  <c r="H13" i="113" s="1"/>
  <c r="HT301" i="113"/>
  <c r="HN408" i="2"/>
  <c r="HM409" i="2"/>
  <c r="GX298" i="2"/>
  <c r="GD300" i="71"/>
  <c r="GE300" i="71"/>
  <c r="GF300" i="71"/>
  <c r="GG300" i="71"/>
  <c r="GH300" i="71"/>
  <c r="GI300" i="71"/>
  <c r="GJ300" i="71"/>
  <c r="GK300" i="71"/>
  <c r="GL300" i="71"/>
  <c r="GM300" i="71"/>
  <c r="GN300" i="71"/>
  <c r="GO300" i="71"/>
  <c r="GP300" i="71"/>
  <c r="GQ300" i="71"/>
  <c r="GR300" i="71"/>
  <c r="GS300" i="71"/>
  <c r="GT300" i="71"/>
  <c r="GU300" i="71"/>
  <c r="GV300" i="71"/>
  <c r="GW300" i="71"/>
  <c r="GX300" i="71"/>
  <c r="GY300" i="71"/>
  <c r="GZ300" i="71"/>
  <c r="HA300" i="71"/>
  <c r="HB300" i="71"/>
  <c r="HC300" i="71"/>
  <c r="HD300" i="71"/>
  <c r="HE300" i="71"/>
  <c r="HF300" i="71"/>
  <c r="HG300" i="71"/>
  <c r="HH300" i="71"/>
  <c r="HI300" i="71"/>
  <c r="HJ300" i="71"/>
  <c r="HK300" i="71"/>
  <c r="HL300" i="71"/>
  <c r="HM300" i="71"/>
  <c r="HN300" i="71"/>
  <c r="HO300" i="71"/>
  <c r="HP300" i="71"/>
  <c r="HQ300" i="71"/>
  <c r="HR300" i="71"/>
  <c r="HS300" i="71"/>
  <c r="HT300" i="71"/>
  <c r="HU300" i="71"/>
  <c r="HV300" i="71"/>
  <c r="HW300" i="71"/>
  <c r="HX300" i="71"/>
  <c r="HY300" i="71"/>
  <c r="GC300" i="71"/>
  <c r="F9" i="13"/>
  <c r="G9" i="13" s="1"/>
  <c r="H9" i="13" s="1"/>
  <c r="I9" i="13" s="1"/>
  <c r="J9" i="13" s="1"/>
  <c r="K9" i="13" s="1"/>
  <c r="L9" i="13" s="1"/>
  <c r="M9" i="13" s="1"/>
  <c r="N9" i="13" s="1"/>
  <c r="O9" i="13" s="1"/>
  <c r="P9" i="13" s="1"/>
  <c r="Q9" i="13" s="1"/>
  <c r="R9" i="13" s="1"/>
  <c r="S9" i="13" s="1"/>
  <c r="T9" i="13" s="1"/>
  <c r="U9" i="13" s="1"/>
  <c r="V9" i="13" s="1"/>
  <c r="W9" i="13" s="1"/>
  <c r="X9" i="13" s="1"/>
  <c r="Y9" i="13" s="1"/>
  <c r="Z9" i="13" s="1"/>
  <c r="AA9" i="13" s="1"/>
  <c r="AB9" i="13" s="1"/>
  <c r="AC9" i="13" s="1"/>
  <c r="AD9" i="13" s="1"/>
  <c r="AE9" i="13" s="1"/>
  <c r="AF9" i="13" s="1"/>
  <c r="AG9" i="13" s="1"/>
  <c r="AH9" i="13" s="1"/>
  <c r="AI9" i="13" s="1"/>
  <c r="AJ9" i="13" s="1"/>
  <c r="AK9" i="13" s="1"/>
  <c r="AL9" i="13" s="1"/>
  <c r="AM9" i="13" s="1"/>
  <c r="AN9" i="13" s="1"/>
  <c r="HT302" i="148" l="1"/>
  <c r="HT300" i="147"/>
  <c r="HT302" i="147" s="1"/>
  <c r="HT302" i="145"/>
  <c r="HT300" i="146"/>
  <c r="HT302" i="146" s="1"/>
  <c r="HT300" i="144"/>
  <c r="HT302" i="144" s="1"/>
  <c r="HT300" i="143"/>
  <c r="HT302" i="143" s="1"/>
  <c r="HT300" i="142"/>
  <c r="HT302" i="142" s="1"/>
  <c r="HT300" i="141"/>
  <c r="HT302" i="141" s="1"/>
  <c r="HT300" i="139"/>
  <c r="HT302" i="139" s="1"/>
  <c r="HT300" i="140"/>
  <c r="HT302" i="140" s="1"/>
  <c r="HT300" i="138"/>
  <c r="HT302" i="138" s="1"/>
  <c r="HT302" i="137"/>
  <c r="HT300" i="136"/>
  <c r="HT302" i="136" s="1"/>
  <c r="HL303" i="136"/>
  <c r="HK302" i="136"/>
  <c r="HL302" i="136" s="1"/>
  <c r="HT300" i="135"/>
  <c r="HT302" i="135" s="1"/>
  <c r="HT300" i="131"/>
  <c r="HT300" i="134"/>
  <c r="HT302" i="134" s="1"/>
  <c r="HT300" i="133"/>
  <c r="HT302" i="133" s="1"/>
  <c r="HT300" i="132"/>
  <c r="HT302" i="132" s="1"/>
  <c r="HT302" i="131"/>
  <c r="HT300" i="129"/>
  <c r="HT302" i="129" s="1"/>
  <c r="HT300" i="128"/>
  <c r="HT302" i="128" s="1"/>
  <c r="HT300" i="127"/>
  <c r="HT302" i="127" s="1"/>
  <c r="HT300" i="126"/>
  <c r="HT302" i="126" s="1"/>
  <c r="HT300" i="125"/>
  <c r="HT302" i="125" s="1"/>
  <c r="HT300" i="124"/>
  <c r="HT302" i="124" s="1"/>
  <c r="HT300" i="122"/>
  <c r="HT302" i="122" s="1"/>
  <c r="HT300" i="123"/>
  <c r="HT302" i="123" s="1"/>
  <c r="HT300" i="121"/>
  <c r="HT302" i="121" s="1"/>
  <c r="HT300" i="120"/>
  <c r="HT302" i="120" s="1"/>
  <c r="HT300" i="119"/>
  <c r="HT302" i="119" s="1"/>
  <c r="HT300" i="118"/>
  <c r="HT302" i="118" s="1"/>
  <c r="HT300" i="115"/>
  <c r="HT302" i="115" s="1"/>
  <c r="HT300" i="116"/>
  <c r="HT302" i="116" s="1"/>
  <c r="HT300" i="117"/>
  <c r="HT302" i="117" s="1"/>
  <c r="HT300" i="114"/>
  <c r="HT302" i="114" s="1"/>
  <c r="HT300" i="113"/>
  <c r="HT302" i="113" s="1"/>
  <c r="HN409" i="2"/>
  <c r="HM410" i="2"/>
  <c r="FL303" i="13"/>
  <c r="HN410" i="2" l="1"/>
  <c r="HM411" i="2"/>
  <c r="FM303" i="13"/>
  <c r="HN411" i="2" l="1"/>
  <c r="HM412" i="2"/>
  <c r="FN303" i="13"/>
  <c r="HN412" i="2" l="1"/>
  <c r="HM413" i="2"/>
  <c r="FO303" i="13"/>
  <c r="HN413" i="2" l="1"/>
  <c r="HM414" i="2"/>
  <c r="FP303" i="13"/>
  <c r="HN414" i="2" l="1"/>
  <c r="HM415" i="2"/>
  <c r="FR303" i="13"/>
  <c r="FQ303" i="13"/>
  <c r="HN415" i="2" l="1"/>
  <c r="HM416" i="2"/>
  <c r="FY303" i="71"/>
  <c r="GA304" i="71"/>
  <c r="GA303" i="71"/>
  <c r="E5" i="71"/>
  <c r="GB300" i="71"/>
  <c r="HY303" i="71"/>
  <c r="EH304" i="13"/>
  <c r="HP303" i="10"/>
  <c r="HP302" i="10"/>
  <c r="HN416" i="2" l="1"/>
  <c r="HM417" i="2"/>
  <c r="GX299" i="2"/>
  <c r="GB301" i="71"/>
  <c r="GC301" i="71" s="1"/>
  <c r="GB302" i="71"/>
  <c r="GC302" i="71" s="1"/>
  <c r="GD302" i="71" s="1"/>
  <c r="GE302" i="71" s="1"/>
  <c r="GF302" i="71" s="1"/>
  <c r="GG302" i="71" s="1"/>
  <c r="GH302" i="71" s="1"/>
  <c r="GI302" i="71" s="1"/>
  <c r="GJ302" i="71" s="1"/>
  <c r="GK302" i="71" s="1"/>
  <c r="GL302" i="71" s="1"/>
  <c r="GM302" i="71" s="1"/>
  <c r="GN302" i="71" s="1"/>
  <c r="GO302" i="71" s="1"/>
  <c r="GP302" i="71" s="1"/>
  <c r="GQ302" i="71" s="1"/>
  <c r="GR302" i="71" s="1"/>
  <c r="GS302" i="71" s="1"/>
  <c r="GT302" i="71" s="1"/>
  <c r="GU302" i="71" s="1"/>
  <c r="GV302" i="71" s="1"/>
  <c r="GW302" i="71" s="1"/>
  <c r="GX302" i="71" s="1"/>
  <c r="GY302" i="71" s="1"/>
  <c r="GZ302" i="71" s="1"/>
  <c r="HA302" i="71" s="1"/>
  <c r="HB302" i="71" s="1"/>
  <c r="HC302" i="71" s="1"/>
  <c r="HD302" i="71" s="1"/>
  <c r="HE302" i="71" s="1"/>
  <c r="HF302" i="71" s="1"/>
  <c r="HG302" i="71" s="1"/>
  <c r="HH302" i="71" s="1"/>
  <c r="HI302" i="71" s="1"/>
  <c r="HJ302" i="71" s="1"/>
  <c r="HK302" i="71" s="1"/>
  <c r="HL302" i="71" s="1"/>
  <c r="HM302" i="71" s="1"/>
  <c r="HN302" i="71" s="1"/>
  <c r="HO302" i="71" s="1"/>
  <c r="HP302" i="71" s="1"/>
  <c r="HQ302" i="71" s="1"/>
  <c r="HR302" i="71" s="1"/>
  <c r="HS302" i="71" s="1"/>
  <c r="HT302" i="71" s="1"/>
  <c r="HU302" i="71" s="1"/>
  <c r="HV302" i="71" s="1"/>
  <c r="HW302" i="71" s="1"/>
  <c r="HX302" i="71" s="1"/>
  <c r="HY302" i="71" s="1"/>
  <c r="FQ305" i="71"/>
  <c r="GC303" i="71" s="1"/>
  <c r="FR305" i="71"/>
  <c r="GC304" i="71" s="1"/>
  <c r="FQ306" i="71"/>
  <c r="GD303" i="71" s="1"/>
  <c r="FR306" i="71"/>
  <c r="GD304" i="71" s="1"/>
  <c r="FQ307" i="71"/>
  <c r="GE303" i="71" s="1"/>
  <c r="FR307" i="71"/>
  <c r="GE304" i="71" s="1"/>
  <c r="FQ308" i="71"/>
  <c r="FR308" i="71"/>
  <c r="GF304" i="71" s="1"/>
  <c r="FQ309" i="71"/>
  <c r="GF303" i="71" s="1"/>
  <c r="FR309" i="71"/>
  <c r="GG304" i="71" s="1"/>
  <c r="FQ310" i="71"/>
  <c r="GG303" i="71" s="1"/>
  <c r="FR310" i="71"/>
  <c r="GH304" i="71" s="1"/>
  <c r="FQ311" i="71"/>
  <c r="GH303" i="71" s="1"/>
  <c r="FR311" i="71"/>
  <c r="GI304" i="71" s="1"/>
  <c r="FQ312" i="71"/>
  <c r="GI303" i="71" s="1"/>
  <c r="FR312" i="71"/>
  <c r="GJ304" i="71" s="1"/>
  <c r="FQ313" i="71"/>
  <c r="GJ303" i="71" s="1"/>
  <c r="FR313" i="71"/>
  <c r="GK304" i="71" s="1"/>
  <c r="FQ314" i="71"/>
  <c r="GK303" i="71" s="1"/>
  <c r="FR314" i="71"/>
  <c r="GL304" i="71" s="1"/>
  <c r="FQ315" i="71"/>
  <c r="GL303" i="71" s="1"/>
  <c r="FR315" i="71"/>
  <c r="GM304" i="71" s="1"/>
  <c r="FQ316" i="71"/>
  <c r="GM303" i="71" s="1"/>
  <c r="FR316" i="71"/>
  <c r="GN304" i="71" s="1"/>
  <c r="FQ317" i="71"/>
  <c r="GN303" i="71" s="1"/>
  <c r="FR317" i="71"/>
  <c r="GO304" i="71" s="1"/>
  <c r="FQ318" i="71"/>
  <c r="GO303" i="71" s="1"/>
  <c r="FR318" i="71"/>
  <c r="GP304" i="71" s="1"/>
  <c r="FQ319" i="71"/>
  <c r="GP303" i="71" s="1"/>
  <c r="FR319" i="71"/>
  <c r="GQ304" i="71" s="1"/>
  <c r="FQ320" i="71"/>
  <c r="GQ303" i="71" s="1"/>
  <c r="FR320" i="71"/>
  <c r="GR304" i="71" s="1"/>
  <c r="FQ321" i="71"/>
  <c r="GR303" i="71" s="1"/>
  <c r="FR321" i="71"/>
  <c r="GS304" i="71" s="1"/>
  <c r="FQ322" i="71"/>
  <c r="GS303" i="71" s="1"/>
  <c r="FR322" i="71"/>
  <c r="GT304" i="71" s="1"/>
  <c r="FQ323" i="71"/>
  <c r="GT303" i="71" s="1"/>
  <c r="FR323" i="71"/>
  <c r="GU304" i="71" s="1"/>
  <c r="FQ324" i="71"/>
  <c r="GU303" i="71" s="1"/>
  <c r="FR324" i="71"/>
  <c r="GV304" i="71" s="1"/>
  <c r="FQ325" i="71"/>
  <c r="GV303" i="71" s="1"/>
  <c r="FR325" i="71"/>
  <c r="GW304" i="71" s="1"/>
  <c r="FQ326" i="71"/>
  <c r="GW303" i="71" s="1"/>
  <c r="FR326" i="71"/>
  <c r="GX304" i="71" s="1"/>
  <c r="FQ327" i="71"/>
  <c r="GX303" i="71" s="1"/>
  <c r="FR327" i="71"/>
  <c r="GY304" i="71" s="1"/>
  <c r="FQ328" i="71"/>
  <c r="GY303" i="71" s="1"/>
  <c r="FR328" i="71"/>
  <c r="GZ304" i="71" s="1"/>
  <c r="FR304" i="71"/>
  <c r="GB304" i="71" s="1"/>
  <c r="F11" i="71" s="1"/>
  <c r="FQ330" i="71"/>
  <c r="HA303" i="71" s="1"/>
  <c r="FR330" i="71"/>
  <c r="HB304" i="71" s="1"/>
  <c r="FQ331" i="71"/>
  <c r="HB303" i="71" s="1"/>
  <c r="FR331" i="71"/>
  <c r="HC304" i="71" s="1"/>
  <c r="FQ332" i="71"/>
  <c r="HC303" i="71" s="1"/>
  <c r="FR332" i="71"/>
  <c r="HD304" i="71" s="1"/>
  <c r="FQ333" i="71"/>
  <c r="HD303" i="71" s="1"/>
  <c r="FR333" i="71"/>
  <c r="HE304" i="71" s="1"/>
  <c r="FQ334" i="71"/>
  <c r="FR334" i="71"/>
  <c r="HF304" i="71" s="1"/>
  <c r="FQ335" i="71"/>
  <c r="FR335" i="71"/>
  <c r="HG304" i="71" s="1"/>
  <c r="FQ336" i="71"/>
  <c r="FR336" i="71"/>
  <c r="HH304" i="71" s="1"/>
  <c r="FQ337" i="71"/>
  <c r="FR337" i="71"/>
  <c r="HI304" i="71" s="1"/>
  <c r="FQ338" i="71"/>
  <c r="FR338" i="71"/>
  <c r="HJ304" i="71" s="1"/>
  <c r="FQ339" i="71"/>
  <c r="FR339" i="71"/>
  <c r="HK304" i="71" s="1"/>
  <c r="FQ340" i="71"/>
  <c r="FR340" i="71"/>
  <c r="HL304" i="71" s="1"/>
  <c r="FQ341" i="71"/>
  <c r="FR341" i="71"/>
  <c r="HM304" i="71" s="1"/>
  <c r="FQ342" i="71"/>
  <c r="FR342" i="71"/>
  <c r="HN304" i="71" s="1"/>
  <c r="FQ343" i="71"/>
  <c r="FR343" i="71"/>
  <c r="HO304" i="71" s="1"/>
  <c r="FQ344" i="71"/>
  <c r="FR344" i="71"/>
  <c r="HP304" i="71" s="1"/>
  <c r="FQ345" i="71"/>
  <c r="FR345" i="71"/>
  <c r="HQ304" i="71" s="1"/>
  <c r="FQ346" i="71"/>
  <c r="FR346" i="71"/>
  <c r="HR304" i="71" s="1"/>
  <c r="FQ347" i="71"/>
  <c r="FR347" i="71"/>
  <c r="HS304" i="71" s="1"/>
  <c r="FQ348" i="71"/>
  <c r="FR348" i="71"/>
  <c r="HT304" i="71" s="1"/>
  <c r="FQ349" i="71"/>
  <c r="FR349" i="71"/>
  <c r="HU304" i="71" s="1"/>
  <c r="FQ350" i="71"/>
  <c r="FR350" i="71"/>
  <c r="HV304" i="71" s="1"/>
  <c r="FQ351" i="71"/>
  <c r="FR351" i="71"/>
  <c r="HW304" i="71" s="1"/>
  <c r="FQ352" i="71"/>
  <c r="FR352" i="71"/>
  <c r="HX304" i="71" s="1"/>
  <c r="FQ353" i="71"/>
  <c r="FR353" i="71"/>
  <c r="HY304" i="71" s="1"/>
  <c r="FR329" i="71"/>
  <c r="HA304" i="71" s="1"/>
  <c r="FQ329" i="71"/>
  <c r="GZ303" i="71" s="1"/>
  <c r="FQ304" i="71"/>
  <c r="GB303" i="71" s="1"/>
  <c r="F10" i="71" s="1"/>
  <c r="FY305" i="71"/>
  <c r="FY306" i="71" s="1"/>
  <c r="FY307" i="71" s="1"/>
  <c r="FY308" i="71" s="1"/>
  <c r="FY309" i="71" s="1"/>
  <c r="FY310" i="71" s="1"/>
  <c r="FY311" i="71" s="1"/>
  <c r="FY312" i="71" s="1"/>
  <c r="FY313" i="71" s="1"/>
  <c r="FY314" i="71" s="1"/>
  <c r="FY315" i="71" s="1"/>
  <c r="FY316" i="71" s="1"/>
  <c r="FY317" i="71" s="1"/>
  <c r="FY318" i="71" s="1"/>
  <c r="FY319" i="71" s="1"/>
  <c r="FY320" i="71" s="1"/>
  <c r="FY321" i="71" s="1"/>
  <c r="FY322" i="71" s="1"/>
  <c r="FY323" i="71" s="1"/>
  <c r="FY324" i="71" s="1"/>
  <c r="FY325" i="71" s="1"/>
  <c r="FY326" i="71" s="1"/>
  <c r="FY327" i="71" s="1"/>
  <c r="FY328" i="71" s="1"/>
  <c r="FY329" i="71" s="1"/>
  <c r="FY330" i="71" s="1"/>
  <c r="FY331" i="71" s="1"/>
  <c r="FY332" i="71" s="1"/>
  <c r="FY333" i="71" s="1"/>
  <c r="FY334" i="71" s="1"/>
  <c r="FY335" i="71" s="1"/>
  <c r="FY336" i="71" s="1"/>
  <c r="FY337" i="71" s="1"/>
  <c r="FY338" i="71" s="1"/>
  <c r="FY339" i="71" s="1"/>
  <c r="FY340" i="71" s="1"/>
  <c r="FZ340" i="71" s="1"/>
  <c r="FS339" i="71"/>
  <c r="A48" i="71" s="1"/>
  <c r="FS338" i="71"/>
  <c r="A47" i="71" s="1"/>
  <c r="FS337" i="71"/>
  <c r="A46" i="71" s="1"/>
  <c r="FS336" i="71"/>
  <c r="A45" i="71" s="1"/>
  <c r="FS335" i="71"/>
  <c r="A44" i="71" s="1"/>
  <c r="FS334" i="71"/>
  <c r="A43" i="71" s="1"/>
  <c r="FS333" i="71"/>
  <c r="A42" i="71" s="1"/>
  <c r="FS332" i="71"/>
  <c r="A41" i="71" s="1"/>
  <c r="FS331" i="71"/>
  <c r="A40" i="71" s="1"/>
  <c r="FS330" i="71"/>
  <c r="A39" i="71" s="1"/>
  <c r="FS329" i="71"/>
  <c r="A38" i="71" s="1"/>
  <c r="FS328" i="71"/>
  <c r="A37" i="71" s="1"/>
  <c r="FS327" i="71"/>
  <c r="A36" i="71" s="1"/>
  <c r="FS326" i="71"/>
  <c r="A35" i="71" s="1"/>
  <c r="FS325" i="71"/>
  <c r="A34" i="71" s="1"/>
  <c r="FS324" i="71"/>
  <c r="A33" i="71" s="1"/>
  <c r="FS323" i="71"/>
  <c r="A32" i="71" s="1"/>
  <c r="FS322" i="71"/>
  <c r="A31" i="71" s="1"/>
  <c r="FS321" i="71"/>
  <c r="A30" i="71" s="1"/>
  <c r="FS320" i="71"/>
  <c r="A29" i="71" s="1"/>
  <c r="FS319" i="71"/>
  <c r="A28" i="71" s="1"/>
  <c r="FS318" i="71"/>
  <c r="A27" i="71" s="1"/>
  <c r="FS317" i="71"/>
  <c r="A26" i="71" s="1"/>
  <c r="FS316" i="71"/>
  <c r="A25" i="71" s="1"/>
  <c r="FS315" i="71"/>
  <c r="A24" i="71" s="1"/>
  <c r="FS314" i="71"/>
  <c r="A23" i="71" s="1"/>
  <c r="FS313" i="71"/>
  <c r="A22" i="71" s="1"/>
  <c r="FS312" i="71"/>
  <c r="A21" i="71" s="1"/>
  <c r="FS311" i="71"/>
  <c r="FS310" i="71"/>
  <c r="A19" i="71" s="1"/>
  <c r="FT309" i="71"/>
  <c r="FS309" i="71"/>
  <c r="A18" i="71" s="1"/>
  <c r="FX308" i="71"/>
  <c r="FX307" i="71" s="1"/>
  <c r="FX306" i="71" s="1"/>
  <c r="FX305" i="71" s="1"/>
  <c r="FT308" i="71"/>
  <c r="FS308" i="71"/>
  <c r="A17" i="71" s="1"/>
  <c r="FW307" i="71"/>
  <c r="FW306" i="71" s="1"/>
  <c r="FW305" i="71" s="1"/>
  <c r="FW304" i="71" s="1"/>
  <c r="FT307" i="71"/>
  <c r="FS307" i="71"/>
  <c r="FT306" i="71"/>
  <c r="FS306" i="71"/>
  <c r="A15" i="71" s="1"/>
  <c r="FT305" i="71"/>
  <c r="FS305" i="71"/>
  <c r="FT304" i="71"/>
  <c r="FU304" i="71" s="1"/>
  <c r="FS304" i="71"/>
  <c r="G9" i="71"/>
  <c r="B3" i="71"/>
  <c r="BC3" i="71" s="1"/>
  <c r="BC2" i="71"/>
  <c r="J1" i="10"/>
  <c r="AN1" i="10"/>
  <c r="Y1" i="10"/>
  <c r="AB8" i="10"/>
  <c r="BA9" i="10"/>
  <c r="HN301" i="10"/>
  <c r="J9" i="10" s="1"/>
  <c r="J8" i="10"/>
  <c r="HN302" i="10"/>
  <c r="K9" i="10" s="1"/>
  <c r="HO302" i="10"/>
  <c r="HN303" i="10"/>
  <c r="L9" i="10" s="1"/>
  <c r="HO303" i="10"/>
  <c r="L8" i="10" s="1"/>
  <c r="HN304" i="10"/>
  <c r="M9" i="10" s="1"/>
  <c r="HO304" i="10"/>
  <c r="M8" i="10" s="1"/>
  <c r="HN305" i="10"/>
  <c r="N9" i="10" s="1"/>
  <c r="HO305" i="10"/>
  <c r="N8" i="10" s="1"/>
  <c r="HN306" i="10"/>
  <c r="O9" i="10" s="1"/>
  <c r="HO306" i="10"/>
  <c r="O8" i="10" s="1"/>
  <c r="HN307" i="10"/>
  <c r="P9" i="10" s="1"/>
  <c r="HO307" i="10"/>
  <c r="P8" i="10" s="1"/>
  <c r="HN308" i="10"/>
  <c r="Q9" i="10" s="1"/>
  <c r="HO308" i="10"/>
  <c r="Q8" i="10" s="1"/>
  <c r="HN309" i="10"/>
  <c r="R9" i="10" s="1"/>
  <c r="HO309" i="10"/>
  <c r="R8" i="10" s="1"/>
  <c r="HN310" i="10"/>
  <c r="S9" i="10" s="1"/>
  <c r="HO310" i="10"/>
  <c r="S8" i="10" s="1"/>
  <c r="HN311" i="10"/>
  <c r="T9" i="10" s="1"/>
  <c r="HO311" i="10"/>
  <c r="T8" i="10" s="1"/>
  <c r="HN312" i="10"/>
  <c r="U9" i="10" s="1"/>
  <c r="HO312" i="10"/>
  <c r="U8" i="10" s="1"/>
  <c r="HN313" i="10"/>
  <c r="V9" i="10" s="1"/>
  <c r="HO313" i="10"/>
  <c r="V8" i="10" s="1"/>
  <c r="HN314" i="10"/>
  <c r="W9" i="10" s="1"/>
  <c r="HO314" i="10"/>
  <c r="W8" i="10" s="1"/>
  <c r="HN315" i="10"/>
  <c r="X9" i="10" s="1"/>
  <c r="HO315" i="10"/>
  <c r="X8" i="10" s="1"/>
  <c r="HN316" i="10"/>
  <c r="Y9" i="10" s="1"/>
  <c r="HO316" i="10"/>
  <c r="Y8" i="10" s="1"/>
  <c r="HN317" i="10"/>
  <c r="Z9" i="10" s="1"/>
  <c r="HO317" i="10"/>
  <c r="Z8" i="10" s="1"/>
  <c r="HN318" i="10"/>
  <c r="AA9" i="10" s="1"/>
  <c r="HO318" i="10"/>
  <c r="AA8" i="10" s="1"/>
  <c r="HN319" i="10"/>
  <c r="AB9" i="10" s="1"/>
  <c r="HO319" i="10"/>
  <c r="HN320" i="10"/>
  <c r="AC9" i="10" s="1"/>
  <c r="HO320" i="10"/>
  <c r="AC8" i="10" s="1"/>
  <c r="HN321" i="10"/>
  <c r="AD9" i="10" s="1"/>
  <c r="HO321" i="10"/>
  <c r="AD8" i="10" s="1"/>
  <c r="HN322" i="10"/>
  <c r="AE9" i="10" s="1"/>
  <c r="HO322" i="10"/>
  <c r="AE8" i="10" s="1"/>
  <c r="HN323" i="10"/>
  <c r="AF9" i="10" s="1"/>
  <c r="HO323" i="10"/>
  <c r="AF8" i="10" s="1"/>
  <c r="HN324" i="10"/>
  <c r="AG9" i="10" s="1"/>
  <c r="HO324" i="10"/>
  <c r="AG8" i="10" s="1"/>
  <c r="HO325" i="10"/>
  <c r="AH8" i="10" s="1"/>
  <c r="HN327" i="10"/>
  <c r="AJ9" i="10" s="1"/>
  <c r="HO327" i="10"/>
  <c r="AJ8" i="10" s="1"/>
  <c r="HN328" i="10"/>
  <c r="AK9" i="10" s="1"/>
  <c r="HO328" i="10"/>
  <c r="AK8" i="10" s="1"/>
  <c r="HN329" i="10"/>
  <c r="AL9" i="10" s="1"/>
  <c r="HO329" i="10"/>
  <c r="AL8" i="10" s="1"/>
  <c r="HN330" i="10"/>
  <c r="AM9" i="10" s="1"/>
  <c r="HO330" i="10"/>
  <c r="AM8" i="10" s="1"/>
  <c r="HN331" i="10"/>
  <c r="AN9" i="10" s="1"/>
  <c r="HO331" i="10"/>
  <c r="AN8" i="10" s="1"/>
  <c r="HN332" i="10"/>
  <c r="AO9" i="10" s="1"/>
  <c r="HO332" i="10"/>
  <c r="AO8" i="10" s="1"/>
  <c r="HN333" i="10"/>
  <c r="AP9" i="10" s="1"/>
  <c r="HO333" i="10"/>
  <c r="AP8" i="10" s="1"/>
  <c r="HN334" i="10"/>
  <c r="AQ9" i="10" s="1"/>
  <c r="HO334" i="10"/>
  <c r="AQ8" i="10" s="1"/>
  <c r="HN335" i="10"/>
  <c r="AR9" i="10" s="1"/>
  <c r="HO335" i="10"/>
  <c r="AR8" i="10" s="1"/>
  <c r="HN336" i="10"/>
  <c r="AS9" i="10" s="1"/>
  <c r="HO336" i="10"/>
  <c r="AS8" i="10" s="1"/>
  <c r="HN337" i="10"/>
  <c r="AT9" i="10" s="1"/>
  <c r="HO337" i="10"/>
  <c r="AT8" i="10" s="1"/>
  <c r="HN338" i="10"/>
  <c r="AU9" i="10" s="1"/>
  <c r="HO338" i="10"/>
  <c r="AU8" i="10" s="1"/>
  <c r="HN339" i="10"/>
  <c r="AV9" i="10" s="1"/>
  <c r="HO339" i="10"/>
  <c r="AV8" i="10" s="1"/>
  <c r="HN340" i="10"/>
  <c r="AW9" i="10" s="1"/>
  <c r="HO340" i="10"/>
  <c r="AW8" i="10" s="1"/>
  <c r="HN341" i="10"/>
  <c r="AX9" i="10" s="1"/>
  <c r="HO341" i="10"/>
  <c r="AX8" i="10" s="1"/>
  <c r="HN342" i="10"/>
  <c r="AY9" i="10" s="1"/>
  <c r="HO342" i="10"/>
  <c r="AY8" i="10" s="1"/>
  <c r="HN343" i="10"/>
  <c r="AZ9" i="10" s="1"/>
  <c r="HO343" i="10"/>
  <c r="AZ8" i="10" s="1"/>
  <c r="HN344" i="10"/>
  <c r="HO344" i="10"/>
  <c r="BA8" i="10" s="1"/>
  <c r="HN345" i="10"/>
  <c r="BB9" i="10" s="1"/>
  <c r="HO345" i="10"/>
  <c r="BB8" i="10" s="1"/>
  <c r="HN346" i="10"/>
  <c r="BC9" i="10" s="1"/>
  <c r="HO346" i="10"/>
  <c r="BC8" i="10" s="1"/>
  <c r="HN347" i="10"/>
  <c r="BD9" i="10" s="1"/>
  <c r="HO347" i="10"/>
  <c r="BD8" i="10" s="1"/>
  <c r="HN348" i="10"/>
  <c r="BE9" i="10" s="1"/>
  <c r="HO348" i="10"/>
  <c r="BE8" i="10" s="1"/>
  <c r="HN349" i="10"/>
  <c r="BF9" i="10" s="1"/>
  <c r="HO349" i="10"/>
  <c r="BF8" i="10" s="1"/>
  <c r="HN350" i="10"/>
  <c r="BG9" i="10" s="1"/>
  <c r="HO350" i="10"/>
  <c r="BG8" i="10" s="1"/>
  <c r="HO326" i="10"/>
  <c r="AI8" i="10" s="1"/>
  <c r="HN326" i="10"/>
  <c r="AI9" i="10" s="1"/>
  <c r="HN325" i="10"/>
  <c r="AH9" i="10" s="1"/>
  <c r="E5" i="13"/>
  <c r="DX305" i="13"/>
  <c r="DX307" i="13"/>
  <c r="AJ9" i="12"/>
  <c r="AJ10" i="12" s="1"/>
  <c r="AJ11" i="12" s="1"/>
  <c r="AJ12" i="12" s="1"/>
  <c r="AJ13" i="12" s="1"/>
  <c r="AJ14" i="12" s="1"/>
  <c r="AJ15" i="12" s="1"/>
  <c r="AJ16" i="12" s="1"/>
  <c r="AJ17" i="12" s="1"/>
  <c r="AJ18" i="12" s="1"/>
  <c r="AJ19" i="12" s="1"/>
  <c r="AJ20" i="12" s="1"/>
  <c r="AJ21" i="12" s="1"/>
  <c r="AJ22" i="12" s="1"/>
  <c r="AJ23" i="12" s="1"/>
  <c r="AJ24" i="12" s="1"/>
  <c r="AJ25" i="12" s="1"/>
  <c r="AJ26" i="12" s="1"/>
  <c r="AJ27" i="12" s="1"/>
  <c r="AJ28" i="12" s="1"/>
  <c r="AJ29" i="12" s="1"/>
  <c r="AJ30" i="12" s="1"/>
  <c r="AJ31" i="12" s="1"/>
  <c r="AJ32" i="12" s="1"/>
  <c r="AJ33" i="12" s="1"/>
  <c r="AJ34" i="12" s="1"/>
  <c r="AJ35" i="12" s="1"/>
  <c r="AJ36" i="12" s="1"/>
  <c r="AJ37" i="12" s="1"/>
  <c r="AX8" i="12" s="1"/>
  <c r="AX9" i="12" s="1"/>
  <c r="AX10" i="12" s="1"/>
  <c r="AX11" i="12" s="1"/>
  <c r="AX12" i="12" s="1"/>
  <c r="AX13" i="12" s="1"/>
  <c r="AX14" i="12" s="1"/>
  <c r="AX15" i="12" s="1"/>
  <c r="AX16" i="12" s="1"/>
  <c r="AX17" i="12" s="1"/>
  <c r="AX18" i="12" s="1"/>
  <c r="AX19" i="12" s="1"/>
  <c r="AX20" i="12" s="1"/>
  <c r="AX21" i="12" s="1"/>
  <c r="AX22" i="12" s="1"/>
  <c r="AX23" i="12" s="1"/>
  <c r="AX24" i="12" s="1"/>
  <c r="AX25" i="12" s="1"/>
  <c r="AX26" i="12" s="1"/>
  <c r="AX27" i="12" s="1"/>
  <c r="AX28" i="12" s="1"/>
  <c r="AX29" i="12" s="1"/>
  <c r="AX30" i="12" s="1"/>
  <c r="AX31" i="12" s="1"/>
  <c r="AX32" i="12" s="1"/>
  <c r="AX33" i="12" s="1"/>
  <c r="AX34" i="12" s="1"/>
  <c r="AX35" i="12" s="1"/>
  <c r="AX36" i="12" s="1"/>
  <c r="AX37" i="12" s="1"/>
  <c r="DX304" i="13"/>
  <c r="C7" i="12"/>
  <c r="B3" i="13"/>
  <c r="U9" i="12"/>
  <c r="U10" i="12" s="1"/>
  <c r="U11" i="12" s="1"/>
  <c r="U12" i="12" s="1"/>
  <c r="U13" i="12" s="1"/>
  <c r="U14" i="12" s="1"/>
  <c r="U15" i="12" s="1"/>
  <c r="U16" i="12" s="1"/>
  <c r="U17" i="12" s="1"/>
  <c r="U18" i="12" s="1"/>
  <c r="U19" i="12" s="1"/>
  <c r="U20" i="12" s="1"/>
  <c r="U21" i="12" s="1"/>
  <c r="U22" i="12" s="1"/>
  <c r="U23" i="12" s="1"/>
  <c r="U24" i="12" s="1"/>
  <c r="U25" i="12" s="1"/>
  <c r="U26" i="12" s="1"/>
  <c r="U27" i="12" s="1"/>
  <c r="U28" i="12" s="1"/>
  <c r="U29" i="12" s="1"/>
  <c r="U30" i="12" s="1"/>
  <c r="U31" i="12" s="1"/>
  <c r="U32" i="12" s="1"/>
  <c r="DV303" i="12"/>
  <c r="C8" i="12"/>
  <c r="C10" i="12"/>
  <c r="FP305" i="13"/>
  <c r="FL305" i="13"/>
  <c r="FM305" i="13"/>
  <c r="FN305" i="13"/>
  <c r="FO305" i="13"/>
  <c r="B1" i="148" l="1"/>
  <c r="B1" i="147"/>
  <c r="B1" i="145"/>
  <c r="B1" i="142"/>
  <c r="B1" i="140"/>
  <c r="B1" i="139"/>
  <c r="B1" i="135"/>
  <c r="B1" i="128"/>
  <c r="B1" i="127"/>
  <c r="B1" i="126"/>
  <c r="B1" i="125"/>
  <c r="B1" i="123"/>
  <c r="B1" i="121"/>
  <c r="B1" i="118"/>
  <c r="B1" i="117"/>
  <c r="B1" i="116"/>
  <c r="B1" i="115"/>
  <c r="B1" i="114"/>
  <c r="B1" i="113"/>
  <c r="B1" i="146"/>
  <c r="B1" i="144"/>
  <c r="B1" i="143"/>
  <c r="B1" i="141"/>
  <c r="B1" i="138"/>
  <c r="B1" i="137"/>
  <c r="B1" i="136"/>
  <c r="B1" i="134"/>
  <c r="B1" i="133"/>
  <c r="B1" i="132"/>
  <c r="B1" i="131"/>
  <c r="B1" i="129"/>
  <c r="B1" i="124"/>
  <c r="B1" i="122"/>
  <c r="B1" i="120"/>
  <c r="B1" i="119"/>
  <c r="HN417" i="2"/>
  <c r="HM418" i="2"/>
  <c r="DV304" i="12"/>
  <c r="HP304" i="10"/>
  <c r="AL8" i="13"/>
  <c r="AH8" i="13"/>
  <c r="AJ8" i="13"/>
  <c r="AK8" i="13"/>
  <c r="AI8" i="13"/>
  <c r="GD301" i="71"/>
  <c r="H10" i="13"/>
  <c r="F10" i="13"/>
  <c r="K8" i="10"/>
  <c r="BC10" i="71"/>
  <c r="HX303" i="71"/>
  <c r="BB10" i="71" s="1"/>
  <c r="HW303" i="71"/>
  <c r="BA10" i="71" s="1"/>
  <c r="HV303" i="71"/>
  <c r="AZ10" i="71" s="1"/>
  <c r="HU303" i="71"/>
  <c r="AY10" i="71" s="1"/>
  <c r="HT303" i="71"/>
  <c r="AX10" i="71" s="1"/>
  <c r="HS303" i="71"/>
  <c r="AW10" i="71" s="1"/>
  <c r="HR303" i="71"/>
  <c r="AV10" i="71" s="1"/>
  <c r="HQ303" i="71"/>
  <c r="AU10" i="71" s="1"/>
  <c r="HP303" i="71"/>
  <c r="AT10" i="71" s="1"/>
  <c r="HO303" i="71"/>
  <c r="AS10" i="71" s="1"/>
  <c r="HN303" i="71"/>
  <c r="AR10" i="71" s="1"/>
  <c r="HM303" i="71"/>
  <c r="AQ10" i="71" s="1"/>
  <c r="HL303" i="71"/>
  <c r="AP10" i="71" s="1"/>
  <c r="HK303" i="71"/>
  <c r="AO10" i="71" s="1"/>
  <c r="HJ303" i="71"/>
  <c r="AN10" i="71" s="1"/>
  <c r="HI303" i="71"/>
  <c r="AM10" i="71" s="1"/>
  <c r="HH303" i="71"/>
  <c r="AL10" i="71" s="1"/>
  <c r="HG303" i="71"/>
  <c r="AK10" i="71" s="1"/>
  <c r="HF303" i="71"/>
  <c r="AJ10" i="71" s="1"/>
  <c r="HE303" i="71"/>
  <c r="BC11" i="71"/>
  <c r="BB11" i="71"/>
  <c r="BA11" i="71"/>
  <c r="AZ11" i="71"/>
  <c r="AY11" i="71"/>
  <c r="AX11" i="71"/>
  <c r="AW11" i="71"/>
  <c r="AV11" i="71"/>
  <c r="AU11" i="71"/>
  <c r="AT11" i="71"/>
  <c r="AS11" i="71"/>
  <c r="AR11" i="71"/>
  <c r="AQ11" i="71"/>
  <c r="AP11" i="71"/>
  <c r="AO11" i="71"/>
  <c r="AN11" i="71"/>
  <c r="AM11" i="71"/>
  <c r="AL11" i="71"/>
  <c r="AK11" i="71"/>
  <c r="AJ11" i="71"/>
  <c r="AI11" i="71"/>
  <c r="HN418" i="2" l="1"/>
  <c r="HM419" i="2"/>
  <c r="HA299" i="2"/>
  <c r="DV305" i="12"/>
  <c r="HP305" i="10"/>
  <c r="GE301" i="71"/>
  <c r="AE10" i="71"/>
  <c r="AC10" i="71"/>
  <c r="AI10" i="71"/>
  <c r="AH10" i="71"/>
  <c r="AG10" i="71"/>
  <c r="AF10" i="71"/>
  <c r="AC11" i="71"/>
  <c r="AB11" i="71"/>
  <c r="AA11" i="71"/>
  <c r="Z11" i="71"/>
  <c r="Y11" i="71"/>
  <c r="X11" i="71"/>
  <c r="W11" i="71"/>
  <c r="V11" i="71"/>
  <c r="U11" i="71"/>
  <c r="T11" i="71"/>
  <c r="S11" i="71"/>
  <c r="R11" i="71"/>
  <c r="Q11" i="71"/>
  <c r="P11" i="71"/>
  <c r="O11" i="71"/>
  <c r="N11" i="71"/>
  <c r="M11" i="71"/>
  <c r="L11" i="71"/>
  <c r="K11" i="71"/>
  <c r="J11" i="71"/>
  <c r="AA10" i="71"/>
  <c r="Y10" i="71"/>
  <c r="W10" i="71"/>
  <c r="U10" i="71"/>
  <c r="S10" i="71"/>
  <c r="Q10" i="71"/>
  <c r="O10" i="71"/>
  <c r="M10" i="71"/>
  <c r="K10" i="71"/>
  <c r="I10" i="71"/>
  <c r="G10" i="71"/>
  <c r="GB298" i="71"/>
  <c r="AD10" i="71"/>
  <c r="AB10" i="71"/>
  <c r="Z10" i="71"/>
  <c r="X10" i="71"/>
  <c r="V10" i="71"/>
  <c r="T10" i="71"/>
  <c r="R10" i="71"/>
  <c r="P10" i="71"/>
  <c r="N10" i="71"/>
  <c r="L10" i="71"/>
  <c r="J10" i="71"/>
  <c r="FZ305" i="71"/>
  <c r="FZ339" i="71"/>
  <c r="FZ337" i="71"/>
  <c r="FZ335" i="71"/>
  <c r="FZ333" i="71"/>
  <c r="FZ331" i="71"/>
  <c r="FZ329" i="71"/>
  <c r="FZ327" i="71"/>
  <c r="FZ325" i="71"/>
  <c r="FZ323" i="71"/>
  <c r="FZ321" i="71"/>
  <c r="FZ319" i="71"/>
  <c r="FZ317" i="71"/>
  <c r="FZ315" i="71"/>
  <c r="FZ313" i="71"/>
  <c r="FZ311" i="71"/>
  <c r="FZ309" i="71"/>
  <c r="FZ307" i="71"/>
  <c r="FZ338" i="71"/>
  <c r="FZ336" i="71"/>
  <c r="FZ334" i="71"/>
  <c r="FZ332" i="71"/>
  <c r="FZ330" i="71"/>
  <c r="FZ328" i="71"/>
  <c r="FZ326" i="71"/>
  <c r="FZ324" i="71"/>
  <c r="FZ322" i="71"/>
  <c r="FZ320" i="71"/>
  <c r="FZ318" i="71"/>
  <c r="FZ316" i="71"/>
  <c r="FZ314" i="71"/>
  <c r="FZ312" i="71"/>
  <c r="FZ310" i="71"/>
  <c r="FZ308" i="71"/>
  <c r="FZ306" i="71"/>
  <c r="AG11" i="71"/>
  <c r="AE11" i="71"/>
  <c r="AD11" i="71"/>
  <c r="AF11" i="71"/>
  <c r="AH11" i="71"/>
  <c r="FU305" i="71"/>
  <c r="FU306" i="71" s="1"/>
  <c r="FU307" i="71" s="1"/>
  <c r="FU308" i="71" s="1"/>
  <c r="FU309" i="71" s="1"/>
  <c r="E6" i="71" s="1"/>
  <c r="A13" i="71"/>
  <c r="A20" i="71"/>
  <c r="A16" i="71"/>
  <c r="A14" i="71"/>
  <c r="H9" i="71"/>
  <c r="DX308" i="13"/>
  <c r="C11" i="12"/>
  <c r="C9" i="12"/>
  <c r="DX306" i="13"/>
  <c r="HN419" i="2" l="1"/>
  <c r="HM420" i="2"/>
  <c r="GZ300" i="2"/>
  <c r="HC388" i="2" s="1"/>
  <c r="DV306" i="12"/>
  <c r="HP306" i="10"/>
  <c r="GF301" i="71"/>
  <c r="I10" i="13"/>
  <c r="G10" i="13"/>
  <c r="G11" i="71"/>
  <c r="I11" i="71"/>
  <c r="H11" i="71"/>
  <c r="H10" i="71"/>
  <c r="I9" i="71"/>
  <c r="DX309" i="13"/>
  <c r="C12" i="12"/>
  <c r="Q3" i="12"/>
  <c r="AJ3" i="12" s="1"/>
  <c r="AN2" i="13"/>
  <c r="Q9" i="12"/>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GA337" i="71"/>
  <c r="GA316" i="71"/>
  <c r="GA332" i="71"/>
  <c r="GA329" i="71"/>
  <c r="GA313" i="71"/>
  <c r="GA325" i="71"/>
  <c r="GA334" i="71"/>
  <c r="GA307" i="71"/>
  <c r="GA309" i="71"/>
  <c r="GA320" i="71"/>
  <c r="GA312" i="71"/>
  <c r="GA308" i="71"/>
  <c r="GA326" i="71"/>
  <c r="GA314" i="71"/>
  <c r="GA336" i="71"/>
  <c r="GA323" i="71"/>
  <c r="GA315" i="71"/>
  <c r="GA310" i="71"/>
  <c r="GA333" i="71"/>
  <c r="GA330" i="71"/>
  <c r="GA339" i="71"/>
  <c r="FR305" i="13"/>
  <c r="GA321" i="71"/>
  <c r="GA324" i="71"/>
  <c r="GA328" i="71"/>
  <c r="GA327" i="71"/>
  <c r="GA317" i="71"/>
  <c r="GA335" i="71"/>
  <c r="GA306" i="71"/>
  <c r="GA319" i="71"/>
  <c r="GA331" i="71"/>
  <c r="FQ305" i="13"/>
  <c r="GA322" i="71"/>
  <c r="GA340" i="71"/>
  <c r="GA318" i="71"/>
  <c r="GA338" i="71"/>
  <c r="GA311" i="71"/>
  <c r="HN420" i="2" l="1"/>
  <c r="HM421" i="2"/>
  <c r="GZ301" i="2"/>
  <c r="HC389" i="2" s="1"/>
  <c r="HA300" i="2"/>
  <c r="GZ302" i="2"/>
  <c r="GZ303" i="2" s="1"/>
  <c r="DV307" i="12"/>
  <c r="HP307" i="10"/>
  <c r="AM8" i="13"/>
  <c r="AN8" i="13"/>
  <c r="GG301" i="71"/>
  <c r="J10" i="13"/>
  <c r="E48" i="71"/>
  <c r="E44" i="71"/>
  <c r="E36" i="71"/>
  <c r="E28" i="71"/>
  <c r="E20" i="71"/>
  <c r="E41" i="71"/>
  <c r="E33" i="71"/>
  <c r="E17" i="71"/>
  <c r="E40" i="71"/>
  <c r="E32" i="71"/>
  <c r="E24" i="71"/>
  <c r="E16" i="71"/>
  <c r="E45" i="71"/>
  <c r="E37" i="71"/>
  <c r="E29" i="71"/>
  <c r="E25" i="71"/>
  <c r="E21" i="71"/>
  <c r="E46" i="71"/>
  <c r="E42" i="71"/>
  <c r="E26" i="71"/>
  <c r="E22" i="71"/>
  <c r="E18" i="71"/>
  <c r="E47" i="71"/>
  <c r="E39" i="71"/>
  <c r="E31" i="71"/>
  <c r="E23" i="71"/>
  <c r="E38" i="71"/>
  <c r="E34" i="71"/>
  <c r="E30" i="71"/>
  <c r="E43" i="71"/>
  <c r="E35" i="71"/>
  <c r="E27" i="71"/>
  <c r="E19" i="71"/>
  <c r="E15" i="71"/>
  <c r="J9" i="71"/>
  <c r="DX310" i="13"/>
  <c r="C13" i="12"/>
  <c r="B1" i="10"/>
  <c r="AN3" i="13"/>
  <c r="G10" i="10"/>
  <c r="F13" i="10"/>
  <c r="F14" i="10"/>
  <c r="F15" i="10"/>
  <c r="F16" i="10"/>
  <c r="F17" i="10"/>
  <c r="F18" i="10"/>
  <c r="HT313" i="10" s="1"/>
  <c r="F19" i="10"/>
  <c r="F20" i="10"/>
  <c r="F21" i="10"/>
  <c r="F22" i="10"/>
  <c r="F23" i="10"/>
  <c r="F24" i="10"/>
  <c r="HS319" i="10" s="1"/>
  <c r="F25" i="10"/>
  <c r="F26" i="10"/>
  <c r="HS321" i="10" s="1"/>
  <c r="F27" i="10"/>
  <c r="HS322" i="10" s="1"/>
  <c r="F28" i="10"/>
  <c r="HT323" i="10" s="1"/>
  <c r="F29" i="10"/>
  <c r="HS324" i="10" s="1"/>
  <c r="F30" i="10"/>
  <c r="HT325" i="10" s="1"/>
  <c r="F31" i="10"/>
  <c r="HS326" i="10" s="1"/>
  <c r="F32" i="10"/>
  <c r="HT327" i="10" s="1"/>
  <c r="F33" i="10"/>
  <c r="HS328" i="10" s="1"/>
  <c r="F34" i="10"/>
  <c r="HT329" i="10" s="1"/>
  <c r="F35" i="10"/>
  <c r="HS330" i="10" s="1"/>
  <c r="F36" i="10"/>
  <c r="HT331" i="10" s="1"/>
  <c r="F37" i="10"/>
  <c r="HS332" i="10" s="1"/>
  <c r="F38" i="10"/>
  <c r="HT333" i="10" s="1"/>
  <c r="F39" i="10"/>
  <c r="HS334" i="10" s="1"/>
  <c r="F40" i="10"/>
  <c r="HT335" i="10" s="1"/>
  <c r="F41" i="10"/>
  <c r="HS336" i="10" s="1"/>
  <c r="F42" i="10"/>
  <c r="HT337" i="10" s="1"/>
  <c r="F43" i="10"/>
  <c r="HS338" i="10" s="1"/>
  <c r="F44" i="10"/>
  <c r="HT339" i="10" s="1"/>
  <c r="F45" i="10"/>
  <c r="HS340" i="10" s="1"/>
  <c r="F46" i="10"/>
  <c r="HT341" i="10" s="1"/>
  <c r="F47" i="10"/>
  <c r="HS342" i="10" s="1"/>
  <c r="F48" i="10"/>
  <c r="HT343" i="10" s="1"/>
  <c r="F49" i="10"/>
  <c r="HS344" i="10" s="1"/>
  <c r="F50" i="10"/>
  <c r="HT345" i="10" s="1"/>
  <c r="F51" i="10"/>
  <c r="HS346" i="10" s="1"/>
  <c r="F52" i="10"/>
  <c r="HT347" i="10" s="1"/>
  <c r="F53" i="10"/>
  <c r="HS348" i="10" s="1"/>
  <c r="F54" i="10"/>
  <c r="HT349" i="10" s="1"/>
  <c r="F55" i="10"/>
  <c r="HS350" i="10" s="1"/>
  <c r="F56" i="10"/>
  <c r="HT351" i="10" s="1"/>
  <c r="F57" i="10"/>
  <c r="HS352" i="10" s="1"/>
  <c r="F58" i="10"/>
  <c r="HT353" i="10" s="1"/>
  <c r="F59" i="10"/>
  <c r="HS354" i="10" s="1"/>
  <c r="F60" i="10"/>
  <c r="HT355" i="10" s="1"/>
  <c r="F61" i="10"/>
  <c r="HS356" i="10" s="1"/>
  <c r="F62" i="10"/>
  <c r="HT357" i="10" s="1"/>
  <c r="F63" i="10"/>
  <c r="HS358" i="10" s="1"/>
  <c r="F64" i="10"/>
  <c r="HT359" i="10" s="1"/>
  <c r="F65" i="10"/>
  <c r="HS360" i="10" s="1"/>
  <c r="F66" i="10"/>
  <c r="HT361" i="10" s="1"/>
  <c r="F67" i="10"/>
  <c r="HS362" i="10" s="1"/>
  <c r="F68" i="10"/>
  <c r="HT363" i="10" s="1"/>
  <c r="F69" i="10"/>
  <c r="HS364" i="10" s="1"/>
  <c r="F70" i="10"/>
  <c r="HT365" i="10" s="1"/>
  <c r="F71" i="10"/>
  <c r="HS366" i="10" s="1"/>
  <c r="G13" i="10"/>
  <c r="G14" i="10"/>
  <c r="G15" i="10"/>
  <c r="G16" i="10"/>
  <c r="G17" i="10"/>
  <c r="G18" i="10"/>
  <c r="G19" i="10"/>
  <c r="G20" i="10"/>
  <c r="G21" i="10"/>
  <c r="G22" i="10"/>
  <c r="G23" i="10"/>
  <c r="G24" i="10"/>
  <c r="G25" i="10"/>
  <c r="G26" i="10"/>
  <c r="G27" i="10"/>
  <c r="G28" i="10"/>
  <c r="G29" i="10"/>
  <c r="G30" i="10"/>
  <c r="G31" i="10"/>
  <c r="G32" i="10"/>
  <c r="G33" i="10"/>
  <c r="G34" i="10"/>
  <c r="G35" i="10"/>
  <c r="G36" i="10"/>
  <c r="G37" i="10"/>
  <c r="G38" i="10"/>
  <c r="G39" i="10"/>
  <c r="G40" i="10"/>
  <c r="G41" i="10"/>
  <c r="G42" i="10"/>
  <c r="G43" i="10"/>
  <c r="G44" i="10"/>
  <c r="G45" i="10"/>
  <c r="G46" i="10"/>
  <c r="G47" i="10"/>
  <c r="G48" i="10"/>
  <c r="G49" i="10"/>
  <c r="G50" i="10"/>
  <c r="G51" i="10"/>
  <c r="G52" i="10"/>
  <c r="G53" i="10"/>
  <c r="G54" i="10"/>
  <c r="G55" i="10"/>
  <c r="G56" i="10"/>
  <c r="G57" i="10"/>
  <c r="G58" i="10"/>
  <c r="G59" i="10"/>
  <c r="G60" i="10"/>
  <c r="G61" i="10"/>
  <c r="G62" i="10"/>
  <c r="G63" i="10"/>
  <c r="G64" i="10"/>
  <c r="G65" i="10"/>
  <c r="G66" i="10"/>
  <c r="G67" i="10"/>
  <c r="G68" i="10"/>
  <c r="G69" i="10"/>
  <c r="G70" i="10"/>
  <c r="G71" i="10"/>
  <c r="HS323" i="10"/>
  <c r="HS325" i="10"/>
  <c r="HS327" i="10"/>
  <c r="HS329" i="10"/>
  <c r="HS331" i="10"/>
  <c r="HS333" i="10"/>
  <c r="HS335" i="10"/>
  <c r="HS337" i="10"/>
  <c r="HS339" i="10"/>
  <c r="HS341" i="10"/>
  <c r="HS345" i="10"/>
  <c r="HS349" i="10"/>
  <c r="HS357" i="10"/>
  <c r="HS365" i="10"/>
  <c r="F10" i="10"/>
  <c r="HN421" i="2" l="1"/>
  <c r="HM422" i="2"/>
  <c r="HA301" i="2"/>
  <c r="HS361" i="10"/>
  <c r="HR361" i="10" s="1"/>
  <c r="H66" i="10" s="1"/>
  <c r="HS353" i="10"/>
  <c r="HR353" i="10" s="1"/>
  <c r="H58" i="10" s="1"/>
  <c r="HC391" i="2"/>
  <c r="HA303" i="2"/>
  <c r="HS363" i="10"/>
  <c r="HS359" i="10"/>
  <c r="HS355" i="10"/>
  <c r="HS351" i="10"/>
  <c r="HS347" i="10"/>
  <c r="HS343" i="10"/>
  <c r="GZ304" i="2"/>
  <c r="HC392" i="2" s="1"/>
  <c r="HA302" i="2"/>
  <c r="HC390" i="2"/>
  <c r="HT321" i="10"/>
  <c r="GZ305" i="2"/>
  <c r="GZ306" i="2" s="1"/>
  <c r="HT348" i="10"/>
  <c r="HR348" i="10" s="1"/>
  <c r="H53" i="10" s="1"/>
  <c r="DV308" i="12"/>
  <c r="HP308" i="10"/>
  <c r="GH301" i="71"/>
  <c r="K10" i="13"/>
  <c r="HS316" i="10"/>
  <c r="HS317" i="10"/>
  <c r="HS315" i="10"/>
  <c r="HS320" i="10"/>
  <c r="HT319" i="10"/>
  <c r="HR319" i="10" s="1"/>
  <c r="H24" i="10" s="1"/>
  <c r="HT317" i="10"/>
  <c r="HR317" i="10" s="1"/>
  <c r="H22" i="10" s="1"/>
  <c r="HT316" i="10"/>
  <c r="HT315" i="10"/>
  <c r="HS314" i="10"/>
  <c r="HS318" i="10"/>
  <c r="HT309" i="10"/>
  <c r="HT312" i="10"/>
  <c r="HT311" i="10"/>
  <c r="HS313" i="10"/>
  <c r="HR313" i="10" s="1"/>
  <c r="H18" i="10" s="1"/>
  <c r="K9" i="71"/>
  <c r="HT364" i="10"/>
  <c r="HR364" i="10" s="1"/>
  <c r="H69" i="10" s="1"/>
  <c r="HT332" i="10"/>
  <c r="HR332" i="10" s="1"/>
  <c r="H37" i="10" s="1"/>
  <c r="DX311" i="13"/>
  <c r="C14" i="12"/>
  <c r="HT356" i="10"/>
  <c r="HR356" i="10" s="1"/>
  <c r="H61" i="10" s="1"/>
  <c r="HT340" i="10"/>
  <c r="HR340" i="10" s="1"/>
  <c r="H45" i="10" s="1"/>
  <c r="HT324" i="10"/>
  <c r="HR324" i="10" s="1"/>
  <c r="H29" i="10" s="1"/>
  <c r="HT314" i="10"/>
  <c r="HT360" i="10"/>
  <c r="HR360" i="10" s="1"/>
  <c r="H65" i="10" s="1"/>
  <c r="HT352" i="10"/>
  <c r="HR352" i="10" s="1"/>
  <c r="H57" i="10" s="1"/>
  <c r="HT344" i="10"/>
  <c r="HR344" i="10" s="1"/>
  <c r="H49" i="10" s="1"/>
  <c r="HT336" i="10"/>
  <c r="HR336" i="10" s="1"/>
  <c r="H41" i="10" s="1"/>
  <c r="HT328" i="10"/>
  <c r="HR328" i="10" s="1"/>
  <c r="H33" i="10" s="1"/>
  <c r="HT320" i="10"/>
  <c r="HT366" i="10"/>
  <c r="HR366" i="10" s="1"/>
  <c r="H71" i="10" s="1"/>
  <c r="HT362" i="10"/>
  <c r="HR362" i="10" s="1"/>
  <c r="H67" i="10" s="1"/>
  <c r="HT358" i="10"/>
  <c r="HR358" i="10" s="1"/>
  <c r="H63" i="10" s="1"/>
  <c r="HT354" i="10"/>
  <c r="HR354" i="10" s="1"/>
  <c r="H59" i="10" s="1"/>
  <c r="HT350" i="10"/>
  <c r="HR350" i="10" s="1"/>
  <c r="H55" i="10" s="1"/>
  <c r="HT346" i="10"/>
  <c r="HR346" i="10" s="1"/>
  <c r="H51" i="10" s="1"/>
  <c r="HT342" i="10"/>
  <c r="HT338" i="10"/>
  <c r="HR338" i="10" s="1"/>
  <c r="H43" i="10" s="1"/>
  <c r="HT334" i="10"/>
  <c r="HT330" i="10"/>
  <c r="HR330" i="10" s="1"/>
  <c r="H35" i="10" s="1"/>
  <c r="HT326" i="10"/>
  <c r="HT322" i="10"/>
  <c r="HR322" i="10" s="1"/>
  <c r="H27" i="10" s="1"/>
  <c r="HT318" i="10"/>
  <c r="HR365" i="10"/>
  <c r="H70" i="10" s="1"/>
  <c r="HR363" i="10"/>
  <c r="H68" i="10" s="1"/>
  <c r="HR359" i="10"/>
  <c r="H64" i="10" s="1"/>
  <c r="HR357" i="10"/>
  <c r="H62" i="10" s="1"/>
  <c r="HR355" i="10"/>
  <c r="H60" i="10" s="1"/>
  <c r="HR351" i="10"/>
  <c r="H56" i="10" s="1"/>
  <c r="HR349" i="10"/>
  <c r="H54" i="10" s="1"/>
  <c r="HR347" i="10"/>
  <c r="H52" i="10" s="1"/>
  <c r="HR345" i="10"/>
  <c r="H50" i="10" s="1"/>
  <c r="HR343" i="10"/>
  <c r="H48" i="10" s="1"/>
  <c r="HR341" i="10"/>
  <c r="H46" i="10" s="1"/>
  <c r="HR339" i="10"/>
  <c r="H44" i="10" s="1"/>
  <c r="HS311" i="10"/>
  <c r="HS312" i="10"/>
  <c r="HS309" i="10"/>
  <c r="HR337" i="10"/>
  <c r="H42" i="10" s="1"/>
  <c r="HR335" i="10"/>
  <c r="H40" i="10" s="1"/>
  <c r="HR333" i="10"/>
  <c r="H38" i="10" s="1"/>
  <c r="HR331" i="10"/>
  <c r="H36" i="10" s="1"/>
  <c r="HR329" i="10"/>
  <c r="H34" i="10" s="1"/>
  <c r="HR327" i="10"/>
  <c r="H32" i="10" s="1"/>
  <c r="HR325" i="10"/>
  <c r="H30" i="10" s="1"/>
  <c r="HR323" i="10"/>
  <c r="H28" i="10" s="1"/>
  <c r="HR321" i="10"/>
  <c r="H26" i="10" s="1"/>
  <c r="HR342" i="10"/>
  <c r="H47" i="10" s="1"/>
  <c r="HR334" i="10"/>
  <c r="H39" i="10" s="1"/>
  <c r="HR326" i="10"/>
  <c r="H31" i="10" s="1"/>
  <c r="HS310" i="10"/>
  <c r="HT310" i="10"/>
  <c r="HN422" i="2" l="1"/>
  <c r="HM423" i="2"/>
  <c r="HD390" i="2"/>
  <c r="HD391" i="2"/>
  <c r="HD389" i="2"/>
  <c r="HR309" i="10"/>
  <c r="H14" i="10" s="1"/>
  <c r="HA304" i="2"/>
  <c r="HA306" i="2"/>
  <c r="HC394" i="2"/>
  <c r="GZ307" i="2"/>
  <c r="HA305" i="2"/>
  <c r="HC393" i="2"/>
  <c r="DV309" i="12"/>
  <c r="HP309" i="10"/>
  <c r="GI301" i="71"/>
  <c r="L10" i="13"/>
  <c r="HR311" i="10"/>
  <c r="H16" i="10" s="1"/>
  <c r="HR320" i="10"/>
  <c r="H25" i="10" s="1"/>
  <c r="HR315" i="10"/>
  <c r="H20" i="10" s="1"/>
  <c r="HR316" i="10"/>
  <c r="H21" i="10" s="1"/>
  <c r="HR318" i="10"/>
  <c r="H23" i="10" s="1"/>
  <c r="HR312" i="10"/>
  <c r="H17" i="10" s="1"/>
  <c r="HR314" i="10"/>
  <c r="H19" i="10" s="1"/>
  <c r="L9" i="71"/>
  <c r="DX312" i="13"/>
  <c r="C15" i="12"/>
  <c r="HR310" i="10"/>
  <c r="H15" i="10" s="1"/>
  <c r="HN423" i="2" l="1"/>
  <c r="HM424" i="2"/>
  <c r="HD393" i="2"/>
  <c r="HD392" i="2"/>
  <c r="HD394" i="2"/>
  <c r="HA307" i="2"/>
  <c r="HC395" i="2"/>
  <c r="GZ308" i="2"/>
  <c r="DV310" i="12"/>
  <c r="HP310" i="10"/>
  <c r="GJ301" i="71"/>
  <c r="M10" i="13"/>
  <c r="M9" i="71"/>
  <c r="DX313" i="13"/>
  <c r="C16" i="12"/>
  <c r="HL306" i="10"/>
  <c r="HN424" i="2" l="1"/>
  <c r="HM425" i="2"/>
  <c r="HD395" i="2"/>
  <c r="HA308" i="2"/>
  <c r="HC396" i="2"/>
  <c r="GZ309" i="2"/>
  <c r="DV311" i="12"/>
  <c r="HP311" i="10"/>
  <c r="GK301" i="71"/>
  <c r="N10" i="13"/>
  <c r="N9" i="71"/>
  <c r="DX314" i="13"/>
  <c r="C17" i="12"/>
  <c r="HI309" i="10"/>
  <c r="HI310" i="10" s="1"/>
  <c r="HI311" i="10" s="1"/>
  <c r="HI312" i="10" s="1"/>
  <c r="HI313" i="10" s="1"/>
  <c r="HI314" i="10" s="1"/>
  <c r="HI315" i="10" s="1"/>
  <c r="HI316" i="10" s="1"/>
  <c r="HI317" i="10" s="1"/>
  <c r="HI318" i="10" s="1"/>
  <c r="HI319" i="10" s="1"/>
  <c r="HI320" i="10" s="1"/>
  <c r="HI321" i="10" s="1"/>
  <c r="HI322" i="10" s="1"/>
  <c r="HI323" i="10" s="1"/>
  <c r="HI324" i="10" s="1"/>
  <c r="HI325" i="10" s="1"/>
  <c r="HI326" i="10" s="1"/>
  <c r="HI327" i="10" s="1"/>
  <c r="HI328" i="10" s="1"/>
  <c r="HI329" i="10" s="1"/>
  <c r="HI330" i="10" s="1"/>
  <c r="HI331" i="10" s="1"/>
  <c r="HI332" i="10" s="1"/>
  <c r="HI333" i="10" s="1"/>
  <c r="HI334" i="10" s="1"/>
  <c r="HI335" i="10" s="1"/>
  <c r="HI336" i="10" s="1"/>
  <c r="HI337" i="10" s="1"/>
  <c r="HI338" i="10" s="1"/>
  <c r="HI339" i="10" s="1"/>
  <c r="HI340" i="10" s="1"/>
  <c r="HI341" i="10" s="1"/>
  <c r="HI342" i="10" s="1"/>
  <c r="HI343" i="10" s="1"/>
  <c r="HI344" i="10" s="1"/>
  <c r="HI345" i="10" s="1"/>
  <c r="HI346" i="10" s="1"/>
  <c r="HI347" i="10" s="1"/>
  <c r="HI348" i="10" s="1"/>
  <c r="HN425" i="2" l="1"/>
  <c r="HM426" i="2"/>
  <c r="HD396" i="2"/>
  <c r="HA309" i="2"/>
  <c r="HC397" i="2"/>
  <c r="GZ310" i="2"/>
  <c r="DV312" i="12"/>
  <c r="HP312" i="10"/>
  <c r="GL301" i="71"/>
  <c r="O10" i="13"/>
  <c r="O9" i="71"/>
  <c r="DX315" i="13"/>
  <c r="C18" i="12"/>
  <c r="DY305" i="13"/>
  <c r="DY306" i="13"/>
  <c r="DY307" i="13"/>
  <c r="DY308" i="13"/>
  <c r="DY309" i="13"/>
  <c r="DY304" i="13"/>
  <c r="HN426" i="2" l="1"/>
  <c r="HM427" i="2"/>
  <c r="HD397" i="2"/>
  <c r="HA310" i="2"/>
  <c r="HC398" i="2"/>
  <c r="GZ311" i="2"/>
  <c r="DV313" i="12"/>
  <c r="HP313" i="10"/>
  <c r="GM301" i="71"/>
  <c r="P10" i="13"/>
  <c r="ET304" i="13" s="1"/>
  <c r="P9" i="71"/>
  <c r="DX316" i="13"/>
  <c r="C19" i="12"/>
  <c r="HG302" i="10"/>
  <c r="HG301" i="10"/>
  <c r="HG312" i="10"/>
  <c r="HG310" i="10"/>
  <c r="ER304" i="13"/>
  <c r="HG308" i="10"/>
  <c r="EP304" i="13"/>
  <c r="HG311" i="10"/>
  <c r="ES304" i="13"/>
  <c r="HG309" i="10"/>
  <c r="EQ304" i="13"/>
  <c r="HG307" i="10"/>
  <c r="EO304" i="13"/>
  <c r="HN427" i="2" l="1"/>
  <c r="HM428" i="2"/>
  <c r="HD398" i="2"/>
  <c r="HA311" i="2"/>
  <c r="HC399" i="2"/>
  <c r="GZ312" i="2"/>
  <c r="DV314" i="12"/>
  <c r="HP314" i="10"/>
  <c r="GN301" i="71"/>
  <c r="Q10" i="13"/>
  <c r="EU304" i="13" s="1"/>
  <c r="HG313" i="10"/>
  <c r="Q9" i="71"/>
  <c r="DX317" i="13"/>
  <c r="C20" i="12"/>
  <c r="HG306" i="10"/>
  <c r="HG305" i="10"/>
  <c r="HG304" i="10"/>
  <c r="HG303" i="10"/>
  <c r="EN304" i="13"/>
  <c r="EL304" i="13"/>
  <c r="EJ304" i="13"/>
  <c r="EM304" i="13"/>
  <c r="EK304" i="13"/>
  <c r="EI303" i="13"/>
  <c r="DZ304" i="13"/>
  <c r="J82" i="12"/>
  <c r="J81" i="12"/>
  <c r="J80" i="12"/>
  <c r="J79" i="12"/>
  <c r="J78" i="12"/>
  <c r="J77" i="12"/>
  <c r="J76" i="12"/>
  <c r="J75" i="12"/>
  <c r="J74" i="12"/>
  <c r="J73" i="12"/>
  <c r="J72" i="12"/>
  <c r="J71" i="12"/>
  <c r="J70" i="12"/>
  <c r="J69" i="12"/>
  <c r="J68" i="12"/>
  <c r="J67" i="12"/>
  <c r="J66" i="12"/>
  <c r="J65" i="12"/>
  <c r="J64" i="12"/>
  <c r="J63" i="12"/>
  <c r="J62" i="12"/>
  <c r="J61" i="12"/>
  <c r="J60" i="12"/>
  <c r="J59" i="12"/>
  <c r="J58" i="12"/>
  <c r="J57" i="12"/>
  <c r="J56" i="12"/>
  <c r="J55" i="12"/>
  <c r="J54" i="12"/>
  <c r="J53" i="12"/>
  <c r="J52" i="12"/>
  <c r="J51" i="12"/>
  <c r="J50" i="12"/>
  <c r="J49" i="12"/>
  <c r="J48" i="12"/>
  <c r="J47" i="12"/>
  <c r="J46" i="12"/>
  <c r="J45" i="12"/>
  <c r="J44" i="12"/>
  <c r="EE312" i="13"/>
  <c r="EE313" i="13" s="1"/>
  <c r="EE314" i="13" s="1"/>
  <c r="EE315" i="13" s="1"/>
  <c r="EE316" i="13" s="1"/>
  <c r="EE317" i="13" s="1"/>
  <c r="EE318" i="13" s="1"/>
  <c r="EE319" i="13" s="1"/>
  <c r="EE320" i="13" s="1"/>
  <c r="EE321" i="13" s="1"/>
  <c r="EE322" i="13" s="1"/>
  <c r="EE323" i="13" s="1"/>
  <c r="EE324" i="13" s="1"/>
  <c r="EE325" i="13" s="1"/>
  <c r="EE326" i="13" s="1"/>
  <c r="EE327" i="13" s="1"/>
  <c r="EE328" i="13" s="1"/>
  <c r="EE329" i="13" s="1"/>
  <c r="EE330" i="13" s="1"/>
  <c r="EE331" i="13" s="1"/>
  <c r="EE332" i="13" s="1"/>
  <c r="EE333" i="13" s="1"/>
  <c r="EE334" i="13" s="1"/>
  <c r="EE335" i="13" s="1"/>
  <c r="EE336" i="13" s="1"/>
  <c r="EE337" i="13" s="1"/>
  <c r="EE338" i="13" s="1"/>
  <c r="EE339" i="13" s="1"/>
  <c r="EE340" i="13" s="1"/>
  <c r="EE341" i="13" s="1"/>
  <c r="EE342" i="13" s="1"/>
  <c r="EE343" i="13" s="1"/>
  <c r="EE344" i="13" s="1"/>
  <c r="EE345" i="13" s="1"/>
  <c r="EE346" i="13" s="1"/>
  <c r="EE347" i="13" s="1"/>
  <c r="EE348" i="13" s="1"/>
  <c r="EE349" i="13" s="1"/>
  <c r="EE350" i="13" s="1"/>
  <c r="EE351" i="13" s="1"/>
  <c r="EE310" i="13"/>
  <c r="EE309" i="13"/>
  <c r="EG308" i="13"/>
  <c r="EG307" i="13" s="1"/>
  <c r="EG306" i="13" s="1"/>
  <c r="EG305" i="13" s="1"/>
  <c r="EE308" i="13"/>
  <c r="EF307" i="13"/>
  <c r="EF306" i="13" s="1"/>
  <c r="EF305" i="13" s="1"/>
  <c r="EF304" i="13" s="1"/>
  <c r="EE307" i="13"/>
  <c r="EE306" i="13"/>
  <c r="EE305" i="13"/>
  <c r="EE304" i="13"/>
  <c r="EB304" i="13"/>
  <c r="HI307" i="10"/>
  <c r="HV306" i="10" s="1"/>
  <c r="HN428" i="2" l="1"/>
  <c r="HM429" i="2"/>
  <c r="HD399" i="2"/>
  <c r="HA312" i="2"/>
  <c r="HC400" i="2"/>
  <c r="GZ313" i="2"/>
  <c r="DV315" i="12"/>
  <c r="HP315" i="10"/>
  <c r="IJ306" i="10"/>
  <c r="JR306" i="10"/>
  <c r="JP306" i="10"/>
  <c r="JN306" i="10"/>
  <c r="JL306" i="10"/>
  <c r="JJ306" i="10"/>
  <c r="JH306" i="10"/>
  <c r="JF306" i="10"/>
  <c r="JD306" i="10"/>
  <c r="JB306" i="10"/>
  <c r="IZ306" i="10"/>
  <c r="IX306" i="10"/>
  <c r="IV306" i="10"/>
  <c r="ID306" i="10"/>
  <c r="IU306" i="10"/>
  <c r="IQ306" i="10"/>
  <c r="IO306" i="10"/>
  <c r="IL306" i="10"/>
  <c r="II306" i="10"/>
  <c r="IG306" i="10"/>
  <c r="IE306" i="10"/>
  <c r="IB306" i="10"/>
  <c r="HZ306" i="10"/>
  <c r="HX306" i="10"/>
  <c r="IR306" i="10"/>
  <c r="JS306" i="10"/>
  <c r="JQ306" i="10"/>
  <c r="JO306" i="10"/>
  <c r="JM306" i="10"/>
  <c r="JK306" i="10"/>
  <c r="JI306" i="10"/>
  <c r="JG306" i="10"/>
  <c r="JE306" i="10"/>
  <c r="JC306" i="10"/>
  <c r="JA306" i="10"/>
  <c r="IY306" i="10"/>
  <c r="IW306" i="10"/>
  <c r="IT306" i="10"/>
  <c r="IN306" i="10"/>
  <c r="IS306" i="10"/>
  <c r="IP306" i="10"/>
  <c r="IM306" i="10"/>
  <c r="IK306" i="10"/>
  <c r="IH306" i="10"/>
  <c r="IF306" i="10"/>
  <c r="IC306" i="10"/>
  <c r="IA306" i="10"/>
  <c r="HY306" i="10"/>
  <c r="HW306" i="10"/>
  <c r="GO301" i="71"/>
  <c r="R10" i="13"/>
  <c r="EV304" i="13" s="1"/>
  <c r="R9" i="71"/>
  <c r="HG314" i="10"/>
  <c r="DX318" i="13"/>
  <c r="C21" i="12"/>
  <c r="EB305" i="13"/>
  <c r="EB306" i="13" s="1"/>
  <c r="DW304" i="13"/>
  <c r="HF301" i="148" s="1"/>
  <c r="EJ303" i="13"/>
  <c r="EK303" i="13"/>
  <c r="E10" i="13"/>
  <c r="EI304" i="13" s="1"/>
  <c r="DZ305" i="13"/>
  <c r="DZ306" i="13" s="1"/>
  <c r="DZ307" i="13" s="1"/>
  <c r="DZ308" i="13" s="1"/>
  <c r="DZ309" i="13" s="1"/>
  <c r="E6" i="13" s="1"/>
  <c r="S5" i="10"/>
  <c r="T5" i="10"/>
  <c r="U5" i="10"/>
  <c r="V5" i="10"/>
  <c r="W5" i="10"/>
  <c r="X5" i="10"/>
  <c r="Y5" i="10"/>
  <c r="Z5" i="10"/>
  <c r="AA5" i="10"/>
  <c r="AB5" i="10"/>
  <c r="AC5" i="10"/>
  <c r="AD5" i="10"/>
  <c r="AE5" i="10"/>
  <c r="AF5" i="10"/>
  <c r="AG5" i="10"/>
  <c r="AH5" i="10"/>
  <c r="AI5" i="10"/>
  <c r="AJ5" i="10"/>
  <c r="AK5" i="10"/>
  <c r="AL5" i="10"/>
  <c r="AM5" i="10"/>
  <c r="AN5" i="10"/>
  <c r="AO5" i="10"/>
  <c r="AP5" i="10"/>
  <c r="AQ5" i="10"/>
  <c r="AR5" i="10"/>
  <c r="AS5" i="10"/>
  <c r="AT5" i="10"/>
  <c r="AU5" i="10"/>
  <c r="AV5" i="10"/>
  <c r="AW5" i="10"/>
  <c r="AX5" i="10"/>
  <c r="AY5" i="10"/>
  <c r="AZ5" i="10"/>
  <c r="BA5" i="10"/>
  <c r="BB5" i="10"/>
  <c r="BC5" i="10"/>
  <c r="BD5" i="10"/>
  <c r="BE5" i="10"/>
  <c r="BF5" i="10"/>
  <c r="BG5" i="10"/>
  <c r="O5" i="10"/>
  <c r="P5" i="10"/>
  <c r="Q5" i="10"/>
  <c r="R5" i="10"/>
  <c r="O6" i="10"/>
  <c r="P6" i="10"/>
  <c r="Q6" i="10"/>
  <c r="R6" i="10"/>
  <c r="S6" i="10"/>
  <c r="T6" i="10"/>
  <c r="U6" i="10"/>
  <c r="V6" i="10"/>
  <c r="W6" i="10"/>
  <c r="X6" i="10"/>
  <c r="Y6" i="10"/>
  <c r="Z6" i="10"/>
  <c r="AA6" i="10"/>
  <c r="AB6" i="10"/>
  <c r="AC6" i="10"/>
  <c r="AD6" i="10"/>
  <c r="AE6" i="10"/>
  <c r="AF6" i="10"/>
  <c r="AG6" i="10"/>
  <c r="AH6" i="10"/>
  <c r="AI6" i="10"/>
  <c r="AJ6" i="10"/>
  <c r="AK6" i="10"/>
  <c r="AL6" i="10"/>
  <c r="AM6" i="10"/>
  <c r="AN6" i="10"/>
  <c r="AO6" i="10"/>
  <c r="AP6" i="10"/>
  <c r="AQ6" i="10"/>
  <c r="AR6" i="10"/>
  <c r="AS6" i="10"/>
  <c r="AT6" i="10"/>
  <c r="AU6" i="10"/>
  <c r="AV6" i="10"/>
  <c r="AW6" i="10"/>
  <c r="AX6" i="10"/>
  <c r="AY6" i="10"/>
  <c r="AZ6" i="10"/>
  <c r="BA6" i="10"/>
  <c r="BB6" i="10"/>
  <c r="BC6" i="10"/>
  <c r="BD6" i="10"/>
  <c r="BE6" i="10"/>
  <c r="BF6" i="10"/>
  <c r="BG6" i="10"/>
  <c r="HK305" i="10"/>
  <c r="HL305" i="10" s="1"/>
  <c r="HJ304" i="10"/>
  <c r="HI305" i="10"/>
  <c r="HI304" i="10"/>
  <c r="HI303" i="10"/>
  <c r="HI302" i="10"/>
  <c r="HI301" i="10"/>
  <c r="HI306" i="10"/>
  <c r="HH301" i="10"/>
  <c r="HH302" i="10" s="1"/>
  <c r="HH303" i="10" s="1"/>
  <c r="HH304" i="10" s="1"/>
  <c r="HH305" i="10" s="1"/>
  <c r="HH306" i="10" s="1"/>
  <c r="HH307" i="10" s="1"/>
  <c r="HH308" i="10" s="1"/>
  <c r="HH309" i="10" s="1"/>
  <c r="HH310" i="10" s="1"/>
  <c r="HH311" i="10" s="1"/>
  <c r="HH312" i="10" s="1"/>
  <c r="HH313" i="10" s="1"/>
  <c r="HH314" i="10" s="1"/>
  <c r="HH315" i="10" s="1"/>
  <c r="HH316" i="10" s="1"/>
  <c r="HH317" i="10" s="1"/>
  <c r="HH318" i="10" s="1"/>
  <c r="HH319" i="10" s="1"/>
  <c r="HH320" i="10" s="1"/>
  <c r="HH321" i="10" s="1"/>
  <c r="HH322" i="10" s="1"/>
  <c r="HH323" i="10" s="1"/>
  <c r="HH324" i="10" s="1"/>
  <c r="HH325" i="10" s="1"/>
  <c r="HH326" i="10" s="1"/>
  <c r="HH327" i="10" s="1"/>
  <c r="HH328" i="10" s="1"/>
  <c r="HH329" i="10" s="1"/>
  <c r="HH330" i="10" s="1"/>
  <c r="HH331" i="10" s="1"/>
  <c r="HH332" i="10" s="1"/>
  <c r="HH333" i="10" s="1"/>
  <c r="HH334" i="10" s="1"/>
  <c r="HH335" i="10" s="1"/>
  <c r="HH336" i="10" s="1"/>
  <c r="HH337" i="10" s="1"/>
  <c r="HH338" i="10" s="1"/>
  <c r="HH339" i="10" s="1"/>
  <c r="HH340" i="10" s="1"/>
  <c r="HH341" i="10" s="1"/>
  <c r="HH342" i="10" s="1"/>
  <c r="HH343" i="10" s="1"/>
  <c r="HH344" i="10" s="1"/>
  <c r="HH345" i="10" s="1"/>
  <c r="HH346" i="10" s="1"/>
  <c r="HH347" i="10" s="1"/>
  <c r="HH348" i="10" s="1"/>
  <c r="HH349" i="10" s="1"/>
  <c r="HH350" i="10" s="1"/>
  <c r="HH351" i="10" s="1"/>
  <c r="HH352" i="10" s="1"/>
  <c r="HH353" i="10" s="1"/>
  <c r="HH354" i="10" s="1"/>
  <c r="HH355" i="10" s="1"/>
  <c r="HH356" i="10" s="1"/>
  <c r="HH357" i="10" s="1"/>
  <c r="HH358" i="10" s="1"/>
  <c r="HH359" i="10" s="1"/>
  <c r="HH360" i="10" s="1"/>
  <c r="HH361" i="10" s="1"/>
  <c r="HH362" i="10" s="1"/>
  <c r="HH363" i="10" s="1"/>
  <c r="HH364" i="10" s="1"/>
  <c r="HH365" i="10" s="1"/>
  <c r="HH366" i="10" s="1"/>
  <c r="HH367" i="10" s="1"/>
  <c r="HH368" i="10" s="1"/>
  <c r="HH369" i="10" s="1"/>
  <c r="HH370" i="10" s="1"/>
  <c r="HH371" i="10" s="1"/>
  <c r="HH372" i="10" s="1"/>
  <c r="HH373" i="10" s="1"/>
  <c r="HH374" i="10" s="1"/>
  <c r="HH375" i="10" s="1"/>
  <c r="HH376" i="10" s="1"/>
  <c r="HH377" i="10" s="1"/>
  <c r="HH378" i="10" s="1"/>
  <c r="HH379" i="10" s="1"/>
  <c r="HH380" i="10" s="1"/>
  <c r="HH381" i="10" s="1"/>
  <c r="HH382" i="10" s="1"/>
  <c r="HH383" i="10" s="1"/>
  <c r="HH384" i="10" s="1"/>
  <c r="HH385" i="10" s="1"/>
  <c r="HH386" i="10" s="1"/>
  <c r="HH387" i="10" s="1"/>
  <c r="HH388" i="10" s="1"/>
  <c r="HH389" i="10" s="1"/>
  <c r="HH390" i="10" s="1"/>
  <c r="HH391" i="10" s="1"/>
  <c r="HH392" i="10" s="1"/>
  <c r="HH393" i="10" s="1"/>
  <c r="HH394" i="10" s="1"/>
  <c r="HH395" i="10" s="1"/>
  <c r="HH396" i="10" s="1"/>
  <c r="HH397" i="10" s="1"/>
  <c r="HH398" i="10" s="1"/>
  <c r="HH399" i="10" s="1"/>
  <c r="HH400" i="10" s="1"/>
  <c r="HH401" i="10" s="1"/>
  <c r="HH402" i="10" s="1"/>
  <c r="HH403" i="10" s="1"/>
  <c r="HH404" i="10" s="1"/>
  <c r="HH405" i="10" s="1"/>
  <c r="HH406" i="10" s="1"/>
  <c r="HH407" i="10" s="1"/>
  <c r="HH408" i="10" s="1"/>
  <c r="HH409" i="10" s="1"/>
  <c r="HH410" i="10" s="1"/>
  <c r="HH411" i="10" s="1"/>
  <c r="HH412" i="10" s="1"/>
  <c r="HH413" i="10" s="1"/>
  <c r="HH414" i="10" s="1"/>
  <c r="HH415" i="10" s="1"/>
  <c r="HH416" i="10" s="1"/>
  <c r="HH417" i="10" s="1"/>
  <c r="HH418" i="10" s="1"/>
  <c r="HH419" i="10" s="1"/>
  <c r="HH420" i="10" s="1"/>
  <c r="HH421" i="10" s="1"/>
  <c r="HH422" i="10" s="1"/>
  <c r="HH423" i="10" s="1"/>
  <c r="HH424" i="10" s="1"/>
  <c r="HH425" i="10" s="1"/>
  <c r="HH426" i="10" s="1"/>
  <c r="EK305" i="13"/>
  <c r="EJ305" i="13"/>
  <c r="HF301" i="146" l="1"/>
  <c r="HF301" i="147"/>
  <c r="HF301" i="144"/>
  <c r="HF301" i="145"/>
  <c r="HF301" i="142"/>
  <c r="HF301" i="143"/>
  <c r="HF301" i="140"/>
  <c r="HF301" i="141"/>
  <c r="HF301" i="138"/>
  <c r="HF301" i="139"/>
  <c r="HF301" i="136"/>
  <c r="HF301" i="137"/>
  <c r="HF301" i="134"/>
  <c r="HF301" i="135"/>
  <c r="HF301" i="132"/>
  <c r="HF301" i="133"/>
  <c r="HF301" i="129"/>
  <c r="HF301" i="131"/>
  <c r="HF301" i="127"/>
  <c r="HF301" i="128"/>
  <c r="HF301" i="125"/>
  <c r="HF301" i="126"/>
  <c r="HF301" i="123"/>
  <c r="HF301" i="124"/>
  <c r="HF301" i="121"/>
  <c r="HF301" i="122"/>
  <c r="HF301" i="119"/>
  <c r="HF301" i="120"/>
  <c r="HF301" i="117"/>
  <c r="HF301" i="118"/>
  <c r="HF301" i="115"/>
  <c r="HF301" i="116"/>
  <c r="HF301" i="113"/>
  <c r="HF301" i="114"/>
  <c r="HN429" i="2"/>
  <c r="HM430" i="2"/>
  <c r="HD400" i="2"/>
  <c r="HA313" i="2"/>
  <c r="HC401" i="2"/>
  <c r="GZ314" i="2"/>
  <c r="DV316" i="12"/>
  <c r="HP316" i="10"/>
  <c r="GP301" i="71"/>
  <c r="S10" i="13"/>
  <c r="EW304" i="13" s="1"/>
  <c r="G8" i="13"/>
  <c r="F8" i="13"/>
  <c r="HV301" i="10"/>
  <c r="HZ301" i="10"/>
  <c r="IB301" i="10"/>
  <c r="IA304" i="10"/>
  <c r="IA305" i="10" s="1"/>
  <c r="IA303" i="10" s="1"/>
  <c r="HW301" i="10"/>
  <c r="HY301" i="10"/>
  <c r="HX304" i="10"/>
  <c r="IA301" i="10"/>
  <c r="HZ304" i="10"/>
  <c r="IB304" i="10"/>
  <c r="IB305" i="10" s="1"/>
  <c r="HX301" i="10"/>
  <c r="HW304" i="10"/>
  <c r="HY304" i="10"/>
  <c r="IA302" i="10"/>
  <c r="IA300" i="10" s="1"/>
  <c r="IB303" i="10"/>
  <c r="IB302" i="10"/>
  <c r="S9" i="71"/>
  <c r="DX319" i="13"/>
  <c r="C22" i="12"/>
  <c r="HG315" i="10"/>
  <c r="DW306" i="13"/>
  <c r="HF303" i="148" s="1"/>
  <c r="DW305" i="13"/>
  <c r="HF302" i="148" s="1"/>
  <c r="ID301" i="10"/>
  <c r="IF301" i="10"/>
  <c r="IH301" i="10"/>
  <c r="IJ301" i="10"/>
  <c r="IL301" i="10"/>
  <c r="IN301" i="10"/>
  <c r="IP301" i="10"/>
  <c r="IR301" i="10"/>
  <c r="IT301" i="10"/>
  <c r="IV301" i="10"/>
  <c r="IX301" i="10"/>
  <c r="IZ301" i="10"/>
  <c r="JB301" i="10"/>
  <c r="JD301" i="10"/>
  <c r="JF301" i="10"/>
  <c r="JH301" i="10"/>
  <c r="JJ301" i="10"/>
  <c r="JL301" i="10"/>
  <c r="JN301" i="10"/>
  <c r="JP301" i="10"/>
  <c r="JR301" i="10"/>
  <c r="IC304" i="10"/>
  <c r="IC305" i="10" s="1"/>
  <c r="IE304" i="10"/>
  <c r="IE305" i="10" s="1"/>
  <c r="IG304" i="10"/>
  <c r="IG305" i="10" s="1"/>
  <c r="II304" i="10"/>
  <c r="II305" i="10" s="1"/>
  <c r="IK304" i="10"/>
  <c r="IK305" i="10" s="1"/>
  <c r="IM304" i="10"/>
  <c r="IM305" i="10" s="1"/>
  <c r="IO304" i="10"/>
  <c r="IO305" i="10" s="1"/>
  <c r="IQ304" i="10"/>
  <c r="IQ305" i="10" s="1"/>
  <c r="IS304" i="10"/>
  <c r="IS305" i="10" s="1"/>
  <c r="IU304" i="10"/>
  <c r="IU305" i="10" s="1"/>
  <c r="IW304" i="10"/>
  <c r="IW305" i="10" s="1"/>
  <c r="IY304" i="10"/>
  <c r="IY305" i="10" s="1"/>
  <c r="JA304" i="10"/>
  <c r="JA305" i="10" s="1"/>
  <c r="JC304" i="10"/>
  <c r="JC305" i="10" s="1"/>
  <c r="JE304" i="10"/>
  <c r="JE305" i="10" s="1"/>
  <c r="JG304" i="10"/>
  <c r="JG305" i="10" s="1"/>
  <c r="JI304" i="10"/>
  <c r="JI305" i="10" s="1"/>
  <c r="JK304" i="10"/>
  <c r="JK305" i="10" s="1"/>
  <c r="JM304" i="10"/>
  <c r="JM305" i="10" s="1"/>
  <c r="JO304" i="10"/>
  <c r="JO305" i="10" s="1"/>
  <c r="JQ304" i="10"/>
  <c r="JQ305" i="10" s="1"/>
  <c r="JS304" i="10"/>
  <c r="IC301" i="10"/>
  <c r="IE301" i="10"/>
  <c r="IG301" i="10"/>
  <c r="II301" i="10"/>
  <c r="IK301" i="10"/>
  <c r="IM301" i="10"/>
  <c r="IO301" i="10"/>
  <c r="IQ301" i="10"/>
  <c r="IS301" i="10"/>
  <c r="IU301" i="10"/>
  <c r="IW301" i="10"/>
  <c r="IY301" i="10"/>
  <c r="JA301" i="10"/>
  <c r="JC301" i="10"/>
  <c r="JE301" i="10"/>
  <c r="JG301" i="10"/>
  <c r="JI301" i="10"/>
  <c r="JK301" i="10"/>
  <c r="JM301" i="10"/>
  <c r="JO301" i="10"/>
  <c r="JQ301" i="10"/>
  <c r="JS301" i="10"/>
  <c r="ID304" i="10"/>
  <c r="ID305" i="10" s="1"/>
  <c r="IF304" i="10"/>
  <c r="IF305" i="10" s="1"/>
  <c r="IH304" i="10"/>
  <c r="IH305" i="10" s="1"/>
  <c r="IJ304" i="10"/>
  <c r="IJ305" i="10" s="1"/>
  <c r="IL304" i="10"/>
  <c r="IL305" i="10" s="1"/>
  <c r="IN304" i="10"/>
  <c r="IN305" i="10" s="1"/>
  <c r="IP304" i="10"/>
  <c r="IP305" i="10" s="1"/>
  <c r="IR304" i="10"/>
  <c r="IR305" i="10" s="1"/>
  <c r="IT304" i="10"/>
  <c r="IT305" i="10" s="1"/>
  <c r="IV304" i="10"/>
  <c r="IV305" i="10" s="1"/>
  <c r="IX304" i="10"/>
  <c r="IX305" i="10" s="1"/>
  <c r="IZ304" i="10"/>
  <c r="IZ305" i="10" s="1"/>
  <c r="JB304" i="10"/>
  <c r="JB305" i="10" s="1"/>
  <c r="JD304" i="10"/>
  <c r="JD305" i="10" s="1"/>
  <c r="JF304" i="10"/>
  <c r="JF305" i="10" s="1"/>
  <c r="JH304" i="10"/>
  <c r="JH305" i="10" s="1"/>
  <c r="JJ304" i="10"/>
  <c r="JJ305" i="10" s="1"/>
  <c r="JL304" i="10"/>
  <c r="JL305" i="10" s="1"/>
  <c r="JN304" i="10"/>
  <c r="JN305" i="10" s="1"/>
  <c r="JP304" i="10"/>
  <c r="JP305" i="10" s="1"/>
  <c r="JR304" i="10"/>
  <c r="JR305" i="10" s="1"/>
  <c r="JR302" i="10"/>
  <c r="JR303" i="10"/>
  <c r="JN302" i="10"/>
  <c r="JN303" i="10"/>
  <c r="JJ302" i="10"/>
  <c r="JJ303" i="10"/>
  <c r="JF302" i="10"/>
  <c r="JF303" i="10"/>
  <c r="JD302" i="10"/>
  <c r="JD303" i="10"/>
  <c r="JB302" i="10"/>
  <c r="JB303" i="10"/>
  <c r="IX302" i="10"/>
  <c r="IX303" i="10"/>
  <c r="IV302" i="10"/>
  <c r="IV303" i="10"/>
  <c r="IT302" i="10"/>
  <c r="IT303" i="10"/>
  <c r="IR302" i="10"/>
  <c r="IR303" i="10"/>
  <c r="IP302" i="10"/>
  <c r="IP303" i="10"/>
  <c r="IN302" i="10"/>
  <c r="IN303" i="10"/>
  <c r="IL302" i="10"/>
  <c r="IL303" i="10"/>
  <c r="IH302" i="10"/>
  <c r="IH303" i="10"/>
  <c r="IF302" i="10"/>
  <c r="IF303" i="10"/>
  <c r="ID302" i="10"/>
  <c r="ID303" i="10"/>
  <c r="IY302" i="10"/>
  <c r="JP302" i="10"/>
  <c r="JP303" i="10"/>
  <c r="JL302" i="10"/>
  <c r="JL303" i="10"/>
  <c r="JH302" i="10"/>
  <c r="JH303" i="10"/>
  <c r="JQ302" i="10"/>
  <c r="JQ303" i="10"/>
  <c r="JO302" i="10"/>
  <c r="JO303" i="10"/>
  <c r="JM302" i="10"/>
  <c r="JM303" i="10"/>
  <c r="JK302" i="10"/>
  <c r="JK303" i="10"/>
  <c r="JI302" i="10"/>
  <c r="JI303" i="10"/>
  <c r="JG302" i="10"/>
  <c r="JG303" i="10"/>
  <c r="JE302" i="10"/>
  <c r="JE303" i="10"/>
  <c r="JC302" i="10"/>
  <c r="JC303" i="10"/>
  <c r="JA302" i="10"/>
  <c r="JA303" i="10"/>
  <c r="IW302" i="10"/>
  <c r="IW303" i="10"/>
  <c r="IU302" i="10"/>
  <c r="IU303" i="10"/>
  <c r="IS302" i="10"/>
  <c r="IS303" i="10"/>
  <c r="IQ302" i="10"/>
  <c r="IQ303" i="10"/>
  <c r="IO302" i="10"/>
  <c r="IO303" i="10"/>
  <c r="IM302" i="10"/>
  <c r="IM303" i="10"/>
  <c r="II302" i="10"/>
  <c r="II303" i="10"/>
  <c r="IG302" i="10"/>
  <c r="IG303" i="10"/>
  <c r="IE302" i="10"/>
  <c r="IE303" i="10"/>
  <c r="IC302" i="10"/>
  <c r="IC303" i="10"/>
  <c r="HJ303" i="10"/>
  <c r="HV304" i="10"/>
  <c r="HF301" i="10"/>
  <c r="A2" i="10" s="1"/>
  <c r="HK304" i="10"/>
  <c r="EL303" i="13"/>
  <c r="EB307" i="13"/>
  <c r="FU543" i="11"/>
  <c r="FU544" i="11"/>
  <c r="FU548" i="11"/>
  <c r="FU549" i="11"/>
  <c r="FU550" i="11"/>
  <c r="FU551" i="11"/>
  <c r="FU552" i="11"/>
  <c r="FU553" i="11"/>
  <c r="FU554" i="11"/>
  <c r="FU555" i="11"/>
  <c r="FU556" i="11"/>
  <c r="FU557" i="11"/>
  <c r="FU558" i="11"/>
  <c r="FU559" i="11"/>
  <c r="FU560" i="11"/>
  <c r="FU561" i="11"/>
  <c r="FU562" i="11"/>
  <c r="FU563" i="11"/>
  <c r="FU564" i="11"/>
  <c r="FU565" i="11"/>
  <c r="FU566" i="11"/>
  <c r="FU567" i="11"/>
  <c r="FU568" i="11"/>
  <c r="FU569" i="11"/>
  <c r="FU570" i="11"/>
  <c r="FU571" i="11"/>
  <c r="FU572" i="11"/>
  <c r="FU573" i="11"/>
  <c r="FU574" i="11"/>
  <c r="FU575" i="11"/>
  <c r="FU576" i="11"/>
  <c r="FU577" i="11"/>
  <c r="FU578" i="11"/>
  <c r="FU579" i="11"/>
  <c r="FU580" i="11"/>
  <c r="FU581" i="11"/>
  <c r="FU582" i="11"/>
  <c r="FU583" i="11"/>
  <c r="FU584" i="11"/>
  <c r="FU585" i="11"/>
  <c r="FU586" i="11"/>
  <c r="FU587" i="11"/>
  <c r="FU588" i="11"/>
  <c r="FU589" i="11"/>
  <c r="FU590" i="11"/>
  <c r="FU591" i="11"/>
  <c r="FU592" i="11"/>
  <c r="FU593" i="11"/>
  <c r="FU594" i="11"/>
  <c r="FU595" i="11"/>
  <c r="FU596" i="11"/>
  <c r="FU597" i="11"/>
  <c r="FU598" i="11"/>
  <c r="FU599" i="11"/>
  <c r="FU600" i="11"/>
  <c r="FU601" i="11"/>
  <c r="FU602" i="11"/>
  <c r="FU603" i="11"/>
  <c r="FU604" i="11"/>
  <c r="FU605" i="11"/>
  <c r="FU606" i="11"/>
  <c r="FU607" i="11"/>
  <c r="FU608" i="11"/>
  <c r="FU609" i="11"/>
  <c r="FU610" i="11"/>
  <c r="FU611" i="11"/>
  <c r="FU612" i="11"/>
  <c r="FU613" i="11"/>
  <c r="FU614" i="11"/>
  <c r="FU615" i="11"/>
  <c r="FU616" i="11"/>
  <c r="FU617" i="11"/>
  <c r="FU618" i="11"/>
  <c r="FU619" i="11"/>
  <c r="FU620" i="11"/>
  <c r="FU621" i="11"/>
  <c r="FU622" i="11"/>
  <c r="FU623" i="11"/>
  <c r="FU624" i="11"/>
  <c r="FU625" i="11"/>
  <c r="FU626" i="11"/>
  <c r="FU627" i="11"/>
  <c r="FU628" i="11"/>
  <c r="FU629" i="11"/>
  <c r="FU630" i="11"/>
  <c r="FU631" i="11"/>
  <c r="FU632" i="11"/>
  <c r="FU633" i="11"/>
  <c r="FU634" i="11"/>
  <c r="FU635" i="11"/>
  <c r="FU636" i="11"/>
  <c r="FU637" i="11"/>
  <c r="FU638" i="11"/>
  <c r="FU639" i="11"/>
  <c r="FU640" i="11"/>
  <c r="FU641" i="11"/>
  <c r="FU642" i="11"/>
  <c r="FU643" i="11"/>
  <c r="FU644" i="11"/>
  <c r="FU645" i="11"/>
  <c r="FU646" i="11"/>
  <c r="FU647" i="11"/>
  <c r="FU648" i="11"/>
  <c r="FU649" i="11"/>
  <c r="FU650" i="11"/>
  <c r="FU500" i="11"/>
  <c r="EL305" i="13"/>
  <c r="HF302" i="146" l="1"/>
  <c r="HF302" i="147"/>
  <c r="HF303" i="146"/>
  <c r="HF303" i="147"/>
  <c r="HF302" i="144"/>
  <c r="HF302" i="145"/>
  <c r="HF303" i="144"/>
  <c r="HF303" i="145"/>
  <c r="HF302" i="142"/>
  <c r="HF302" i="143"/>
  <c r="HF303" i="142"/>
  <c r="HF303" i="143"/>
  <c r="HF302" i="140"/>
  <c r="HF302" i="141"/>
  <c r="HF303" i="140"/>
  <c r="HF303" i="141"/>
  <c r="HF302" i="138"/>
  <c r="HF302" i="139"/>
  <c r="HF303" i="138"/>
  <c r="HF303" i="139"/>
  <c r="HF302" i="136"/>
  <c r="HF302" i="137"/>
  <c r="HF303" i="136"/>
  <c r="HF303" i="137"/>
  <c r="HF302" i="134"/>
  <c r="HF302" i="135"/>
  <c r="HF303" i="134"/>
  <c r="HF303" i="135"/>
  <c r="HF302" i="132"/>
  <c r="HF302" i="133"/>
  <c r="HF303" i="132"/>
  <c r="HF303" i="133"/>
  <c r="HF302" i="129"/>
  <c r="HF302" i="131"/>
  <c r="HF303" i="129"/>
  <c r="HF303" i="131"/>
  <c r="HF302" i="127"/>
  <c r="HF302" i="128"/>
  <c r="HF303" i="127"/>
  <c r="HF303" i="128"/>
  <c r="HF302" i="125"/>
  <c r="HF302" i="126"/>
  <c r="HF303" i="125"/>
  <c r="HF303" i="126"/>
  <c r="HF302" i="123"/>
  <c r="HF302" i="124"/>
  <c r="HF303" i="123"/>
  <c r="HF303" i="124"/>
  <c r="HF302" i="121"/>
  <c r="HF302" i="122"/>
  <c r="HF303" i="121"/>
  <c r="HF303" i="122"/>
  <c r="HF302" i="119"/>
  <c r="HF302" i="120"/>
  <c r="HF303" i="119"/>
  <c r="HF303" i="120"/>
  <c r="HF302" i="117"/>
  <c r="HF302" i="118"/>
  <c r="HF303" i="117"/>
  <c r="HF303" i="118"/>
  <c r="HF302" i="115"/>
  <c r="HF302" i="116"/>
  <c r="HF303" i="115"/>
  <c r="HF303" i="116"/>
  <c r="HF302" i="113"/>
  <c r="HF302" i="114"/>
  <c r="HF303" i="113"/>
  <c r="HF303" i="114"/>
  <c r="HN430" i="2"/>
  <c r="HM431" i="2"/>
  <c r="HD401" i="2"/>
  <c r="HV299" i="10"/>
  <c r="HW299" i="10"/>
  <c r="IA299" i="10"/>
  <c r="HA314" i="2"/>
  <c r="HC402" i="2"/>
  <c r="GZ315" i="2"/>
  <c r="DV317" i="12"/>
  <c r="HP317" i="10"/>
  <c r="IB300" i="10"/>
  <c r="IB299" i="10" s="1"/>
  <c r="FU501" i="11"/>
  <c r="GQ301" i="71"/>
  <c r="T10" i="13"/>
  <c r="EX304" i="13" s="1"/>
  <c r="H8" i="13"/>
  <c r="IC300" i="10"/>
  <c r="IC299" i="10" s="1"/>
  <c r="IE300" i="10"/>
  <c r="IE299" i="10" s="1"/>
  <c r="IG300" i="10"/>
  <c r="IG299" i="10" s="1"/>
  <c r="II300" i="10"/>
  <c r="II299" i="10" s="1"/>
  <c r="IM300" i="10"/>
  <c r="IM299" i="10" s="1"/>
  <c r="IO300" i="10"/>
  <c r="IO299" i="10" s="1"/>
  <c r="IQ300" i="10"/>
  <c r="IQ299" i="10" s="1"/>
  <c r="IS300" i="10"/>
  <c r="IS299" i="10" s="1"/>
  <c r="IU300" i="10"/>
  <c r="IU299" i="10" s="1"/>
  <c r="IW300" i="10"/>
  <c r="IW299" i="10" s="1"/>
  <c r="JA300" i="10"/>
  <c r="JA299" i="10" s="1"/>
  <c r="JC300" i="10"/>
  <c r="JC299" i="10" s="1"/>
  <c r="JE300" i="10"/>
  <c r="JE299" i="10" s="1"/>
  <c r="JG300" i="10"/>
  <c r="JG299" i="10" s="1"/>
  <c r="JI300" i="10"/>
  <c r="JI299" i="10" s="1"/>
  <c r="JK300" i="10"/>
  <c r="JK299" i="10" s="1"/>
  <c r="JM300" i="10"/>
  <c r="JM299" i="10" s="1"/>
  <c r="JO300" i="10"/>
  <c r="JO299" i="10" s="1"/>
  <c r="JQ300" i="10"/>
  <c r="JQ299" i="10" s="1"/>
  <c r="JH300" i="10"/>
  <c r="JH299" i="10" s="1"/>
  <c r="JL300" i="10"/>
  <c r="JL299" i="10" s="1"/>
  <c r="JP300" i="10"/>
  <c r="JP299" i="10" s="1"/>
  <c r="ID300" i="10"/>
  <c r="ID299" i="10" s="1"/>
  <c r="IF300" i="10"/>
  <c r="IF299" i="10" s="1"/>
  <c r="IH300" i="10"/>
  <c r="IH299" i="10" s="1"/>
  <c r="IL300" i="10"/>
  <c r="IL299" i="10" s="1"/>
  <c r="IN300" i="10"/>
  <c r="IN299" i="10" s="1"/>
  <c r="IP300" i="10"/>
  <c r="IP299" i="10" s="1"/>
  <c r="IR300" i="10"/>
  <c r="IR299" i="10" s="1"/>
  <c r="IT300" i="10"/>
  <c r="IT299" i="10" s="1"/>
  <c r="IV300" i="10"/>
  <c r="IV299" i="10" s="1"/>
  <c r="IX300" i="10"/>
  <c r="IX299" i="10" s="1"/>
  <c r="JB300" i="10"/>
  <c r="JB299" i="10" s="1"/>
  <c r="JD300" i="10"/>
  <c r="JD299" i="10" s="1"/>
  <c r="JF300" i="10"/>
  <c r="JF299" i="10" s="1"/>
  <c r="JJ300" i="10"/>
  <c r="JJ299" i="10" s="1"/>
  <c r="JN300" i="10"/>
  <c r="JN299" i="10" s="1"/>
  <c r="JR300" i="10"/>
  <c r="JR299" i="10" s="1"/>
  <c r="JS302" i="10"/>
  <c r="JS305" i="10"/>
  <c r="JS303" i="10"/>
  <c r="IJ302" i="10"/>
  <c r="IZ302" i="10"/>
  <c r="IK303" i="10"/>
  <c r="IK302" i="10"/>
  <c r="T9" i="71"/>
  <c r="IY303" i="10"/>
  <c r="IY300" i="10" s="1"/>
  <c r="IY299" i="10" s="1"/>
  <c r="IZ303" i="10"/>
  <c r="IJ303" i="10"/>
  <c r="HG316" i="10"/>
  <c r="DX320" i="13"/>
  <c r="C23" i="12"/>
  <c r="J3" i="10"/>
  <c r="HF302" i="10"/>
  <c r="HF303" i="10"/>
  <c r="DW307" i="13"/>
  <c r="HF304" i="148" s="1"/>
  <c r="HL304" i="10"/>
  <c r="HJ302" i="10"/>
  <c r="HK303" i="10"/>
  <c r="EM303" i="13"/>
  <c r="EB308" i="13"/>
  <c r="EM305" i="13"/>
  <c r="GG305" i="71"/>
  <c r="GH305" i="71"/>
  <c r="HF304" i="146" l="1"/>
  <c r="HF304" i="147"/>
  <c r="HF304" i="144"/>
  <c r="HF304" i="145"/>
  <c r="HF304" i="142"/>
  <c r="HF304" i="143"/>
  <c r="HF304" i="140"/>
  <c r="HF304" i="141"/>
  <c r="HF304" i="138"/>
  <c r="HF304" i="139"/>
  <c r="HF304" i="136"/>
  <c r="HF304" i="137"/>
  <c r="HF304" i="134"/>
  <c r="HF304" i="135"/>
  <c r="HF304" i="132"/>
  <c r="HF304" i="133"/>
  <c r="HF304" i="129"/>
  <c r="HF304" i="131"/>
  <c r="HF304" i="127"/>
  <c r="HF304" i="128"/>
  <c r="HF304" i="125"/>
  <c r="HF304" i="126"/>
  <c r="HF304" i="123"/>
  <c r="HF304" i="124"/>
  <c r="HF304" i="121"/>
  <c r="HF304" i="122"/>
  <c r="HF304" i="119"/>
  <c r="HF304" i="120"/>
  <c r="HF304" i="117"/>
  <c r="HF304" i="118"/>
  <c r="HF304" i="115"/>
  <c r="HF304" i="116"/>
  <c r="HF304" i="113"/>
  <c r="HF304" i="114"/>
  <c r="HN431" i="2"/>
  <c r="HM432" i="2"/>
  <c r="HD402" i="2"/>
  <c r="HA315" i="2"/>
  <c r="HC403" i="2"/>
  <c r="GZ316" i="2"/>
  <c r="DV318" i="12"/>
  <c r="HP318" i="10"/>
  <c r="FU502" i="11"/>
  <c r="FU503" i="11" s="1"/>
  <c r="GR301" i="71"/>
  <c r="U10" i="13"/>
  <c r="I8" i="13"/>
  <c r="IK300" i="10"/>
  <c r="IK299" i="10" s="1"/>
  <c r="IZ300" i="10"/>
  <c r="IZ299" i="10" s="1"/>
  <c r="IJ300" i="10"/>
  <c r="IJ299" i="10" s="1"/>
  <c r="JS300" i="10"/>
  <c r="JS299" i="10" s="1"/>
  <c r="GO305" i="71"/>
  <c r="GN305" i="71"/>
  <c r="GJ305" i="71"/>
  <c r="GM305" i="71"/>
  <c r="GR305" i="71"/>
  <c r="GK305" i="71"/>
  <c r="GL305" i="71"/>
  <c r="GI305" i="71"/>
  <c r="HN432" i="2" l="1"/>
  <c r="HM433" i="2"/>
  <c r="HD403" i="2"/>
  <c r="HA316" i="2"/>
  <c r="HC404" i="2"/>
  <c r="GZ317" i="2"/>
  <c r="DV319" i="12"/>
  <c r="HP319" i="10"/>
  <c r="FU504" i="11"/>
  <c r="FU505" i="11" s="1"/>
  <c r="GS301" i="71"/>
  <c r="M13" i="71"/>
  <c r="O13" i="71"/>
  <c r="L13" i="71"/>
  <c r="N13" i="71"/>
  <c r="S13" i="71"/>
  <c r="P13" i="71"/>
  <c r="Q13" i="71"/>
  <c r="V13" i="71"/>
  <c r="R13" i="71"/>
  <c r="U9" i="71"/>
  <c r="DX321" i="13"/>
  <c r="C24" i="12"/>
  <c r="EY304" i="13"/>
  <c r="HG317" i="10"/>
  <c r="HF304" i="10"/>
  <c r="DW308" i="13"/>
  <c r="HF305" i="148" s="1"/>
  <c r="HJ301" i="10"/>
  <c r="HL303" i="10"/>
  <c r="HK302" i="10"/>
  <c r="J5" i="10" s="1"/>
  <c r="EN303" i="13"/>
  <c r="EB309" i="13"/>
  <c r="EN305" i="13"/>
  <c r="GQ305" i="71"/>
  <c r="GP305" i="71"/>
  <c r="HF305" i="146" l="1"/>
  <c r="HF305" i="147"/>
  <c r="HF305" i="144"/>
  <c r="HF305" i="145"/>
  <c r="HF305" i="142"/>
  <c r="HF305" i="143"/>
  <c r="HF305" i="140"/>
  <c r="HF305" i="141"/>
  <c r="HF305" i="138"/>
  <c r="HF305" i="139"/>
  <c r="HF305" i="136"/>
  <c r="HF305" i="137"/>
  <c r="HF305" i="134"/>
  <c r="HF305" i="135"/>
  <c r="HF305" i="132"/>
  <c r="HF305" i="133"/>
  <c r="HF305" i="129"/>
  <c r="HF305" i="131"/>
  <c r="HF305" i="127"/>
  <c r="HF305" i="128"/>
  <c r="HF305" i="125"/>
  <c r="HF305" i="126"/>
  <c r="HF305" i="123"/>
  <c r="HF305" i="124"/>
  <c r="HF305" i="121"/>
  <c r="HF305" i="122"/>
  <c r="HF305" i="119"/>
  <c r="HF305" i="120"/>
  <c r="HF305" i="117"/>
  <c r="HF305" i="118"/>
  <c r="HF305" i="115"/>
  <c r="HF305" i="116"/>
  <c r="HF305" i="113"/>
  <c r="HF305" i="114"/>
  <c r="HN433" i="2"/>
  <c r="HM434" i="2"/>
  <c r="HD404" i="2"/>
  <c r="HA317" i="2"/>
  <c r="GZ318" i="2"/>
  <c r="HC405" i="2"/>
  <c r="DV320" i="12"/>
  <c r="HP320" i="10"/>
  <c r="FU506" i="11"/>
  <c r="U13" i="71"/>
  <c r="T13" i="71"/>
  <c r="GT301" i="71"/>
  <c r="V10" i="13"/>
  <c r="EZ304" i="13" s="1"/>
  <c r="J8" i="13"/>
  <c r="V9" i="71"/>
  <c r="HG318" i="10"/>
  <c r="DX322" i="13"/>
  <c r="C25" i="12"/>
  <c r="HF305" i="10"/>
  <c r="DW309" i="13"/>
  <c r="HF306" i="148" s="1"/>
  <c r="M5" i="10"/>
  <c r="G12" i="10"/>
  <c r="HL301" i="10"/>
  <c r="F12" i="10"/>
  <c r="K6" i="10"/>
  <c r="J6" i="10"/>
  <c r="L6" i="10"/>
  <c r="L5" i="10"/>
  <c r="M6" i="10"/>
  <c r="N6" i="10"/>
  <c r="HL302" i="10"/>
  <c r="K5" i="10"/>
  <c r="N5" i="10"/>
  <c r="EO303" i="13"/>
  <c r="EB310" i="13"/>
  <c r="GS305" i="71"/>
  <c r="EO305" i="13"/>
  <c r="HF306" i="146" l="1"/>
  <c r="HF306" i="147"/>
  <c r="HF306" i="144"/>
  <c r="HF306" i="145"/>
  <c r="HF306" i="142"/>
  <c r="HF306" i="143"/>
  <c r="HF306" i="140"/>
  <c r="HF306" i="141"/>
  <c r="HF306" i="138"/>
  <c r="HF306" i="139"/>
  <c r="HF306" i="136"/>
  <c r="HF306" i="137"/>
  <c r="HF306" i="134"/>
  <c r="HF306" i="135"/>
  <c r="HF306" i="132"/>
  <c r="HF306" i="133"/>
  <c r="HF306" i="129"/>
  <c r="HF306" i="131"/>
  <c r="HF306" i="127"/>
  <c r="HF306" i="128"/>
  <c r="HF306" i="125"/>
  <c r="HF306" i="126"/>
  <c r="HF306" i="123"/>
  <c r="HF306" i="124"/>
  <c r="HF306" i="121"/>
  <c r="HF306" i="122"/>
  <c r="HF306" i="119"/>
  <c r="HF306" i="120"/>
  <c r="HF306" i="117"/>
  <c r="HF306" i="118"/>
  <c r="HF306" i="115"/>
  <c r="HF306" i="116"/>
  <c r="HF306" i="113"/>
  <c r="HF306" i="114"/>
  <c r="HN434" i="2"/>
  <c r="HM435" i="2"/>
  <c r="HD405" i="2"/>
  <c r="HA318" i="2"/>
  <c r="HC406" i="2"/>
  <c r="GZ319" i="2"/>
  <c r="W13" i="71"/>
  <c r="DV321" i="12"/>
  <c r="HP321" i="10"/>
  <c r="FU507" i="11"/>
  <c r="FU508" i="11" s="1"/>
  <c r="FU509" i="11" s="1"/>
  <c r="FU545" i="11"/>
  <c r="FU546" i="11" s="1"/>
  <c r="FU547" i="11" s="1"/>
  <c r="GU301" i="71"/>
  <c r="W10" i="13"/>
  <c r="FA304" i="13" s="1"/>
  <c r="K8" i="13"/>
  <c r="HX305" i="10"/>
  <c r="HX303" i="10" s="1"/>
  <c r="HW305" i="10"/>
  <c r="HW302" i="10" s="1"/>
  <c r="HZ303" i="10"/>
  <c r="HZ302" i="10"/>
  <c r="HZ305" i="10"/>
  <c r="HV305" i="10"/>
  <c r="HV302" i="10" s="1"/>
  <c r="HY305" i="10"/>
  <c r="HY302" i="10" s="1"/>
  <c r="W9" i="71"/>
  <c r="DX323" i="13"/>
  <c r="C26" i="12"/>
  <c r="HG319" i="10"/>
  <c r="HF306" i="10"/>
  <c r="DW310" i="13"/>
  <c r="HF307" i="148" s="1"/>
  <c r="HS307" i="10"/>
  <c r="HT307" i="10"/>
  <c r="HT308" i="10"/>
  <c r="HS308" i="10"/>
  <c r="EP303" i="13"/>
  <c r="EB311" i="13"/>
  <c r="GT305" i="71"/>
  <c r="EP305" i="13"/>
  <c r="HF307" i="146" l="1"/>
  <c r="HF307" i="147"/>
  <c r="HF307" i="144"/>
  <c r="HF307" i="145"/>
  <c r="HF307" i="142"/>
  <c r="HF307" i="143"/>
  <c r="HF307" i="140"/>
  <c r="HF307" i="141"/>
  <c r="HF307" i="138"/>
  <c r="HF307" i="139"/>
  <c r="HF307" i="136"/>
  <c r="HF307" i="137"/>
  <c r="HF307" i="134"/>
  <c r="HF307" i="135"/>
  <c r="HF307" i="132"/>
  <c r="HF307" i="133"/>
  <c r="HF307" i="129"/>
  <c r="HF307" i="131"/>
  <c r="HF307" i="127"/>
  <c r="HF307" i="128"/>
  <c r="HF307" i="125"/>
  <c r="HF307" i="126"/>
  <c r="HF307" i="123"/>
  <c r="HF307" i="124"/>
  <c r="HF307" i="121"/>
  <c r="HF307" i="122"/>
  <c r="HF307" i="119"/>
  <c r="HF307" i="120"/>
  <c r="HF307" i="117"/>
  <c r="HF307" i="118"/>
  <c r="HF307" i="115"/>
  <c r="HF307" i="116"/>
  <c r="HF307" i="113"/>
  <c r="HF307" i="114"/>
  <c r="HN435" i="2"/>
  <c r="HM436" i="2"/>
  <c r="HD406" i="2"/>
  <c r="HA319" i="2"/>
  <c r="GZ320" i="2"/>
  <c r="HC407" i="2"/>
  <c r="X13" i="71"/>
  <c r="DV322" i="12"/>
  <c r="HP322" i="10"/>
  <c r="FU510" i="11"/>
  <c r="FU511" i="11" s="1"/>
  <c r="GV301" i="71"/>
  <c r="X10" i="13"/>
  <c r="FB304" i="13" s="1"/>
  <c r="L8" i="13"/>
  <c r="HX302" i="10"/>
  <c r="HX300" i="10" s="1"/>
  <c r="HX299" i="10" s="1"/>
  <c r="HW303" i="10"/>
  <c r="HW300" i="10" s="1"/>
  <c r="HV303" i="10"/>
  <c r="HV300" i="10" s="1"/>
  <c r="HZ300" i="10"/>
  <c r="HZ299" i="10" s="1"/>
  <c r="HY303" i="10"/>
  <c r="HY300" i="10" s="1"/>
  <c r="HY299" i="10" s="1"/>
  <c r="X9" i="71"/>
  <c r="HG320" i="10"/>
  <c r="DX324" i="13"/>
  <c r="C27" i="12"/>
  <c r="HF307" i="10"/>
  <c r="DW311" i="13"/>
  <c r="HF308" i="148" s="1"/>
  <c r="HR308" i="10"/>
  <c r="H13" i="10" s="1"/>
  <c r="EQ303" i="13"/>
  <c r="EB312" i="13"/>
  <c r="GU305" i="71"/>
  <c r="EQ305" i="13"/>
  <c r="HF308" i="146" l="1"/>
  <c r="HF308" i="147"/>
  <c r="HF308" i="144"/>
  <c r="HF308" i="145"/>
  <c r="HF308" i="142"/>
  <c r="HF308" i="143"/>
  <c r="HF308" i="140"/>
  <c r="HF308" i="141"/>
  <c r="HF308" i="138"/>
  <c r="HF308" i="139"/>
  <c r="HF308" i="136"/>
  <c r="HF308" i="137"/>
  <c r="HF308" i="134"/>
  <c r="HF308" i="135"/>
  <c r="HF308" i="132"/>
  <c r="HF308" i="133"/>
  <c r="HF308" i="129"/>
  <c r="HF308" i="131"/>
  <c r="HF308" i="127"/>
  <c r="HF308" i="128"/>
  <c r="HF308" i="125"/>
  <c r="HF308" i="126"/>
  <c r="HF308" i="123"/>
  <c r="HF308" i="124"/>
  <c r="HF308" i="121"/>
  <c r="HF308" i="122"/>
  <c r="HF308" i="119"/>
  <c r="HF308" i="120"/>
  <c r="HF308" i="117"/>
  <c r="HF308" i="118"/>
  <c r="HF308" i="115"/>
  <c r="HF308" i="116"/>
  <c r="HF308" i="113"/>
  <c r="HF308" i="114"/>
  <c r="HN436" i="2"/>
  <c r="HM437" i="2"/>
  <c r="HD407" i="2"/>
  <c r="HT300" i="10"/>
  <c r="HA320" i="2"/>
  <c r="GZ321" i="2"/>
  <c r="HC408" i="2"/>
  <c r="Y13" i="71"/>
  <c r="DV323" i="12"/>
  <c r="HP323" i="10"/>
  <c r="FU512" i="11"/>
  <c r="GW301" i="71"/>
  <c r="Y10" i="13"/>
  <c r="FC304" i="13" s="1"/>
  <c r="M8" i="13"/>
  <c r="Y9" i="71"/>
  <c r="DX325" i="13"/>
  <c r="C28" i="12"/>
  <c r="HG321" i="10"/>
  <c r="HF308" i="10"/>
  <c r="DW312" i="13"/>
  <c r="HF309" i="148" s="1"/>
  <c r="HT301" i="10"/>
  <c r="ER303" i="13"/>
  <c r="EB313" i="13"/>
  <c r="GV305" i="71"/>
  <c r="GC305" i="71"/>
  <c r="GF305" i="71"/>
  <c r="GB305" i="71"/>
  <c r="GD305" i="71"/>
  <c r="GE305" i="71"/>
  <c r="HF309" i="146" l="1"/>
  <c r="HF309" i="147"/>
  <c r="HF309" i="144"/>
  <c r="HF309" i="145"/>
  <c r="HF309" i="142"/>
  <c r="HF309" i="143"/>
  <c r="HF309" i="140"/>
  <c r="HF309" i="141"/>
  <c r="HF309" i="138"/>
  <c r="HF309" i="139"/>
  <c r="HF309" i="136"/>
  <c r="HF309" i="137"/>
  <c r="HF309" i="134"/>
  <c r="HF309" i="135"/>
  <c r="HF309" i="132"/>
  <c r="HF309" i="133"/>
  <c r="HF309" i="129"/>
  <c r="HF309" i="131"/>
  <c r="HF309" i="127"/>
  <c r="HF309" i="128"/>
  <c r="HF309" i="125"/>
  <c r="HF309" i="126"/>
  <c r="HF309" i="123"/>
  <c r="HF309" i="124"/>
  <c r="HF309" i="121"/>
  <c r="HF309" i="122"/>
  <c r="HF309" i="119"/>
  <c r="HF309" i="120"/>
  <c r="HF309" i="117"/>
  <c r="HF309" i="118"/>
  <c r="HF309" i="115"/>
  <c r="HF309" i="116"/>
  <c r="HF309" i="113"/>
  <c r="HF309" i="114"/>
  <c r="HN437" i="2"/>
  <c r="HM438" i="2"/>
  <c r="HD408" i="2"/>
  <c r="HA321" i="2"/>
  <c r="GZ322" i="2"/>
  <c r="HC409" i="2"/>
  <c r="Z13" i="71"/>
  <c r="DV324" i="12"/>
  <c r="HP324" i="10"/>
  <c r="FU513" i="11"/>
  <c r="GX301" i="71"/>
  <c r="Z10" i="13"/>
  <c r="FD304" i="13" s="1"/>
  <c r="A7" i="10"/>
  <c r="G13" i="71"/>
  <c r="J13" i="71"/>
  <c r="H13" i="71"/>
  <c r="I13" i="71"/>
  <c r="F13" i="71"/>
  <c r="E14" i="71"/>
  <c r="K13" i="71"/>
  <c r="Z9" i="71"/>
  <c r="HG322" i="10"/>
  <c r="DX326" i="13"/>
  <c r="C29" i="12"/>
  <c r="HF309" i="10"/>
  <c r="DW313" i="13"/>
  <c r="HF310" i="148" s="1"/>
  <c r="ES303" i="13"/>
  <c r="EB314" i="13"/>
  <c r="ER305" i="13"/>
  <c r="GW305" i="71"/>
  <c r="GA305" i="71"/>
  <c r="ES305" i="13"/>
  <c r="HF310" i="146" l="1"/>
  <c r="HF310" i="147"/>
  <c r="HF310" i="144"/>
  <c r="HF310" i="145"/>
  <c r="HF310" i="142"/>
  <c r="HF310" i="143"/>
  <c r="HF310" i="140"/>
  <c r="HF310" i="141"/>
  <c r="HF310" i="138"/>
  <c r="HF310" i="139"/>
  <c r="HF310" i="136"/>
  <c r="HF310" i="137"/>
  <c r="HF310" i="134"/>
  <c r="HF310" i="135"/>
  <c r="HF310" i="132"/>
  <c r="HF310" i="133"/>
  <c r="HF310" i="129"/>
  <c r="HF310" i="131"/>
  <c r="HF310" i="127"/>
  <c r="HF310" i="128"/>
  <c r="HF310" i="125"/>
  <c r="HF310" i="126"/>
  <c r="HF310" i="123"/>
  <c r="HF310" i="124"/>
  <c r="HF310" i="121"/>
  <c r="HF310" i="122"/>
  <c r="HF310" i="119"/>
  <c r="HF310" i="120"/>
  <c r="HF310" i="117"/>
  <c r="HF310" i="118"/>
  <c r="HF310" i="115"/>
  <c r="HF310" i="116"/>
  <c r="HF310" i="113"/>
  <c r="HF310" i="114"/>
  <c r="HN438" i="2"/>
  <c r="HM439" i="2"/>
  <c r="HD409" i="2"/>
  <c r="HA322" i="2"/>
  <c r="GZ323" i="2"/>
  <c r="HC410" i="2"/>
  <c r="N8" i="13"/>
  <c r="AA13" i="71"/>
  <c r="DV325" i="12"/>
  <c r="HP325" i="10"/>
  <c r="FU514" i="11"/>
  <c r="FU515" i="11" s="1"/>
  <c r="FU516" i="11" s="1"/>
  <c r="FU517" i="11" s="1"/>
  <c r="GY301" i="71"/>
  <c r="AA10" i="13"/>
  <c r="FE304" i="13" s="1"/>
  <c r="O8" i="13"/>
  <c r="HT302" i="10"/>
  <c r="AA9" i="71"/>
  <c r="DX327" i="13"/>
  <c r="C30" i="12"/>
  <c r="HG323" i="10"/>
  <c r="HF310" i="10"/>
  <c r="DW314" i="13"/>
  <c r="HF311" i="148" s="1"/>
  <c r="ET303" i="13"/>
  <c r="EB315" i="13"/>
  <c r="EH306" i="13" s="1"/>
  <c r="ET305" i="13"/>
  <c r="GX305" i="71"/>
  <c r="HF311" i="146" l="1"/>
  <c r="HF311" i="147"/>
  <c r="HF311" i="144"/>
  <c r="HF311" i="145"/>
  <c r="HF311" i="142"/>
  <c r="HF311" i="143"/>
  <c r="HF311" i="140"/>
  <c r="HF311" i="141"/>
  <c r="HF311" i="138"/>
  <c r="HF311" i="139"/>
  <c r="HF311" i="136"/>
  <c r="HF311" i="137"/>
  <c r="HF311" i="134"/>
  <c r="HF311" i="135"/>
  <c r="HF311" i="132"/>
  <c r="HF311" i="133"/>
  <c r="HF311" i="129"/>
  <c r="HF311" i="131"/>
  <c r="HF311" i="127"/>
  <c r="HF311" i="128"/>
  <c r="HF311" i="125"/>
  <c r="HF311" i="126"/>
  <c r="HF311" i="123"/>
  <c r="HF311" i="124"/>
  <c r="HF311" i="121"/>
  <c r="HF311" i="122"/>
  <c r="HF311" i="119"/>
  <c r="HF311" i="120"/>
  <c r="HF311" i="117"/>
  <c r="HF311" i="118"/>
  <c r="HF311" i="115"/>
  <c r="HF311" i="116"/>
  <c r="HF311" i="113"/>
  <c r="HF311" i="114"/>
  <c r="HN439" i="2"/>
  <c r="HM440" i="2"/>
  <c r="HD410" i="2"/>
  <c r="HA323" i="2"/>
  <c r="GZ324" i="2"/>
  <c r="HC411" i="2"/>
  <c r="AB13" i="71"/>
  <c r="HP326" i="10"/>
  <c r="FU518" i="11"/>
  <c r="FU519" i="11" s="1"/>
  <c r="FU520" i="11" s="1"/>
  <c r="GZ301" i="71"/>
  <c r="AB10" i="13"/>
  <c r="FF304" i="13" s="1"/>
  <c r="P8" i="13"/>
  <c r="FZ304" i="71"/>
  <c r="E13" i="71"/>
  <c r="AB9" i="71"/>
  <c r="HG324" i="10"/>
  <c r="DX328" i="13"/>
  <c r="C31" i="12"/>
  <c r="HF311" i="10"/>
  <c r="DW315" i="13"/>
  <c r="HF312" i="148" s="1"/>
  <c r="EU303" i="13"/>
  <c r="EB316" i="13"/>
  <c r="EH307" i="13" s="1"/>
  <c r="FM306" i="13"/>
  <c r="EN306" i="13"/>
  <c r="EU306" i="13"/>
  <c r="FQ306" i="13"/>
  <c r="EQ306" i="13"/>
  <c r="FR306" i="13"/>
  <c r="EP306" i="13"/>
  <c r="EU307" i="13"/>
  <c r="FP306" i="13"/>
  <c r="EO306" i="13"/>
  <c r="GY305" i="71"/>
  <c r="EK306" i="13"/>
  <c r="ER306" i="13"/>
  <c r="FL306" i="13"/>
  <c r="EL306" i="13"/>
  <c r="FO306" i="13"/>
  <c r="EM306" i="13"/>
  <c r="ET306" i="13"/>
  <c r="FN306" i="13"/>
  <c r="EJ306" i="13"/>
  <c r="ES306" i="13"/>
  <c r="HF312" i="146" l="1"/>
  <c r="HF312" i="147"/>
  <c r="HF312" i="144"/>
  <c r="HF312" i="145"/>
  <c r="HF312" i="142"/>
  <c r="HF312" i="143"/>
  <c r="HF312" i="140"/>
  <c r="HF312" i="141"/>
  <c r="HF312" i="138"/>
  <c r="HF312" i="139"/>
  <c r="HF312" i="136"/>
  <c r="HF312" i="137"/>
  <c r="HF312" i="134"/>
  <c r="HF312" i="135"/>
  <c r="HF312" i="132"/>
  <c r="HF312" i="133"/>
  <c r="HF312" i="129"/>
  <c r="HF312" i="131"/>
  <c r="HF312" i="127"/>
  <c r="HF312" i="128"/>
  <c r="HF312" i="125"/>
  <c r="HF312" i="126"/>
  <c r="HF312" i="123"/>
  <c r="HF312" i="124"/>
  <c r="HF312" i="121"/>
  <c r="HF312" i="122"/>
  <c r="HF312" i="119"/>
  <c r="HF312" i="120"/>
  <c r="HF312" i="117"/>
  <c r="HF312" i="118"/>
  <c r="HF312" i="115"/>
  <c r="HF312" i="116"/>
  <c r="HF312" i="113"/>
  <c r="HF312" i="114"/>
  <c r="HN440" i="2"/>
  <c r="HM441" i="2"/>
  <c r="HD411" i="2"/>
  <c r="HA324" i="2"/>
  <c r="GZ325" i="2"/>
  <c r="HC412" i="2"/>
  <c r="P13" i="13"/>
  <c r="N13" i="13"/>
  <c r="L13" i="13"/>
  <c r="J13" i="13"/>
  <c r="I13" i="13"/>
  <c r="G13" i="13"/>
  <c r="AN13" i="13"/>
  <c r="AI13" i="13"/>
  <c r="AK13" i="13"/>
  <c r="AC13" i="71"/>
  <c r="O13" i="13"/>
  <c r="M13" i="13"/>
  <c r="K13" i="13"/>
  <c r="H13" i="13"/>
  <c r="F13" i="13"/>
  <c r="AM13" i="13"/>
  <c r="AL13" i="13"/>
  <c r="AH13" i="13"/>
  <c r="AJ13" i="13"/>
  <c r="Q14" i="13"/>
  <c r="Q13" i="13"/>
  <c r="FU521" i="11"/>
  <c r="FU522" i="11" s="1"/>
  <c r="HA301" i="71"/>
  <c r="AC10" i="13"/>
  <c r="FG304" i="13" s="1"/>
  <c r="AC9" i="71"/>
  <c r="DX329" i="13"/>
  <c r="C32" i="12"/>
  <c r="HG325" i="10"/>
  <c r="DW316" i="13"/>
  <c r="HF313" i="148" s="1"/>
  <c r="HF312" i="10"/>
  <c r="EV303" i="13"/>
  <c r="EB317" i="13"/>
  <c r="EH308" i="13" s="1"/>
  <c r="FM307" i="13"/>
  <c r="EV306" i="13"/>
  <c r="FL307" i="13"/>
  <c r="GZ305" i="71"/>
  <c r="ES307" i="13"/>
  <c r="EU308" i="13"/>
  <c r="ER307" i="13"/>
  <c r="EK307" i="13"/>
  <c r="EN307" i="13"/>
  <c r="EV308" i="13"/>
  <c r="EP307" i="13"/>
  <c r="FP307" i="13"/>
  <c r="FR307" i="13"/>
  <c r="EM307" i="13"/>
  <c r="EV305" i="13"/>
  <c r="EL307" i="13"/>
  <c r="EU305" i="13"/>
  <c r="FN307" i="13"/>
  <c r="FO307" i="13"/>
  <c r="EI307" i="13"/>
  <c r="EO307" i="13"/>
  <c r="ET307" i="13"/>
  <c r="FQ307" i="13"/>
  <c r="EJ307" i="13"/>
  <c r="EQ307" i="13"/>
  <c r="HF313" i="146" l="1"/>
  <c r="HF313" i="147"/>
  <c r="HF313" i="144"/>
  <c r="HF313" i="145"/>
  <c r="HF313" i="142"/>
  <c r="HF313" i="143"/>
  <c r="HF313" i="140"/>
  <c r="HF313" i="141"/>
  <c r="HF313" i="138"/>
  <c r="HF313" i="139"/>
  <c r="HF313" i="136"/>
  <c r="HF313" i="137"/>
  <c r="HF313" i="134"/>
  <c r="HF313" i="135"/>
  <c r="HF313" i="132"/>
  <c r="HF313" i="133"/>
  <c r="HF313" i="129"/>
  <c r="HF313" i="131"/>
  <c r="HF313" i="127"/>
  <c r="HF313" i="128"/>
  <c r="HF313" i="125"/>
  <c r="HF313" i="126"/>
  <c r="HF313" i="123"/>
  <c r="HF313" i="124"/>
  <c r="HF313" i="121"/>
  <c r="HF313" i="122"/>
  <c r="HF313" i="119"/>
  <c r="HF313" i="120"/>
  <c r="HF313" i="117"/>
  <c r="HF313" i="118"/>
  <c r="HF313" i="115"/>
  <c r="HF313" i="116"/>
  <c r="HF313" i="113"/>
  <c r="HF313" i="114"/>
  <c r="HN441" i="2"/>
  <c r="HM442" i="2"/>
  <c r="HD412" i="2"/>
  <c r="HA325" i="2"/>
  <c r="GZ326" i="2"/>
  <c r="HC413" i="2"/>
  <c r="P14" i="13"/>
  <c r="N14" i="13"/>
  <c r="E14" i="13"/>
  <c r="K14" i="13"/>
  <c r="I14" i="13"/>
  <c r="G14" i="13"/>
  <c r="AN14" i="13"/>
  <c r="AL14" i="13"/>
  <c r="AK14" i="13"/>
  <c r="AI14" i="13"/>
  <c r="Q8" i="13"/>
  <c r="Q15" i="13"/>
  <c r="O14" i="13"/>
  <c r="M14" i="13"/>
  <c r="L14" i="13"/>
  <c r="J14" i="13"/>
  <c r="H14" i="13"/>
  <c r="F14" i="13"/>
  <c r="AM14" i="13"/>
  <c r="AH14" i="13"/>
  <c r="AJ14" i="13"/>
  <c r="AD13" i="71"/>
  <c r="R13" i="13"/>
  <c r="R15" i="13"/>
  <c r="FU523" i="11"/>
  <c r="HB301" i="71"/>
  <c r="AD10" i="13"/>
  <c r="FH304" i="13" s="1"/>
  <c r="R8" i="13"/>
  <c r="AD9" i="71"/>
  <c r="DX330" i="13"/>
  <c r="C33" i="12"/>
  <c r="HG326" i="10"/>
  <c r="HF313" i="10"/>
  <c r="DW317" i="13"/>
  <c r="HF314" i="148" s="1"/>
  <c r="EW303" i="13"/>
  <c r="EB318" i="13"/>
  <c r="EH309" i="13" s="1"/>
  <c r="FL308" i="13"/>
  <c r="FN308" i="13"/>
  <c r="EP308" i="13"/>
  <c r="EQ308" i="13"/>
  <c r="EW308" i="13"/>
  <c r="HA305" i="71"/>
  <c r="EW305" i="13"/>
  <c r="EM308" i="13"/>
  <c r="EV307" i="13"/>
  <c r="EK308" i="13"/>
  <c r="EO308" i="13"/>
  <c r="FQ308" i="13"/>
  <c r="EI308" i="13"/>
  <c r="EL308" i="13"/>
  <c r="ET308" i="13"/>
  <c r="EN308" i="13"/>
  <c r="EW309" i="13"/>
  <c r="FO308" i="13"/>
  <c r="ER308" i="13"/>
  <c r="EJ308" i="13"/>
  <c r="FP308" i="13"/>
  <c r="ES308" i="13"/>
  <c r="FM308" i="13"/>
  <c r="FR308" i="13"/>
  <c r="HF314" i="146" l="1"/>
  <c r="HF314" i="147"/>
  <c r="HF314" i="144"/>
  <c r="HF314" i="145"/>
  <c r="HF314" i="142"/>
  <c r="HF314" i="143"/>
  <c r="HF314" i="140"/>
  <c r="HF314" i="141"/>
  <c r="HF314" i="138"/>
  <c r="HF314" i="139"/>
  <c r="HF314" i="136"/>
  <c r="HF314" i="137"/>
  <c r="HF314" i="134"/>
  <c r="HF314" i="135"/>
  <c r="HF314" i="132"/>
  <c r="HF314" i="133"/>
  <c r="HF314" i="129"/>
  <c r="HF314" i="131"/>
  <c r="HF314" i="127"/>
  <c r="HF314" i="128"/>
  <c r="HF314" i="125"/>
  <c r="HF314" i="126"/>
  <c r="HF314" i="123"/>
  <c r="HF314" i="124"/>
  <c r="HF314" i="121"/>
  <c r="HF314" i="122"/>
  <c r="HF314" i="119"/>
  <c r="HF314" i="120"/>
  <c r="HF314" i="117"/>
  <c r="HF314" i="118"/>
  <c r="HF314" i="115"/>
  <c r="HF314" i="116"/>
  <c r="HF314" i="113"/>
  <c r="HF314" i="114"/>
  <c r="HN442" i="2"/>
  <c r="HM443" i="2"/>
  <c r="HD413" i="2"/>
  <c r="HA326" i="2"/>
  <c r="GZ327" i="2"/>
  <c r="HC414" i="2"/>
  <c r="P15" i="13"/>
  <c r="O15" i="13"/>
  <c r="L15" i="13"/>
  <c r="J15" i="13"/>
  <c r="H15" i="13"/>
  <c r="G15" i="13"/>
  <c r="AN15" i="13"/>
  <c r="AL15" i="13"/>
  <c r="AJ15" i="13"/>
  <c r="AK15" i="13"/>
  <c r="R14" i="13"/>
  <c r="N15" i="13"/>
  <c r="M15" i="13"/>
  <c r="K15" i="13"/>
  <c r="I15" i="13"/>
  <c r="F15" i="13"/>
  <c r="E15" i="13"/>
  <c r="AM15" i="13"/>
  <c r="AI15" i="13"/>
  <c r="AH15" i="13"/>
  <c r="AE13" i="71"/>
  <c r="S16" i="13"/>
  <c r="S15" i="13"/>
  <c r="FU524" i="11"/>
  <c r="FU525" i="11" s="1"/>
  <c r="FU526" i="11" s="1"/>
  <c r="HC301" i="71"/>
  <c r="AE10" i="13"/>
  <c r="FI304" i="13" s="1"/>
  <c r="S8" i="13"/>
  <c r="AE9" i="71"/>
  <c r="HG327" i="10"/>
  <c r="DX331" i="13"/>
  <c r="C34" i="12"/>
  <c r="HF314" i="10"/>
  <c r="DW318" i="13"/>
  <c r="HF315" i="148" s="1"/>
  <c r="EX303" i="13"/>
  <c r="EB319" i="13"/>
  <c r="EH310" i="13" s="1"/>
  <c r="FN309" i="13"/>
  <c r="FQ309" i="13"/>
  <c r="ER309" i="13"/>
  <c r="EN309" i="13"/>
  <c r="EL309" i="13"/>
  <c r="ES309" i="13"/>
  <c r="EI309" i="13"/>
  <c r="EO309" i="13"/>
  <c r="EX309" i="13"/>
  <c r="EP309" i="13"/>
  <c r="EV309" i="13"/>
  <c r="EX307" i="13"/>
  <c r="EX306" i="13"/>
  <c r="EX310" i="13"/>
  <c r="EW307" i="13"/>
  <c r="EJ309" i="13"/>
  <c r="FO309" i="13"/>
  <c r="EQ309" i="13"/>
  <c r="FP309" i="13"/>
  <c r="EU309" i="13"/>
  <c r="FM309" i="13"/>
  <c r="HB305" i="71"/>
  <c r="EW306" i="13"/>
  <c r="EX308" i="13"/>
  <c r="FR309" i="13"/>
  <c r="ET309" i="13"/>
  <c r="EK309" i="13"/>
  <c r="EX305" i="13"/>
  <c r="EM309" i="13"/>
  <c r="FL309" i="13"/>
  <c r="HF315" i="146" l="1"/>
  <c r="HF315" i="147"/>
  <c r="HF315" i="144"/>
  <c r="HF315" i="145"/>
  <c r="HF315" i="142"/>
  <c r="HF315" i="143"/>
  <c r="HF315" i="140"/>
  <c r="HF315" i="141"/>
  <c r="HF315" i="138"/>
  <c r="HF315" i="139"/>
  <c r="HF315" i="136"/>
  <c r="HF315" i="137"/>
  <c r="HF315" i="134"/>
  <c r="HF315" i="135"/>
  <c r="HF315" i="132"/>
  <c r="HF315" i="133"/>
  <c r="HF315" i="129"/>
  <c r="HF315" i="131"/>
  <c r="HF315" i="127"/>
  <c r="HF315" i="128"/>
  <c r="HF315" i="125"/>
  <c r="HF315" i="126"/>
  <c r="HF315" i="123"/>
  <c r="HF315" i="124"/>
  <c r="HF315" i="121"/>
  <c r="HF315" i="122"/>
  <c r="HF315" i="119"/>
  <c r="HF315" i="120"/>
  <c r="HF315" i="117"/>
  <c r="HF315" i="118"/>
  <c r="HF315" i="115"/>
  <c r="HF315" i="116"/>
  <c r="HF315" i="113"/>
  <c r="HF315" i="114"/>
  <c r="HN443" i="2"/>
  <c r="HM444" i="2"/>
  <c r="HD414" i="2"/>
  <c r="HA327" i="2"/>
  <c r="GZ328" i="2"/>
  <c r="HC415" i="2"/>
  <c r="R16" i="13"/>
  <c r="P16" i="13"/>
  <c r="N16" i="13"/>
  <c r="L16" i="13"/>
  <c r="J16" i="13"/>
  <c r="H16" i="13"/>
  <c r="G16" i="13"/>
  <c r="AM16" i="13"/>
  <c r="AL16" i="13"/>
  <c r="AJ16" i="13"/>
  <c r="AI16" i="13"/>
  <c r="S14" i="13"/>
  <c r="Q16" i="13"/>
  <c r="O16" i="13"/>
  <c r="M16" i="13"/>
  <c r="K16" i="13"/>
  <c r="I16" i="13"/>
  <c r="F16" i="13"/>
  <c r="E16" i="13"/>
  <c r="AN16" i="13"/>
  <c r="AH16" i="13"/>
  <c r="AK16" i="13"/>
  <c r="S13" i="13"/>
  <c r="AF13" i="71"/>
  <c r="T16" i="13"/>
  <c r="T13" i="13"/>
  <c r="T15" i="13"/>
  <c r="T17" i="13"/>
  <c r="T14" i="13"/>
  <c r="FU527" i="11"/>
  <c r="FU528" i="11" s="1"/>
  <c r="HD301" i="71"/>
  <c r="AF10" i="13"/>
  <c r="FJ304" i="13" s="1"/>
  <c r="T8" i="13"/>
  <c r="AF9" i="71"/>
  <c r="HG328" i="10"/>
  <c r="DX332" i="13"/>
  <c r="C35" i="12"/>
  <c r="HF315" i="10"/>
  <c r="DW319" i="13"/>
  <c r="HF316" i="148" s="1"/>
  <c r="EY303" i="13"/>
  <c r="EB320" i="13"/>
  <c r="EH311" i="13" s="1"/>
  <c r="FN310" i="13"/>
  <c r="EI310" i="13"/>
  <c r="EK310" i="13"/>
  <c r="EO310" i="13"/>
  <c r="FL310" i="13"/>
  <c r="EY308" i="13"/>
  <c r="ES310" i="13"/>
  <c r="ET310" i="13"/>
  <c r="EM310" i="13"/>
  <c r="EQ310" i="13"/>
  <c r="EN310" i="13"/>
  <c r="EY310" i="13"/>
  <c r="EV310" i="13"/>
  <c r="FP310" i="13"/>
  <c r="EY311" i="13"/>
  <c r="FQ310" i="13"/>
  <c r="FR310" i="13"/>
  <c r="EP310" i="13"/>
  <c r="FM310" i="13"/>
  <c r="ER310" i="13"/>
  <c r="EL310" i="13"/>
  <c r="HC305" i="71"/>
  <c r="EJ310" i="13"/>
  <c r="FO310" i="13"/>
  <c r="EW310" i="13"/>
  <c r="EU310" i="13"/>
  <c r="HF316" i="146" l="1"/>
  <c r="HF316" i="147"/>
  <c r="HF316" i="144"/>
  <c r="HF316" i="145"/>
  <c r="HF316" i="142"/>
  <c r="HF316" i="143"/>
  <c r="HF316" i="140"/>
  <c r="HF316" i="141"/>
  <c r="HF316" i="138"/>
  <c r="HF316" i="139"/>
  <c r="HF316" i="136"/>
  <c r="HF316" i="137"/>
  <c r="HF316" i="134"/>
  <c r="HF316" i="135"/>
  <c r="HF316" i="132"/>
  <c r="HF316" i="133"/>
  <c r="HF316" i="129"/>
  <c r="HF316" i="131"/>
  <c r="HF316" i="127"/>
  <c r="HF316" i="128"/>
  <c r="HF316" i="125"/>
  <c r="HF316" i="126"/>
  <c r="HF316" i="123"/>
  <c r="HF316" i="124"/>
  <c r="HF316" i="121"/>
  <c r="HF316" i="122"/>
  <c r="HF316" i="119"/>
  <c r="HF316" i="120"/>
  <c r="HF316" i="117"/>
  <c r="HF316" i="118"/>
  <c r="HF316" i="115"/>
  <c r="HF316" i="116"/>
  <c r="HF316" i="113"/>
  <c r="HF316" i="114"/>
  <c r="HN444" i="2"/>
  <c r="HM445" i="2"/>
  <c r="HD415" i="2"/>
  <c r="HA328" i="2"/>
  <c r="GZ329" i="2"/>
  <c r="HC416" i="2"/>
  <c r="R17" i="13"/>
  <c r="P17" i="13"/>
  <c r="O17" i="13"/>
  <c r="L17" i="13"/>
  <c r="J17" i="13"/>
  <c r="H17" i="13"/>
  <c r="E17" i="13"/>
  <c r="AN17" i="13"/>
  <c r="AI17" i="13"/>
  <c r="AJ17" i="13"/>
  <c r="AL17" i="13"/>
  <c r="AG13" i="71"/>
  <c r="S17" i="13"/>
  <c r="Q17" i="13"/>
  <c r="N17" i="13"/>
  <c r="M17" i="13"/>
  <c r="K17" i="13"/>
  <c r="I17" i="13"/>
  <c r="F17" i="13"/>
  <c r="G17" i="13"/>
  <c r="AM17" i="13"/>
  <c r="AK17" i="13"/>
  <c r="AH17" i="13"/>
  <c r="U17" i="13"/>
  <c r="U15" i="13"/>
  <c r="U18" i="13"/>
  <c r="FU529" i="11"/>
  <c r="FU530" i="11" s="1"/>
  <c r="FU531" i="11" s="1"/>
  <c r="FU532" i="11" s="1"/>
  <c r="FU533" i="11" s="1"/>
  <c r="FU534" i="11" s="1"/>
  <c r="FU535" i="11" s="1"/>
  <c r="FU536" i="11" s="1"/>
  <c r="FU537" i="11" s="1"/>
  <c r="FU538" i="11" s="1"/>
  <c r="HE301" i="71"/>
  <c r="AG10" i="13"/>
  <c r="FK304" i="13" s="1"/>
  <c r="AG9" i="71"/>
  <c r="DX333" i="13"/>
  <c r="C36" i="12"/>
  <c r="HG329" i="10"/>
  <c r="HF316" i="10"/>
  <c r="DW320" i="13"/>
  <c r="HF317" i="148" s="1"/>
  <c r="EZ303" i="13"/>
  <c r="EB321" i="13"/>
  <c r="EH312" i="13" s="1"/>
  <c r="FO311" i="13"/>
  <c r="HD305" i="71"/>
  <c r="EY307" i="13"/>
  <c r="ET311" i="13"/>
  <c r="EN311" i="13"/>
  <c r="EX311" i="13"/>
  <c r="EK311" i="13"/>
  <c r="EM311" i="13"/>
  <c r="FP311" i="13"/>
  <c r="FR311" i="13"/>
  <c r="FM311" i="13"/>
  <c r="FQ311" i="13"/>
  <c r="EZ308" i="13"/>
  <c r="EP311" i="13"/>
  <c r="EZ311" i="13"/>
  <c r="EZ312" i="13"/>
  <c r="EI311" i="13"/>
  <c r="EZ307" i="13"/>
  <c r="EY309" i="13"/>
  <c r="EQ311" i="13"/>
  <c r="EW311" i="13"/>
  <c r="ER311" i="13"/>
  <c r="EJ311" i="13"/>
  <c r="EY305" i="13"/>
  <c r="FN311" i="13"/>
  <c r="EU311" i="13"/>
  <c r="EY306" i="13"/>
  <c r="EZ305" i="13"/>
  <c r="EL311" i="13"/>
  <c r="EZ310" i="13"/>
  <c r="ES311" i="13"/>
  <c r="EZ306" i="13"/>
  <c r="EO311" i="13"/>
  <c r="FL311" i="13"/>
  <c r="EZ309" i="13"/>
  <c r="EV311" i="13"/>
  <c r="HF317" i="146" l="1"/>
  <c r="HF317" i="147"/>
  <c r="HF317" i="144"/>
  <c r="HF317" i="145"/>
  <c r="HF317" i="142"/>
  <c r="HF317" i="143"/>
  <c r="HF317" i="140"/>
  <c r="HF317" i="141"/>
  <c r="HF317" i="138"/>
  <c r="HF317" i="139"/>
  <c r="HF317" i="136"/>
  <c r="HF317" i="137"/>
  <c r="HF317" i="134"/>
  <c r="HF317" i="135"/>
  <c r="HF317" i="132"/>
  <c r="HF317" i="133"/>
  <c r="HF317" i="129"/>
  <c r="HF317" i="131"/>
  <c r="HF317" i="127"/>
  <c r="HF317" i="128"/>
  <c r="HF317" i="125"/>
  <c r="HF317" i="126"/>
  <c r="HF317" i="123"/>
  <c r="HF317" i="124"/>
  <c r="HF317" i="121"/>
  <c r="HF317" i="122"/>
  <c r="HF317" i="119"/>
  <c r="HF317" i="120"/>
  <c r="HF317" i="117"/>
  <c r="HF317" i="118"/>
  <c r="HF317" i="115"/>
  <c r="HF317" i="116"/>
  <c r="HF317" i="113"/>
  <c r="HF317" i="114"/>
  <c r="HN445" i="2"/>
  <c r="HM446" i="2"/>
  <c r="HD416" i="2"/>
  <c r="HA329" i="2"/>
  <c r="GZ330" i="2"/>
  <c r="HC417" i="2"/>
  <c r="AH13" i="71"/>
  <c r="T18" i="13"/>
  <c r="R18" i="13"/>
  <c r="P18" i="13"/>
  <c r="N18" i="13"/>
  <c r="L18" i="13"/>
  <c r="J18" i="13"/>
  <c r="H18" i="13"/>
  <c r="G18" i="13"/>
  <c r="AM18" i="13"/>
  <c r="AL18" i="13"/>
  <c r="AK18" i="13"/>
  <c r="AJ18" i="13"/>
  <c r="S18" i="13"/>
  <c r="Q18" i="13"/>
  <c r="O18" i="13"/>
  <c r="M18" i="13"/>
  <c r="K18" i="13"/>
  <c r="I18" i="13"/>
  <c r="F18" i="13"/>
  <c r="E18" i="13"/>
  <c r="AN18" i="13"/>
  <c r="AI18" i="13"/>
  <c r="AH18" i="13"/>
  <c r="U8" i="13"/>
  <c r="U13" i="13"/>
  <c r="U16" i="13"/>
  <c r="U14" i="13"/>
  <c r="V16" i="13"/>
  <c r="V15" i="13"/>
  <c r="V13" i="13"/>
  <c r="V17" i="13"/>
  <c r="V14" i="13"/>
  <c r="V19" i="13"/>
  <c r="V18" i="13"/>
  <c r="FU539" i="11"/>
  <c r="FU540" i="11" s="1"/>
  <c r="FU541" i="11" s="1"/>
  <c r="FU542" i="11" s="1"/>
  <c r="HF301" i="71"/>
  <c r="AH10" i="13"/>
  <c r="FL304" i="13" s="1"/>
  <c r="V8" i="13"/>
  <c r="HG330" i="10"/>
  <c r="AH9" i="71"/>
  <c r="DX334" i="13"/>
  <c r="C37" i="12"/>
  <c r="DW321" i="13"/>
  <c r="HF318" i="148" s="1"/>
  <c r="HF317" i="10"/>
  <c r="FA303" i="13"/>
  <c r="EB322" i="13"/>
  <c r="EH313" i="13" s="1"/>
  <c r="FR312" i="13"/>
  <c r="EL312" i="13"/>
  <c r="ET312" i="13"/>
  <c r="EK312" i="13"/>
  <c r="EQ312" i="13"/>
  <c r="FA306" i="13"/>
  <c r="EO312" i="13"/>
  <c r="EN312" i="13"/>
  <c r="EP312" i="13"/>
  <c r="ER312" i="13"/>
  <c r="FN312" i="13"/>
  <c r="EW312" i="13"/>
  <c r="EU312" i="13"/>
  <c r="FA311" i="13"/>
  <c r="FQ312" i="13"/>
  <c r="FA308" i="13"/>
  <c r="ES312" i="13"/>
  <c r="FM312" i="13"/>
  <c r="FP312" i="13"/>
  <c r="FL312" i="13"/>
  <c r="EY312" i="13"/>
  <c r="EJ312" i="13"/>
  <c r="FO312" i="13"/>
  <c r="EV312" i="13"/>
  <c r="EX312" i="13"/>
  <c r="HE305" i="71"/>
  <c r="EI312" i="13"/>
  <c r="EM312" i="13"/>
  <c r="FA310" i="13"/>
  <c r="HF318" i="146" l="1"/>
  <c r="HF318" i="147"/>
  <c r="HF318" i="144"/>
  <c r="HF318" i="145"/>
  <c r="HF318" i="142"/>
  <c r="HF318" i="143"/>
  <c r="HF318" i="140"/>
  <c r="HF318" i="141"/>
  <c r="HF318" i="138"/>
  <c r="HF318" i="139"/>
  <c r="HF318" i="136"/>
  <c r="HF318" i="137"/>
  <c r="HF318" i="134"/>
  <c r="HF318" i="135"/>
  <c r="HF318" i="132"/>
  <c r="HF318" i="133"/>
  <c r="HF318" i="129"/>
  <c r="HF318" i="131"/>
  <c r="HF318" i="127"/>
  <c r="HF318" i="128"/>
  <c r="HF318" i="125"/>
  <c r="HF318" i="126"/>
  <c r="HF318" i="123"/>
  <c r="HF318" i="124"/>
  <c r="HF318" i="121"/>
  <c r="HF318" i="122"/>
  <c r="HF318" i="119"/>
  <c r="HF318" i="120"/>
  <c r="HF318" i="117"/>
  <c r="HF318" i="118"/>
  <c r="HF318" i="115"/>
  <c r="HF318" i="116"/>
  <c r="HF318" i="113"/>
  <c r="HF318" i="114"/>
  <c r="HN446" i="2"/>
  <c r="HM447" i="2"/>
  <c r="HD417" i="2"/>
  <c r="HA330" i="2"/>
  <c r="GZ331" i="2"/>
  <c r="HC418" i="2"/>
  <c r="AI13" i="71"/>
  <c r="T19" i="13"/>
  <c r="R19" i="13"/>
  <c r="P19" i="13"/>
  <c r="N19" i="13"/>
  <c r="L19" i="13"/>
  <c r="J19" i="13"/>
  <c r="H19" i="13"/>
  <c r="E19" i="13"/>
  <c r="AN19" i="13"/>
  <c r="AL19" i="13"/>
  <c r="AI19" i="13"/>
  <c r="AJ19" i="13"/>
  <c r="U19" i="13"/>
  <c r="S19" i="13"/>
  <c r="Q19" i="13"/>
  <c r="O19" i="13"/>
  <c r="M19" i="13"/>
  <c r="K19" i="13"/>
  <c r="I19" i="13"/>
  <c r="F19" i="13"/>
  <c r="G19" i="13"/>
  <c r="AM19" i="13"/>
  <c r="AH19" i="13"/>
  <c r="AK19" i="13"/>
  <c r="W15" i="13"/>
  <c r="W13" i="13"/>
  <c r="W18" i="13"/>
  <c r="W17" i="13"/>
  <c r="AI10" i="13"/>
  <c r="FM304" i="13" s="1"/>
  <c r="HG301" i="71"/>
  <c r="HG331" i="10"/>
  <c r="AI9" i="71"/>
  <c r="AJ9" i="71" s="1"/>
  <c r="DX335" i="13"/>
  <c r="C38" i="12"/>
  <c r="HF318" i="10"/>
  <c r="DW322" i="13"/>
  <c r="HF319" i="148" s="1"/>
  <c r="FB303" i="13"/>
  <c r="EB323" i="13"/>
  <c r="EH314" i="13" s="1"/>
  <c r="FA307" i="13"/>
  <c r="FQ313" i="13"/>
  <c r="FA313" i="13"/>
  <c r="FN313" i="13"/>
  <c r="FB310" i="13"/>
  <c r="EJ313" i="13"/>
  <c r="EN313" i="13"/>
  <c r="FA305" i="13"/>
  <c r="ER313" i="13"/>
  <c r="EW313" i="13"/>
  <c r="EX313" i="13"/>
  <c r="FA312" i="13"/>
  <c r="FB305" i="13"/>
  <c r="EY313" i="13"/>
  <c r="EP313" i="13"/>
  <c r="FL313" i="13"/>
  <c r="EM313" i="13"/>
  <c r="FA309" i="13"/>
  <c r="EL313" i="13"/>
  <c r="EI313" i="13"/>
  <c r="FO313" i="13"/>
  <c r="ES313" i="13"/>
  <c r="FP313" i="13"/>
  <c r="EQ313" i="13"/>
  <c r="FB306" i="13"/>
  <c r="EU313" i="13"/>
  <c r="FB314" i="13"/>
  <c r="FR313" i="13"/>
  <c r="EV313" i="13"/>
  <c r="ET313" i="13"/>
  <c r="HF305" i="71"/>
  <c r="EO313" i="13"/>
  <c r="FB312" i="13"/>
  <c r="EK313" i="13"/>
  <c r="EZ313" i="13"/>
  <c r="FM313" i="13"/>
  <c r="HF319" i="146" l="1"/>
  <c r="HF319" i="147"/>
  <c r="HF319" i="144"/>
  <c r="HF319" i="145"/>
  <c r="HF319" i="142"/>
  <c r="HF319" i="143"/>
  <c r="HF319" i="140"/>
  <c r="HF319" i="141"/>
  <c r="HF319" i="138"/>
  <c r="HF319" i="139"/>
  <c r="HF319" i="136"/>
  <c r="HF319" i="137"/>
  <c r="HF319" i="134"/>
  <c r="HF319" i="135"/>
  <c r="HF319" i="132"/>
  <c r="HF319" i="133"/>
  <c r="HF319" i="129"/>
  <c r="HF319" i="131"/>
  <c r="HF319" i="127"/>
  <c r="HF319" i="128"/>
  <c r="HF319" i="125"/>
  <c r="HF319" i="126"/>
  <c r="HF319" i="123"/>
  <c r="HF319" i="124"/>
  <c r="HF319" i="121"/>
  <c r="HF319" i="122"/>
  <c r="HF319" i="119"/>
  <c r="HF319" i="120"/>
  <c r="HF319" i="117"/>
  <c r="HF319" i="118"/>
  <c r="HF319" i="115"/>
  <c r="HF319" i="116"/>
  <c r="HF319" i="113"/>
  <c r="HF319" i="114"/>
  <c r="HN447" i="2"/>
  <c r="HM448" i="2"/>
  <c r="HD418" i="2"/>
  <c r="HA331" i="2"/>
  <c r="GZ332" i="2"/>
  <c r="HC419" i="2"/>
  <c r="AJ13" i="71"/>
  <c r="V20" i="13"/>
  <c r="T20" i="13"/>
  <c r="R20" i="13"/>
  <c r="P20" i="13"/>
  <c r="N20" i="13"/>
  <c r="L20" i="13"/>
  <c r="J20" i="13"/>
  <c r="H20" i="13"/>
  <c r="G20" i="13"/>
  <c r="AM20" i="13"/>
  <c r="AH20" i="13"/>
  <c r="AL20" i="13"/>
  <c r="AK20" i="13"/>
  <c r="W8" i="13"/>
  <c r="W20" i="13"/>
  <c r="U20" i="13"/>
  <c r="S20" i="13"/>
  <c r="Q20" i="13"/>
  <c r="O20" i="13"/>
  <c r="M20" i="13"/>
  <c r="K20" i="13"/>
  <c r="I20" i="13"/>
  <c r="F20" i="13"/>
  <c r="E20" i="13"/>
  <c r="AN20" i="13"/>
  <c r="AJ20" i="13"/>
  <c r="AI20" i="13"/>
  <c r="W16" i="13"/>
  <c r="W14" i="13"/>
  <c r="W19" i="13"/>
  <c r="X21" i="13"/>
  <c r="X17" i="13"/>
  <c r="X19" i="13"/>
  <c r="X13" i="13"/>
  <c r="AJ10" i="13"/>
  <c r="FN304" i="13" s="1"/>
  <c r="HH301" i="71"/>
  <c r="X8" i="13"/>
  <c r="HG332" i="10"/>
  <c r="AK9" i="71"/>
  <c r="AL9" i="71" s="1"/>
  <c r="AM9" i="71" s="1"/>
  <c r="AN9" i="71" s="1"/>
  <c r="AO9" i="71" s="1"/>
  <c r="AP9" i="71" s="1"/>
  <c r="AQ9" i="71" s="1"/>
  <c r="AR9" i="71" s="1"/>
  <c r="AS9" i="71" s="1"/>
  <c r="AT9" i="71" s="1"/>
  <c r="AU9" i="71" s="1"/>
  <c r="AV9" i="71" s="1"/>
  <c r="AW9" i="71" s="1"/>
  <c r="AX9" i="71" s="1"/>
  <c r="AY9" i="71" s="1"/>
  <c r="AZ9" i="71" s="1"/>
  <c r="BA9" i="71" s="1"/>
  <c r="BB9" i="71" s="1"/>
  <c r="BC9" i="71" s="1"/>
  <c r="DX336" i="13"/>
  <c r="C39" i="12"/>
  <c r="HF319" i="10"/>
  <c r="DW323" i="13"/>
  <c r="HF320" i="148" s="1"/>
  <c r="FC303" i="13"/>
  <c r="EB324" i="13"/>
  <c r="EH315" i="13" s="1"/>
  <c r="ET314" i="13"/>
  <c r="EJ314" i="13"/>
  <c r="HG305" i="71"/>
  <c r="EW314" i="13"/>
  <c r="FC307" i="13"/>
  <c r="EK314" i="13"/>
  <c r="EV314" i="13"/>
  <c r="FR314" i="13"/>
  <c r="FC312" i="13"/>
  <c r="ES314" i="13"/>
  <c r="FO314" i="13"/>
  <c r="FC310" i="13"/>
  <c r="FB309" i="13"/>
  <c r="EO314" i="13"/>
  <c r="EQ314" i="13"/>
  <c r="FB313" i="13"/>
  <c r="EL314" i="13"/>
  <c r="FC313" i="13"/>
  <c r="FM314" i="13"/>
  <c r="FC314" i="13"/>
  <c r="FB307" i="13"/>
  <c r="FB311" i="13"/>
  <c r="FC306" i="13"/>
  <c r="FA314" i="13"/>
  <c r="FL314" i="13"/>
  <c r="FC305" i="13"/>
  <c r="FP314" i="13"/>
  <c r="EP314" i="13"/>
  <c r="FN314" i="13"/>
  <c r="ER314" i="13"/>
  <c r="FC308" i="13"/>
  <c r="FC311" i="13"/>
  <c r="EX314" i="13"/>
  <c r="FQ314" i="13"/>
  <c r="EY314" i="13"/>
  <c r="EN314" i="13"/>
  <c r="FC309" i="13"/>
  <c r="EM314" i="13"/>
  <c r="FB308" i="13"/>
  <c r="EI314" i="13"/>
  <c r="EZ314" i="13"/>
  <c r="EU314" i="13"/>
  <c r="HF320" i="146" l="1"/>
  <c r="HF320" i="147"/>
  <c r="HF320" i="144"/>
  <c r="HF320" i="145"/>
  <c r="HF320" i="142"/>
  <c r="HF320" i="143"/>
  <c r="HF320" i="140"/>
  <c r="HF320" i="141"/>
  <c r="HF320" i="138"/>
  <c r="HF320" i="139"/>
  <c r="HF320" i="136"/>
  <c r="HF320" i="137"/>
  <c r="HF320" i="134"/>
  <c r="HF320" i="135"/>
  <c r="HF320" i="132"/>
  <c r="HF320" i="133"/>
  <c r="HF320" i="129"/>
  <c r="HF320" i="131"/>
  <c r="HF320" i="127"/>
  <c r="HF320" i="128"/>
  <c r="HF320" i="125"/>
  <c r="HF320" i="126"/>
  <c r="HF320" i="123"/>
  <c r="HF320" i="124"/>
  <c r="HF320" i="121"/>
  <c r="HF320" i="122"/>
  <c r="HF320" i="119"/>
  <c r="HF320" i="120"/>
  <c r="HF320" i="117"/>
  <c r="HF320" i="118"/>
  <c r="HF320" i="115"/>
  <c r="HF320" i="116"/>
  <c r="HF320" i="113"/>
  <c r="HF320" i="114"/>
  <c r="HN448" i="2"/>
  <c r="HM449" i="2"/>
  <c r="HD419" i="2"/>
  <c r="HA332" i="2"/>
  <c r="GZ333" i="2"/>
  <c r="HC420" i="2"/>
  <c r="V21" i="13"/>
  <c r="T21" i="13"/>
  <c r="R21" i="13"/>
  <c r="P21" i="13"/>
  <c r="N21" i="13"/>
  <c r="L21" i="13"/>
  <c r="J21" i="13"/>
  <c r="I21" i="13"/>
  <c r="G21" i="13"/>
  <c r="AN21" i="13"/>
  <c r="AK21" i="13"/>
  <c r="AI21" i="13"/>
  <c r="AL21" i="13"/>
  <c r="X16" i="13"/>
  <c r="X15" i="13"/>
  <c r="X18" i="13"/>
  <c r="X20" i="13"/>
  <c r="X14" i="13"/>
  <c r="W21" i="13"/>
  <c r="U21" i="13"/>
  <c r="S21" i="13"/>
  <c r="Q21" i="13"/>
  <c r="O21" i="13"/>
  <c r="M21" i="13"/>
  <c r="K21" i="13"/>
  <c r="H21" i="13"/>
  <c r="F21" i="13"/>
  <c r="E21" i="13"/>
  <c r="AM21" i="13"/>
  <c r="AJ21" i="13"/>
  <c r="AH21" i="13"/>
  <c r="AK13" i="71"/>
  <c r="Y21" i="13"/>
  <c r="Y17" i="13"/>
  <c r="Y18" i="13"/>
  <c r="Y15" i="13"/>
  <c r="Y16" i="13"/>
  <c r="Y19" i="13"/>
  <c r="Y14" i="13"/>
  <c r="Y13" i="13"/>
  <c r="Y20" i="13"/>
  <c r="AK10" i="13"/>
  <c r="FO304" i="13" s="1"/>
  <c r="HI301" i="71"/>
  <c r="Y8" i="13"/>
  <c r="HG333" i="10"/>
  <c r="DX337" i="13"/>
  <c r="C40" i="12"/>
  <c r="HF320" i="10"/>
  <c r="DW324" i="13"/>
  <c r="HF321" i="148" s="1"/>
  <c r="FD303" i="13"/>
  <c r="EB325" i="13"/>
  <c r="EH316" i="13" s="1"/>
  <c r="FD315" i="13"/>
  <c r="EU315" i="13"/>
  <c r="FO315" i="13"/>
  <c r="EV315" i="13"/>
  <c r="FD306" i="13"/>
  <c r="FM315" i="13"/>
  <c r="FD312" i="13"/>
  <c r="EP315" i="13"/>
  <c r="FD305" i="13"/>
  <c r="EQ315" i="13"/>
  <c r="HH305" i="71"/>
  <c r="EL315" i="13"/>
  <c r="EO315" i="13"/>
  <c r="FL315" i="13"/>
  <c r="FD311" i="13"/>
  <c r="EW315" i="13"/>
  <c r="FD313" i="13"/>
  <c r="FN315" i="13"/>
  <c r="EM315" i="13"/>
  <c r="FC315" i="13"/>
  <c r="FD310" i="13"/>
  <c r="FD307" i="13"/>
  <c r="FB315" i="13"/>
  <c r="ES315" i="13"/>
  <c r="EZ315" i="13"/>
  <c r="ER315" i="13"/>
  <c r="FD309" i="13"/>
  <c r="FD308" i="13"/>
  <c r="FQ315" i="13"/>
  <c r="ET315" i="13"/>
  <c r="EX315" i="13"/>
  <c r="FA315" i="13"/>
  <c r="FD314" i="13"/>
  <c r="EI315" i="13"/>
  <c r="FP315" i="13"/>
  <c r="EN315" i="13"/>
  <c r="EK315" i="13"/>
  <c r="FR315" i="13"/>
  <c r="EY315" i="13"/>
  <c r="EJ315" i="13"/>
  <c r="HF321" i="146" l="1"/>
  <c r="HF321" i="147"/>
  <c r="HF321" i="144"/>
  <c r="HF321" i="145"/>
  <c r="HF321" i="142"/>
  <c r="HF321" i="143"/>
  <c r="HF321" i="140"/>
  <c r="HF321" i="141"/>
  <c r="HF321" i="138"/>
  <c r="HF321" i="139"/>
  <c r="HF321" i="136"/>
  <c r="HF321" i="137"/>
  <c r="HF321" i="134"/>
  <c r="HF321" i="135"/>
  <c r="HF321" i="132"/>
  <c r="HF321" i="133"/>
  <c r="HF321" i="129"/>
  <c r="HF321" i="131"/>
  <c r="HF321" i="127"/>
  <c r="HF321" i="128"/>
  <c r="HF321" i="125"/>
  <c r="HF321" i="126"/>
  <c r="HF321" i="123"/>
  <c r="HF321" i="124"/>
  <c r="HF321" i="121"/>
  <c r="HF321" i="122"/>
  <c r="HF321" i="119"/>
  <c r="HF321" i="120"/>
  <c r="HF321" i="117"/>
  <c r="HF321" i="118"/>
  <c r="HF321" i="115"/>
  <c r="HF321" i="116"/>
  <c r="HF321" i="113"/>
  <c r="HF321" i="114"/>
  <c r="HN449" i="2"/>
  <c r="HM450" i="2"/>
  <c r="HD420" i="2"/>
  <c r="GZ334" i="2"/>
  <c r="HA333" i="2"/>
  <c r="HC421" i="2"/>
  <c r="AL13" i="71"/>
  <c r="X22" i="13"/>
  <c r="V22" i="13"/>
  <c r="T22" i="13"/>
  <c r="R22" i="13"/>
  <c r="P22" i="13"/>
  <c r="N22" i="13"/>
  <c r="L22" i="13"/>
  <c r="J22" i="13"/>
  <c r="H22" i="13"/>
  <c r="G22" i="13"/>
  <c r="AN22" i="13"/>
  <c r="AH22" i="13"/>
  <c r="AK22" i="13"/>
  <c r="AJ22" i="13"/>
  <c r="Y22" i="13"/>
  <c r="W22" i="13"/>
  <c r="U22" i="13"/>
  <c r="S22" i="13"/>
  <c r="Q22" i="13"/>
  <c r="O22" i="13"/>
  <c r="M22" i="13"/>
  <c r="K22" i="13"/>
  <c r="I22" i="13"/>
  <c r="F22" i="13"/>
  <c r="E22" i="13"/>
  <c r="AM22" i="13"/>
  <c r="AI22" i="13"/>
  <c r="AL22" i="13"/>
  <c r="Z14" i="13"/>
  <c r="Z13" i="13"/>
  <c r="Z19" i="13"/>
  <c r="Z15" i="13"/>
  <c r="Z20" i="13"/>
  <c r="Z16" i="13"/>
  <c r="Z21" i="13"/>
  <c r="Z17" i="13"/>
  <c r="Z22" i="13"/>
  <c r="Z18" i="13"/>
  <c r="AL10" i="13"/>
  <c r="FP304" i="13" s="1"/>
  <c r="HJ301" i="71"/>
  <c r="Z8" i="13"/>
  <c r="HG334" i="10"/>
  <c r="DX338" i="13"/>
  <c r="C41" i="12"/>
  <c r="DW325" i="13"/>
  <c r="HF322" i="148" s="1"/>
  <c r="HF321" i="10"/>
  <c r="FE303" i="13"/>
  <c r="EB326" i="13"/>
  <c r="EH317" i="13" s="1"/>
  <c r="EX316" i="13"/>
  <c r="FP316" i="13"/>
  <c r="FE313" i="13"/>
  <c r="FA316" i="13"/>
  <c r="FR316" i="13"/>
  <c r="EJ316" i="13"/>
  <c r="FE315" i="13"/>
  <c r="FE311" i="13"/>
  <c r="FE308" i="13"/>
  <c r="EP316" i="13"/>
  <c r="EL316" i="13"/>
  <c r="EM316" i="13"/>
  <c r="EI316" i="13"/>
  <c r="FE307" i="13"/>
  <c r="HI305" i="71"/>
  <c r="FN316" i="13"/>
  <c r="FD316" i="13"/>
  <c r="EK316" i="13"/>
  <c r="ER316" i="13"/>
  <c r="FQ316" i="13"/>
  <c r="FM316" i="13"/>
  <c r="EO316" i="13"/>
  <c r="EY316" i="13"/>
  <c r="FE309" i="13"/>
  <c r="FC316" i="13"/>
  <c r="FE314" i="13"/>
  <c r="EQ316" i="13"/>
  <c r="FE316" i="13"/>
  <c r="FE305" i="13"/>
  <c r="EN316" i="13"/>
  <c r="FE312" i="13"/>
  <c r="ES316" i="13"/>
  <c r="FO316" i="13"/>
  <c r="EZ316" i="13"/>
  <c r="FL316" i="13"/>
  <c r="FE306" i="13"/>
  <c r="EW316" i="13"/>
  <c r="ET316" i="13"/>
  <c r="FE310" i="13"/>
  <c r="EV316" i="13"/>
  <c r="EU316" i="13"/>
  <c r="FB316" i="13"/>
  <c r="HF322" i="146" l="1"/>
  <c r="HF322" i="147"/>
  <c r="HF322" i="144"/>
  <c r="HF322" i="145"/>
  <c r="HF322" i="142"/>
  <c r="HF322" i="143"/>
  <c r="HF322" i="140"/>
  <c r="HF322" i="141"/>
  <c r="HF322" i="138"/>
  <c r="HF322" i="139"/>
  <c r="HF322" i="136"/>
  <c r="HF322" i="137"/>
  <c r="HF322" i="134"/>
  <c r="HF322" i="135"/>
  <c r="HF322" i="132"/>
  <c r="HF322" i="133"/>
  <c r="HF322" i="129"/>
  <c r="HF322" i="131"/>
  <c r="HF322" i="127"/>
  <c r="HF322" i="128"/>
  <c r="HF322" i="125"/>
  <c r="HF322" i="126"/>
  <c r="HF322" i="123"/>
  <c r="HF322" i="124"/>
  <c r="HF322" i="121"/>
  <c r="HF322" i="122"/>
  <c r="HF322" i="119"/>
  <c r="HF322" i="120"/>
  <c r="HF322" i="117"/>
  <c r="HF322" i="118"/>
  <c r="HF322" i="115"/>
  <c r="HF322" i="116"/>
  <c r="HF322" i="113"/>
  <c r="HF322" i="114"/>
  <c r="HN450" i="2"/>
  <c r="HM451" i="2"/>
  <c r="HD421" i="2"/>
  <c r="HA334" i="2"/>
  <c r="GZ335" i="2"/>
  <c r="HC422" i="2"/>
  <c r="Y23" i="13"/>
  <c r="W23" i="13"/>
  <c r="U23" i="13"/>
  <c r="S23" i="13"/>
  <c r="Q23" i="13"/>
  <c r="O23" i="13"/>
  <c r="M23" i="13"/>
  <c r="K23" i="13"/>
  <c r="I23" i="13"/>
  <c r="F23" i="13"/>
  <c r="E23" i="13"/>
  <c r="AM23" i="13"/>
  <c r="AH23" i="13"/>
  <c r="AL23" i="13"/>
  <c r="AM13" i="71"/>
  <c r="Z23" i="13"/>
  <c r="X23" i="13"/>
  <c r="V23" i="13"/>
  <c r="T23" i="13"/>
  <c r="R23" i="13"/>
  <c r="P23" i="13"/>
  <c r="N23" i="13"/>
  <c r="L23" i="13"/>
  <c r="J23" i="13"/>
  <c r="H23" i="13"/>
  <c r="G23" i="13"/>
  <c r="AN23" i="13"/>
  <c r="AI23" i="13"/>
  <c r="AJ23" i="13"/>
  <c r="AK23" i="13"/>
  <c r="AA18" i="13"/>
  <c r="AA20" i="13"/>
  <c r="AA15" i="13"/>
  <c r="AA19" i="13"/>
  <c r="AA14" i="13"/>
  <c r="AA17" i="13"/>
  <c r="AA13" i="13"/>
  <c r="AA22" i="13"/>
  <c r="AA16" i="13"/>
  <c r="AA21" i="13"/>
  <c r="AA23" i="13"/>
  <c r="AM10" i="13"/>
  <c r="FQ304" i="13" s="1"/>
  <c r="HK301" i="71"/>
  <c r="AA8" i="13"/>
  <c r="HG335" i="10"/>
  <c r="DX339" i="13"/>
  <c r="C42" i="12"/>
  <c r="HF322" i="10"/>
  <c r="DW326" i="13"/>
  <c r="HF323" i="148" s="1"/>
  <c r="FF303" i="13"/>
  <c r="EB327" i="13"/>
  <c r="EH318" i="13" s="1"/>
  <c r="FB317" i="13"/>
  <c r="EQ317" i="13"/>
  <c r="EW317" i="13"/>
  <c r="EN317" i="13"/>
  <c r="FC317" i="13"/>
  <c r="EI317" i="13"/>
  <c r="FF318" i="13"/>
  <c r="EX317" i="13"/>
  <c r="EJ317" i="13"/>
  <c r="ES317" i="13"/>
  <c r="FF315" i="13"/>
  <c r="FF310" i="13"/>
  <c r="FE317" i="13"/>
  <c r="FF306" i="13"/>
  <c r="FL317" i="13"/>
  <c r="FF309" i="13"/>
  <c r="FF311" i="13"/>
  <c r="EM317" i="13"/>
  <c r="EO317" i="13"/>
  <c r="FD317" i="13"/>
  <c r="FF313" i="13"/>
  <c r="ER317" i="13"/>
  <c r="FF316" i="13"/>
  <c r="EL317" i="13"/>
  <c r="FF305" i="13"/>
  <c r="FN317" i="13"/>
  <c r="EY317" i="13"/>
  <c r="FF308" i="13"/>
  <c r="FQ317" i="13"/>
  <c r="FF317" i="13"/>
  <c r="EU317" i="13"/>
  <c r="FF312" i="13"/>
  <c r="ET317" i="13"/>
  <c r="FR317" i="13"/>
  <c r="FA317" i="13"/>
  <c r="FP317" i="13"/>
  <c r="EP317" i="13"/>
  <c r="EK317" i="13"/>
  <c r="EV317" i="13"/>
  <c r="HJ305" i="71"/>
  <c r="FF307" i="13"/>
  <c r="FO317" i="13"/>
  <c r="EZ317" i="13"/>
  <c r="FF314" i="13"/>
  <c r="FM317" i="13"/>
  <c r="HF323" i="146" l="1"/>
  <c r="HF323" i="147"/>
  <c r="HF323" i="144"/>
  <c r="HF323" i="145"/>
  <c r="HF323" i="142"/>
  <c r="HF323" i="143"/>
  <c r="HF323" i="140"/>
  <c r="HF323" i="141"/>
  <c r="HF323" i="138"/>
  <c r="HF323" i="139"/>
  <c r="HF323" i="136"/>
  <c r="HF323" i="137"/>
  <c r="HF323" i="134"/>
  <c r="HF323" i="135"/>
  <c r="HF323" i="132"/>
  <c r="HF323" i="133"/>
  <c r="HF323" i="129"/>
  <c r="HF323" i="131"/>
  <c r="HF323" i="127"/>
  <c r="HF323" i="128"/>
  <c r="HF323" i="125"/>
  <c r="HF323" i="126"/>
  <c r="HF323" i="123"/>
  <c r="HF323" i="124"/>
  <c r="HF323" i="121"/>
  <c r="HF323" i="122"/>
  <c r="HF323" i="119"/>
  <c r="HF323" i="120"/>
  <c r="HF323" i="117"/>
  <c r="HF323" i="118"/>
  <c r="HF323" i="115"/>
  <c r="HF323" i="116"/>
  <c r="HF323" i="113"/>
  <c r="HF323" i="114"/>
  <c r="HN451" i="2"/>
  <c r="HM452" i="2"/>
  <c r="HD422" i="2"/>
  <c r="HA335" i="2"/>
  <c r="GZ336" i="2"/>
  <c r="HC423" i="2"/>
  <c r="AN13" i="71"/>
  <c r="Z24" i="13"/>
  <c r="X24" i="13"/>
  <c r="V24" i="13"/>
  <c r="T24" i="13"/>
  <c r="R24" i="13"/>
  <c r="P24" i="13"/>
  <c r="O24" i="13"/>
  <c r="L24" i="13"/>
  <c r="J24" i="13"/>
  <c r="H24" i="13"/>
  <c r="E24" i="13"/>
  <c r="AM24" i="13"/>
  <c r="AJ24" i="13"/>
  <c r="AI24" i="13"/>
  <c r="AH24" i="13"/>
  <c r="AA24" i="13"/>
  <c r="Y24" i="13"/>
  <c r="W24" i="13"/>
  <c r="U24" i="13"/>
  <c r="S24" i="13"/>
  <c r="Q24" i="13"/>
  <c r="N24" i="13"/>
  <c r="M24" i="13"/>
  <c r="K24" i="13"/>
  <c r="I24" i="13"/>
  <c r="F24" i="13"/>
  <c r="G24" i="13"/>
  <c r="AN24" i="13"/>
  <c r="AK24" i="13"/>
  <c r="AL24" i="13"/>
  <c r="AB14" i="13"/>
  <c r="AB21" i="13"/>
  <c r="AB16" i="13"/>
  <c r="AB13" i="13"/>
  <c r="AB20" i="13"/>
  <c r="AB15" i="13"/>
  <c r="AB22" i="13"/>
  <c r="AB18" i="13"/>
  <c r="AB25" i="13"/>
  <c r="AB23" i="13"/>
  <c r="AB19" i="13"/>
  <c r="AB17" i="13"/>
  <c r="AB24" i="13"/>
  <c r="AN10" i="13"/>
  <c r="FR304" i="13" s="1"/>
  <c r="HL301" i="71"/>
  <c r="AB8" i="13"/>
  <c r="HG336" i="10"/>
  <c r="HF323" i="10"/>
  <c r="DW327" i="13"/>
  <c r="HF324" i="148" s="1"/>
  <c r="FG303" i="13"/>
  <c r="EB328" i="13"/>
  <c r="EH319" i="13" s="1"/>
  <c r="EO318" i="13"/>
  <c r="ER318" i="13"/>
  <c r="EI318" i="13"/>
  <c r="FB318" i="13"/>
  <c r="HK305" i="71"/>
  <c r="FG314" i="13"/>
  <c r="FG305" i="13"/>
  <c r="EN318" i="13"/>
  <c r="ET318" i="13"/>
  <c r="EZ318" i="13"/>
  <c r="FQ318" i="13"/>
  <c r="FG311" i="13"/>
  <c r="FA318" i="13"/>
  <c r="FG317" i="13"/>
  <c r="FP318" i="13"/>
  <c r="FM318" i="13"/>
  <c r="FL318" i="13"/>
  <c r="FG309" i="13"/>
  <c r="FR318" i="13"/>
  <c r="EX318" i="13"/>
  <c r="EW318" i="13"/>
  <c r="EJ318" i="13"/>
  <c r="EY318" i="13"/>
  <c r="FC318" i="13"/>
  <c r="ES318" i="13"/>
  <c r="FG306" i="13"/>
  <c r="EM318" i="13"/>
  <c r="EQ318" i="13"/>
  <c r="EV318" i="13"/>
  <c r="EL318" i="13"/>
  <c r="FE318" i="13"/>
  <c r="FG318" i="13"/>
  <c r="FO318" i="13"/>
  <c r="FN318" i="13"/>
  <c r="EK318" i="13"/>
  <c r="EU318" i="13"/>
  <c r="FD318" i="13"/>
  <c r="FG310" i="13"/>
  <c r="EP318" i="13"/>
  <c r="HF324" i="146" l="1"/>
  <c r="HF324" i="147"/>
  <c r="HF324" i="144"/>
  <c r="HF324" i="145"/>
  <c r="HF324" i="142"/>
  <c r="HF324" i="143"/>
  <c r="HF324" i="140"/>
  <c r="HF324" i="141"/>
  <c r="HF324" i="138"/>
  <c r="HF324" i="139"/>
  <c r="HF324" i="136"/>
  <c r="HF324" i="137"/>
  <c r="HF324" i="134"/>
  <c r="HF324" i="135"/>
  <c r="HF324" i="132"/>
  <c r="HF324" i="133"/>
  <c r="HF324" i="129"/>
  <c r="HF324" i="131"/>
  <c r="HF324" i="127"/>
  <c r="HF324" i="128"/>
  <c r="HF324" i="125"/>
  <c r="HF324" i="126"/>
  <c r="HF324" i="123"/>
  <c r="HF324" i="124"/>
  <c r="HF324" i="121"/>
  <c r="HF324" i="122"/>
  <c r="HF324" i="119"/>
  <c r="HF324" i="120"/>
  <c r="HF324" i="117"/>
  <c r="HF324" i="118"/>
  <c r="HF324" i="115"/>
  <c r="HF324" i="116"/>
  <c r="HF324" i="113"/>
  <c r="HF324" i="114"/>
  <c r="HN452" i="2"/>
  <c r="HM453" i="2"/>
  <c r="HD423" i="2"/>
  <c r="HA336" i="2"/>
  <c r="GZ337" i="2"/>
  <c r="HC424" i="2"/>
  <c r="AO13" i="71"/>
  <c r="AA25" i="13"/>
  <c r="Y25" i="13"/>
  <c r="W25" i="13"/>
  <c r="U25" i="13"/>
  <c r="S25" i="13"/>
  <c r="Q25" i="13"/>
  <c r="O25" i="13"/>
  <c r="M25" i="13"/>
  <c r="K25" i="13"/>
  <c r="I25" i="13"/>
  <c r="F25" i="13"/>
  <c r="E25" i="13"/>
  <c r="AN25" i="13"/>
  <c r="AL25" i="13"/>
  <c r="AI25" i="13"/>
  <c r="Z25" i="13"/>
  <c r="X25" i="13"/>
  <c r="V25" i="13"/>
  <c r="T25" i="13"/>
  <c r="R25" i="13"/>
  <c r="P25" i="13"/>
  <c r="N25" i="13"/>
  <c r="L25" i="13"/>
  <c r="J25" i="13"/>
  <c r="H25" i="13"/>
  <c r="G25" i="13"/>
  <c r="AM25" i="13"/>
  <c r="AK25" i="13"/>
  <c r="AJ25" i="13"/>
  <c r="AH25" i="13"/>
  <c r="AC13" i="13"/>
  <c r="AC18" i="13"/>
  <c r="AC24" i="13"/>
  <c r="AC17" i="13"/>
  <c r="AC21" i="13"/>
  <c r="AC16" i="13"/>
  <c r="AC25" i="13"/>
  <c r="HM301" i="71"/>
  <c r="AC8" i="13"/>
  <c r="DW328" i="13"/>
  <c r="HF325" i="148" s="1"/>
  <c r="HF324" i="10"/>
  <c r="FH303" i="13"/>
  <c r="EB329" i="13"/>
  <c r="EH320" i="13" s="1"/>
  <c r="FP319" i="13"/>
  <c r="FF319" i="13"/>
  <c r="EO319" i="13"/>
  <c r="ES319" i="13"/>
  <c r="EN319" i="13"/>
  <c r="FG313" i="13"/>
  <c r="FH308" i="13"/>
  <c r="EM319" i="13"/>
  <c r="FG307" i="13"/>
  <c r="FG319" i="13"/>
  <c r="FN319" i="13"/>
  <c r="EL319" i="13"/>
  <c r="FC319" i="13"/>
  <c r="FH317" i="13"/>
  <c r="EV319" i="13"/>
  <c r="FG316" i="13"/>
  <c r="FE319" i="13"/>
  <c r="EX319" i="13"/>
  <c r="FQ319" i="13"/>
  <c r="EK319" i="13"/>
  <c r="EI319" i="13"/>
  <c r="FL319" i="13"/>
  <c r="ET319" i="13"/>
  <c r="FG312" i="13"/>
  <c r="FH305" i="13"/>
  <c r="FO319" i="13"/>
  <c r="FH311" i="13"/>
  <c r="FH310" i="13"/>
  <c r="FB319" i="13"/>
  <c r="FD319" i="13"/>
  <c r="FH309" i="13"/>
  <c r="ER319" i="13"/>
  <c r="EU319" i="13"/>
  <c r="EP319" i="13"/>
  <c r="FH307" i="13"/>
  <c r="EZ319" i="13"/>
  <c r="EQ319" i="13"/>
  <c r="FG308" i="13"/>
  <c r="FH312" i="13"/>
  <c r="FG315" i="13"/>
  <c r="FA319" i="13"/>
  <c r="HL305" i="71"/>
  <c r="EY319" i="13"/>
  <c r="FM319" i="13"/>
  <c r="EW319" i="13"/>
  <c r="EJ319" i="13"/>
  <c r="FR319" i="13"/>
  <c r="HF325" i="146" l="1"/>
  <c r="HF325" i="147"/>
  <c r="HF325" i="144"/>
  <c r="HF325" i="145"/>
  <c r="HF325" i="142"/>
  <c r="HF325" i="143"/>
  <c r="HF325" i="140"/>
  <c r="HF325" i="141"/>
  <c r="HF325" i="138"/>
  <c r="HF325" i="139"/>
  <c r="HF325" i="136"/>
  <c r="HF325" i="137"/>
  <c r="HF325" i="134"/>
  <c r="HF325" i="135"/>
  <c r="HF325" i="132"/>
  <c r="HF325" i="133"/>
  <c r="HF325" i="129"/>
  <c r="HF325" i="131"/>
  <c r="HF325" i="127"/>
  <c r="HF325" i="128"/>
  <c r="HF325" i="125"/>
  <c r="HF325" i="126"/>
  <c r="HF325" i="123"/>
  <c r="HF325" i="124"/>
  <c r="HF325" i="121"/>
  <c r="HF325" i="122"/>
  <c r="HF325" i="119"/>
  <c r="HF325" i="120"/>
  <c r="HF325" i="117"/>
  <c r="HF325" i="118"/>
  <c r="HF325" i="115"/>
  <c r="HF325" i="116"/>
  <c r="HF325" i="113"/>
  <c r="HF325" i="114"/>
  <c r="HN453" i="2"/>
  <c r="HM454" i="2"/>
  <c r="HD424" i="2"/>
  <c r="HA337" i="2"/>
  <c r="GZ338" i="2"/>
  <c r="HC425" i="2"/>
  <c r="AP13" i="71"/>
  <c r="AB26" i="13"/>
  <c r="Z26" i="13"/>
  <c r="X26" i="13"/>
  <c r="V26" i="13"/>
  <c r="T26" i="13"/>
  <c r="R26" i="13"/>
  <c r="P26" i="13"/>
  <c r="N26" i="13"/>
  <c r="L26" i="13"/>
  <c r="J26" i="13"/>
  <c r="H26" i="13"/>
  <c r="G26" i="13"/>
  <c r="AM26" i="13"/>
  <c r="AJ26" i="13"/>
  <c r="AH26" i="13"/>
  <c r="AI26" i="13"/>
  <c r="AC14" i="13"/>
  <c r="AC26" i="13"/>
  <c r="AC20" i="13"/>
  <c r="AC23" i="13"/>
  <c r="AA26" i="13"/>
  <c r="Y26" i="13"/>
  <c r="W26" i="13"/>
  <c r="U26" i="13"/>
  <c r="S26" i="13"/>
  <c r="Q26" i="13"/>
  <c r="O26" i="13"/>
  <c r="M26" i="13"/>
  <c r="K26" i="13"/>
  <c r="I26" i="13"/>
  <c r="F26" i="13"/>
  <c r="E26" i="13"/>
  <c r="AN26" i="13"/>
  <c r="AK26" i="13"/>
  <c r="AL26" i="13"/>
  <c r="AC22" i="13"/>
  <c r="AC19" i="13"/>
  <c r="AC15" i="13"/>
  <c r="AD17" i="13"/>
  <c r="AD19" i="13"/>
  <c r="AD14" i="13"/>
  <c r="AD16" i="13"/>
  <c r="AD15" i="13"/>
  <c r="AD18" i="13"/>
  <c r="AD24" i="13"/>
  <c r="HN301" i="71"/>
  <c r="AD8" i="13"/>
  <c r="HF325" i="10"/>
  <c r="DW329" i="13"/>
  <c r="HF326" i="148" s="1"/>
  <c r="FI303" i="13"/>
  <c r="EB330" i="13"/>
  <c r="EH321" i="13" s="1"/>
  <c r="EK320" i="13"/>
  <c r="FH306" i="13"/>
  <c r="ES320" i="13"/>
  <c r="FH319" i="13"/>
  <c r="FH320" i="13"/>
  <c r="EN320" i="13"/>
  <c r="FI318" i="13"/>
  <c r="FH313" i="13"/>
  <c r="FI314" i="13"/>
  <c r="EJ320" i="13"/>
  <c r="FI308" i="13"/>
  <c r="EI320" i="13"/>
  <c r="FE320" i="13"/>
  <c r="EM320" i="13"/>
  <c r="EZ320" i="13"/>
  <c r="ET320" i="13"/>
  <c r="FO320" i="13"/>
  <c r="HM305" i="71"/>
  <c r="FI316" i="13"/>
  <c r="FH315" i="13"/>
  <c r="FI313" i="13"/>
  <c r="FD320" i="13"/>
  <c r="FN320" i="13"/>
  <c r="EY320" i="13"/>
  <c r="ER320" i="13"/>
  <c r="EV320" i="13"/>
  <c r="FQ320" i="13"/>
  <c r="EO320" i="13"/>
  <c r="FB320" i="13"/>
  <c r="FI307" i="13"/>
  <c r="FI311" i="13"/>
  <c r="EQ320" i="13"/>
  <c r="FF320" i="13"/>
  <c r="EP320" i="13"/>
  <c r="FI306" i="13"/>
  <c r="FH318" i="13"/>
  <c r="FI310" i="13"/>
  <c r="FP320" i="13"/>
  <c r="EL320" i="13"/>
  <c r="FI320" i="13"/>
  <c r="FR320" i="13"/>
  <c r="FM320" i="13"/>
  <c r="FI319" i="13"/>
  <c r="EW320" i="13"/>
  <c r="EU320" i="13"/>
  <c r="FI312" i="13"/>
  <c r="FG320" i="13"/>
  <c r="FI315" i="13"/>
  <c r="FC320" i="13"/>
  <c r="FI309" i="13"/>
  <c r="FL320" i="13"/>
  <c r="FI305" i="13"/>
  <c r="FA320" i="13"/>
  <c r="FH316" i="13"/>
  <c r="EX320" i="13"/>
  <c r="FI317" i="13"/>
  <c r="FH314" i="13"/>
  <c r="HF326" i="146" l="1"/>
  <c r="HF326" i="147"/>
  <c r="HF326" i="144"/>
  <c r="HF326" i="145"/>
  <c r="HF326" i="142"/>
  <c r="HF326" i="143"/>
  <c r="HF326" i="140"/>
  <c r="HF326" i="141"/>
  <c r="HF326" i="138"/>
  <c r="HF326" i="139"/>
  <c r="HF326" i="136"/>
  <c r="HF326" i="137"/>
  <c r="HF326" i="134"/>
  <c r="HF326" i="135"/>
  <c r="HF326" i="132"/>
  <c r="HF326" i="133"/>
  <c r="HF326" i="129"/>
  <c r="HF326" i="131"/>
  <c r="HF326" i="127"/>
  <c r="HF326" i="128"/>
  <c r="HF326" i="125"/>
  <c r="HF326" i="126"/>
  <c r="HF326" i="123"/>
  <c r="HF326" i="124"/>
  <c r="HF326" i="121"/>
  <c r="HF326" i="122"/>
  <c r="HF326" i="119"/>
  <c r="HF326" i="120"/>
  <c r="HF326" i="117"/>
  <c r="HF326" i="118"/>
  <c r="HF326" i="115"/>
  <c r="HF326" i="116"/>
  <c r="HF326" i="113"/>
  <c r="HF326" i="114"/>
  <c r="HN454" i="2"/>
  <c r="HM455" i="2"/>
  <c r="HK298" i="2"/>
  <c r="HM301" i="2" s="1"/>
  <c r="HD425" i="2"/>
  <c r="HA338" i="2"/>
  <c r="HD426" i="2" s="1"/>
  <c r="GZ339" i="2"/>
  <c r="HC426" i="2"/>
  <c r="AB27" i="13"/>
  <c r="Z27" i="13"/>
  <c r="X27" i="13"/>
  <c r="V27" i="13"/>
  <c r="S27" i="13"/>
  <c r="R27" i="13"/>
  <c r="P27" i="13"/>
  <c r="N27" i="13"/>
  <c r="L27" i="13"/>
  <c r="J27" i="13"/>
  <c r="H27" i="13"/>
  <c r="F27" i="13"/>
  <c r="AN27" i="13"/>
  <c r="AH27" i="13"/>
  <c r="AI27" i="13"/>
  <c r="AJ27" i="13"/>
  <c r="AD20" i="13"/>
  <c r="AD27" i="13"/>
  <c r="AC27" i="13"/>
  <c r="AA27" i="13"/>
  <c r="Y27" i="13"/>
  <c r="W27" i="13"/>
  <c r="U27" i="13"/>
  <c r="T27" i="13"/>
  <c r="Q27" i="13"/>
  <c r="O27" i="13"/>
  <c r="M27" i="13"/>
  <c r="K27" i="13"/>
  <c r="I27" i="13"/>
  <c r="G27" i="13"/>
  <c r="E27" i="13"/>
  <c r="AM27" i="13"/>
  <c r="AL27" i="13"/>
  <c r="AK27" i="13"/>
  <c r="AD22" i="13"/>
  <c r="AD21" i="13"/>
  <c r="AD25" i="13"/>
  <c r="AD13" i="13"/>
  <c r="AD23" i="13"/>
  <c r="AD26" i="13"/>
  <c r="AQ13" i="71"/>
  <c r="AE18" i="13"/>
  <c r="AE20" i="13"/>
  <c r="AE19" i="13"/>
  <c r="AE15" i="13"/>
  <c r="AE13" i="13"/>
  <c r="AE16" i="13"/>
  <c r="AE21" i="13"/>
  <c r="AE27" i="13"/>
  <c r="AE26" i="13"/>
  <c r="AE17" i="13"/>
  <c r="AE22" i="13"/>
  <c r="AE24" i="13"/>
  <c r="AE23" i="13"/>
  <c r="AE25" i="13"/>
  <c r="AE14" i="13"/>
  <c r="HO301" i="71"/>
  <c r="AE8" i="13"/>
  <c r="HF326" i="10"/>
  <c r="DW330" i="13"/>
  <c r="HF327" i="148" s="1"/>
  <c r="FJ303" i="13"/>
  <c r="EB331" i="13"/>
  <c r="EH322" i="13" s="1"/>
  <c r="FO321" i="13"/>
  <c r="ET321" i="13"/>
  <c r="EQ321" i="13"/>
  <c r="FB321" i="13"/>
  <c r="EJ321" i="13"/>
  <c r="FQ321" i="13"/>
  <c r="FM321" i="13"/>
  <c r="FH321" i="13"/>
  <c r="FL321" i="13"/>
  <c r="EK321" i="13"/>
  <c r="FC321" i="13"/>
  <c r="HN305" i="71"/>
  <c r="ES321" i="13"/>
  <c r="EI321" i="13"/>
  <c r="FN321" i="13"/>
  <c r="EV321" i="13"/>
  <c r="FJ319" i="13"/>
  <c r="FF321" i="13"/>
  <c r="EL321" i="13"/>
  <c r="FJ321" i="13"/>
  <c r="FD321" i="13"/>
  <c r="EX321" i="13"/>
  <c r="FR321" i="13"/>
  <c r="FJ305" i="13"/>
  <c r="FJ309" i="13"/>
  <c r="EM321" i="13"/>
  <c r="FJ317" i="13"/>
  <c r="FJ306" i="13"/>
  <c r="FJ310" i="13"/>
  <c r="EU321" i="13"/>
  <c r="FE321" i="13"/>
  <c r="EY321" i="13"/>
  <c r="EZ321" i="13"/>
  <c r="EP321" i="13"/>
  <c r="FJ311" i="13"/>
  <c r="FJ307" i="13"/>
  <c r="EW321" i="13"/>
  <c r="FG321" i="13"/>
  <c r="FP321" i="13"/>
  <c r="EN321" i="13"/>
  <c r="FI321" i="13"/>
  <c r="FA321" i="13"/>
  <c r="ER321" i="13"/>
  <c r="FJ314" i="13"/>
  <c r="EO321" i="13"/>
  <c r="HF327" i="146" l="1"/>
  <c r="HF327" i="147"/>
  <c r="HF327" i="144"/>
  <c r="HF327" i="145"/>
  <c r="HF327" i="142"/>
  <c r="HF327" i="143"/>
  <c r="HF327" i="140"/>
  <c r="HF327" i="141"/>
  <c r="HF327" i="138"/>
  <c r="HF327" i="139"/>
  <c r="HF327" i="136"/>
  <c r="HF327" i="137"/>
  <c r="HF327" i="134"/>
  <c r="HF327" i="135"/>
  <c r="HF327" i="132"/>
  <c r="HF327" i="133"/>
  <c r="HF327" i="129"/>
  <c r="HF327" i="131"/>
  <c r="HF327" i="127"/>
  <c r="HF327" i="128"/>
  <c r="HF327" i="125"/>
  <c r="HF327" i="126"/>
  <c r="HF327" i="123"/>
  <c r="HF327" i="124"/>
  <c r="HF327" i="121"/>
  <c r="HF327" i="122"/>
  <c r="HF327" i="119"/>
  <c r="HF327" i="120"/>
  <c r="HF327" i="117"/>
  <c r="HF327" i="118"/>
  <c r="HF327" i="115"/>
  <c r="HF327" i="116"/>
  <c r="HF327" i="113"/>
  <c r="HF327" i="114"/>
  <c r="HN455" i="2"/>
  <c r="HM456" i="2"/>
  <c r="HA339" i="2"/>
  <c r="HD427" i="2" s="1"/>
  <c r="GZ340" i="2"/>
  <c r="HC427" i="2"/>
  <c r="AD28" i="13"/>
  <c r="AR13" i="71"/>
  <c r="AC28" i="13"/>
  <c r="AA28" i="13"/>
  <c r="Y28" i="13"/>
  <c r="W28" i="13"/>
  <c r="U28" i="13"/>
  <c r="S28" i="13"/>
  <c r="Q28" i="13"/>
  <c r="O28" i="13"/>
  <c r="M28" i="13"/>
  <c r="K28" i="13"/>
  <c r="I28" i="13"/>
  <c r="G28" i="13"/>
  <c r="E28" i="13"/>
  <c r="AM28" i="13"/>
  <c r="AK28" i="13"/>
  <c r="AJ28" i="13"/>
  <c r="AE28" i="13"/>
  <c r="AB28" i="13"/>
  <c r="Z28" i="13"/>
  <c r="X28" i="13"/>
  <c r="V28" i="13"/>
  <c r="T28" i="13"/>
  <c r="R28" i="13"/>
  <c r="P28" i="13"/>
  <c r="N28" i="13"/>
  <c r="L28" i="13"/>
  <c r="J28" i="13"/>
  <c r="H28" i="13"/>
  <c r="F28" i="13"/>
  <c r="AN28" i="13"/>
  <c r="AL28" i="13"/>
  <c r="AI28" i="13"/>
  <c r="AH28" i="13"/>
  <c r="AF18" i="13"/>
  <c r="AF21" i="13"/>
  <c r="AF16" i="13"/>
  <c r="AF24" i="13"/>
  <c r="AF13" i="13"/>
  <c r="AF14" i="13"/>
  <c r="AF28" i="13"/>
  <c r="AF17" i="13"/>
  <c r="AF26" i="13"/>
  <c r="HP301" i="71"/>
  <c r="AF8" i="13"/>
  <c r="DW331" i="13"/>
  <c r="HF328" i="148" s="1"/>
  <c r="HF327" i="10"/>
  <c r="FK303" i="13"/>
  <c r="EB332" i="13"/>
  <c r="EH323" i="13" s="1"/>
  <c r="FR322" i="13"/>
  <c r="FB322" i="13"/>
  <c r="FJ313" i="13"/>
  <c r="EJ322" i="13"/>
  <c r="FK309" i="13"/>
  <c r="FE322" i="13"/>
  <c r="HO305" i="71"/>
  <c r="FG322" i="13"/>
  <c r="FK315" i="13"/>
  <c r="EK322" i="13"/>
  <c r="ES322" i="13"/>
  <c r="FK306" i="13"/>
  <c r="FK317" i="13"/>
  <c r="FK310" i="13"/>
  <c r="EQ322" i="13"/>
  <c r="FH322" i="13"/>
  <c r="FQ322" i="13"/>
  <c r="EX322" i="13"/>
  <c r="EY322" i="13"/>
  <c r="EP322" i="13"/>
  <c r="FK320" i="13"/>
  <c r="FC322" i="13"/>
  <c r="FN322" i="13"/>
  <c r="FJ320" i="13"/>
  <c r="FK322" i="13"/>
  <c r="FD322" i="13"/>
  <c r="FJ308" i="13"/>
  <c r="EN322" i="13"/>
  <c r="FK316" i="13"/>
  <c r="FK318" i="13"/>
  <c r="EI322" i="13"/>
  <c r="FO322" i="13"/>
  <c r="FK319" i="13"/>
  <c r="FA322" i="13"/>
  <c r="FK305" i="13"/>
  <c r="FJ318" i="13"/>
  <c r="FK313" i="13"/>
  <c r="FM322" i="13"/>
  <c r="FK308" i="13"/>
  <c r="FF322" i="13"/>
  <c r="FI322" i="13"/>
  <c r="FK314" i="13"/>
  <c r="FK321" i="13"/>
  <c r="FK312" i="13"/>
  <c r="ER322" i="13"/>
  <c r="FJ312" i="13"/>
  <c r="FJ316" i="13"/>
  <c r="EO322" i="13"/>
  <c r="EZ322" i="13"/>
  <c r="EV322" i="13"/>
  <c r="EU322" i="13"/>
  <c r="FJ315" i="13"/>
  <c r="ET322" i="13"/>
  <c r="EM322" i="13"/>
  <c r="EL322" i="13"/>
  <c r="FK307" i="13"/>
  <c r="FL322" i="13"/>
  <c r="FP322" i="13"/>
  <c r="EW322" i="13"/>
  <c r="FJ322" i="13"/>
  <c r="FK311" i="13"/>
  <c r="HF328" i="146" l="1"/>
  <c r="HF328" i="147"/>
  <c r="HF328" i="144"/>
  <c r="HF328" i="145"/>
  <c r="HF328" i="142"/>
  <c r="HF328" i="143"/>
  <c r="HF328" i="140"/>
  <c r="HF328" i="141"/>
  <c r="HF328" i="138"/>
  <c r="HF328" i="139"/>
  <c r="HF328" i="136"/>
  <c r="HF328" i="137"/>
  <c r="HF328" i="134"/>
  <c r="HF328" i="135"/>
  <c r="HF328" i="132"/>
  <c r="HF328" i="133"/>
  <c r="HF328" i="129"/>
  <c r="HF328" i="131"/>
  <c r="HF328" i="127"/>
  <c r="HF328" i="128"/>
  <c r="HF328" i="125"/>
  <c r="HF328" i="126"/>
  <c r="HF328" i="123"/>
  <c r="HF328" i="124"/>
  <c r="HF328" i="121"/>
  <c r="HF328" i="122"/>
  <c r="HF328" i="119"/>
  <c r="HF328" i="120"/>
  <c r="HF328" i="117"/>
  <c r="HF328" i="118"/>
  <c r="HF328" i="115"/>
  <c r="HF328" i="116"/>
  <c r="HF328" i="113"/>
  <c r="HF328" i="114"/>
  <c r="HN456" i="2"/>
  <c r="HM457" i="2"/>
  <c r="HA340" i="2"/>
  <c r="HD428" i="2" s="1"/>
  <c r="GZ341" i="2"/>
  <c r="HC428" i="2"/>
  <c r="AD29" i="13"/>
  <c r="AB29" i="13"/>
  <c r="Z29" i="13"/>
  <c r="X29" i="13"/>
  <c r="V29" i="13"/>
  <c r="T29" i="13"/>
  <c r="R29" i="13"/>
  <c r="P29" i="13"/>
  <c r="N29" i="13"/>
  <c r="L29" i="13"/>
  <c r="J29" i="13"/>
  <c r="H29" i="13"/>
  <c r="G29" i="13"/>
  <c r="AM29" i="13"/>
  <c r="AI29" i="13"/>
  <c r="AH29" i="13"/>
  <c r="AK29" i="13"/>
  <c r="AF25" i="13"/>
  <c r="AF22" i="13"/>
  <c r="AF19" i="13"/>
  <c r="AF27" i="13"/>
  <c r="AE29" i="13"/>
  <c r="AC29" i="13"/>
  <c r="AA29" i="13"/>
  <c r="Y29" i="13"/>
  <c r="W29" i="13"/>
  <c r="U29" i="13"/>
  <c r="S29" i="13"/>
  <c r="Q29" i="13"/>
  <c r="O29" i="13"/>
  <c r="M29" i="13"/>
  <c r="K29" i="13"/>
  <c r="I29" i="13"/>
  <c r="F29" i="13"/>
  <c r="E29" i="13"/>
  <c r="AN29" i="13"/>
  <c r="AL29" i="13"/>
  <c r="AJ29" i="13"/>
  <c r="AF23" i="13"/>
  <c r="AF15" i="13"/>
  <c r="AF20" i="13"/>
  <c r="AF29" i="13"/>
  <c r="AS13" i="71"/>
  <c r="AG16" i="13"/>
  <c r="AG13" i="13"/>
  <c r="AG22" i="13"/>
  <c r="AG15" i="13"/>
  <c r="AG14" i="13"/>
  <c r="AG18" i="13"/>
  <c r="AG28" i="13"/>
  <c r="AG26" i="13"/>
  <c r="AG17" i="13"/>
  <c r="AG20" i="13"/>
  <c r="AG24" i="13"/>
  <c r="AG19" i="13"/>
  <c r="AG25" i="13"/>
  <c r="AG21" i="13"/>
  <c r="AG27" i="13"/>
  <c r="AG29" i="13"/>
  <c r="AG23" i="13"/>
  <c r="HQ301" i="71"/>
  <c r="AG8" i="13"/>
  <c r="HF328" i="10"/>
  <c r="DW332" i="13"/>
  <c r="HF329" i="148" s="1"/>
  <c r="EB333" i="13"/>
  <c r="EH324" i="13" s="1"/>
  <c r="FG323" i="13"/>
  <c r="FH323" i="13"/>
  <c r="ES323" i="13"/>
  <c r="EQ323" i="13"/>
  <c r="FP323" i="13"/>
  <c r="EL323" i="13"/>
  <c r="EX323" i="13"/>
  <c r="EO323" i="13"/>
  <c r="EV323" i="13"/>
  <c r="FK323" i="13"/>
  <c r="EW323" i="13"/>
  <c r="FJ323" i="13"/>
  <c r="FD323" i="13"/>
  <c r="EJ323" i="13"/>
  <c r="ET323" i="13"/>
  <c r="EU323" i="13"/>
  <c r="FC323" i="13"/>
  <c r="FQ323" i="13"/>
  <c r="FF323" i="13"/>
  <c r="ER323" i="13"/>
  <c r="HP305" i="71"/>
  <c r="EI323" i="13"/>
  <c r="EM323" i="13"/>
  <c r="FA323" i="13"/>
  <c r="EZ323" i="13"/>
  <c r="EN323" i="13"/>
  <c r="FM323" i="13"/>
  <c r="EP323" i="13"/>
  <c r="FB323" i="13"/>
  <c r="FO323" i="13"/>
  <c r="FE323" i="13"/>
  <c r="EY323" i="13"/>
  <c r="FN323" i="13"/>
  <c r="FI323" i="13"/>
  <c r="FL323" i="13"/>
  <c r="EK323" i="13"/>
  <c r="FR323" i="13"/>
  <c r="HF329" i="146" l="1"/>
  <c r="HF329" i="147"/>
  <c r="HF329" i="144"/>
  <c r="HF329" i="145"/>
  <c r="HF329" i="142"/>
  <c r="HF329" i="143"/>
  <c r="HF329" i="140"/>
  <c r="HF329" i="141"/>
  <c r="HF329" i="138"/>
  <c r="HF329" i="139"/>
  <c r="HF329" i="136"/>
  <c r="HF329" i="137"/>
  <c r="HF329" i="134"/>
  <c r="HF329" i="135"/>
  <c r="HF329" i="132"/>
  <c r="HF329" i="133"/>
  <c r="HF329" i="129"/>
  <c r="HF329" i="131"/>
  <c r="HF329" i="127"/>
  <c r="HF329" i="128"/>
  <c r="HF329" i="125"/>
  <c r="HF329" i="126"/>
  <c r="HF329" i="123"/>
  <c r="HF329" i="124"/>
  <c r="HF329" i="121"/>
  <c r="HF329" i="122"/>
  <c r="HF329" i="119"/>
  <c r="HF329" i="120"/>
  <c r="HF329" i="117"/>
  <c r="HF329" i="118"/>
  <c r="HF329" i="115"/>
  <c r="HF329" i="116"/>
  <c r="HF329" i="113"/>
  <c r="HF329" i="114"/>
  <c r="HN457" i="2"/>
  <c r="HM458" i="2"/>
  <c r="HA341" i="2"/>
  <c r="HD429" i="2" s="1"/>
  <c r="GZ342" i="2"/>
  <c r="HC429" i="2"/>
  <c r="AF30" i="13"/>
  <c r="AE30" i="13"/>
  <c r="AC30" i="13"/>
  <c r="AA30" i="13"/>
  <c r="Y30" i="13"/>
  <c r="W30" i="13"/>
  <c r="U30" i="13"/>
  <c r="S30" i="13"/>
  <c r="Q30" i="13"/>
  <c r="O30" i="13"/>
  <c r="M30" i="13"/>
  <c r="K30" i="13"/>
  <c r="I30" i="13"/>
  <c r="F30" i="13"/>
  <c r="E30" i="13"/>
  <c r="AN30" i="13"/>
  <c r="AJ30" i="13"/>
  <c r="AH30" i="13"/>
  <c r="AT13" i="71"/>
  <c r="AG30" i="13"/>
  <c r="AD30" i="13"/>
  <c r="AB30" i="13"/>
  <c r="Z30" i="13"/>
  <c r="X30" i="13"/>
  <c r="V30" i="13"/>
  <c r="T30" i="13"/>
  <c r="R30" i="13"/>
  <c r="P30" i="13"/>
  <c r="N30" i="13"/>
  <c r="L30" i="13"/>
  <c r="J30" i="13"/>
  <c r="H30" i="13"/>
  <c r="G30" i="13"/>
  <c r="AM30" i="13"/>
  <c r="AL30" i="13"/>
  <c r="AI30" i="13"/>
  <c r="AK30" i="13"/>
  <c r="HR301" i="71"/>
  <c r="HF329" i="10"/>
  <c r="DW333" i="13"/>
  <c r="HF330" i="148" s="1"/>
  <c r="EB334" i="13"/>
  <c r="FG324" i="13"/>
  <c r="EO324" i="13"/>
  <c r="FL324" i="13"/>
  <c r="ES324" i="13"/>
  <c r="EZ324" i="13"/>
  <c r="ET324" i="13"/>
  <c r="EI324" i="13"/>
  <c r="EU324" i="13"/>
  <c r="FP324" i="13"/>
  <c r="EQ324" i="13"/>
  <c r="FE324" i="13"/>
  <c r="FN324" i="13"/>
  <c r="FQ324" i="13"/>
  <c r="FB324" i="13"/>
  <c r="EL324" i="13"/>
  <c r="FA324" i="13"/>
  <c r="FI324" i="13"/>
  <c r="FO324" i="13"/>
  <c r="EN324" i="13"/>
  <c r="EW324" i="13"/>
  <c r="ER324" i="13"/>
  <c r="FK324" i="13"/>
  <c r="FJ324" i="13"/>
  <c r="EY324" i="13"/>
  <c r="EJ324" i="13"/>
  <c r="FH324" i="13"/>
  <c r="FC324" i="13"/>
  <c r="FM324" i="13"/>
  <c r="HQ305" i="71"/>
  <c r="FD324" i="13"/>
  <c r="EM324" i="13"/>
  <c r="FR324" i="13"/>
  <c r="EV324" i="13"/>
  <c r="EP324" i="13"/>
  <c r="EK324" i="13"/>
  <c r="FF324" i="13"/>
  <c r="EX324" i="13"/>
  <c r="HF330" i="146" l="1"/>
  <c r="HF330" i="147"/>
  <c r="HF330" i="144"/>
  <c r="HF330" i="145"/>
  <c r="HF330" i="142"/>
  <c r="HF330" i="143"/>
  <c r="HF330" i="140"/>
  <c r="HF330" i="141"/>
  <c r="HF330" i="138"/>
  <c r="HF330" i="139"/>
  <c r="HF330" i="136"/>
  <c r="HF330" i="137"/>
  <c r="HF330" i="134"/>
  <c r="HF330" i="135"/>
  <c r="HF330" i="132"/>
  <c r="HF330" i="133"/>
  <c r="HF330" i="129"/>
  <c r="HF330" i="131"/>
  <c r="HF330" i="127"/>
  <c r="HF330" i="128"/>
  <c r="HF330" i="125"/>
  <c r="HF330" i="126"/>
  <c r="HF330" i="123"/>
  <c r="HF330" i="124"/>
  <c r="HF330" i="121"/>
  <c r="HF330" i="122"/>
  <c r="HF330" i="119"/>
  <c r="HF330" i="120"/>
  <c r="HF330" i="117"/>
  <c r="HF330" i="118"/>
  <c r="HF330" i="115"/>
  <c r="HF330" i="116"/>
  <c r="HF330" i="113"/>
  <c r="HF330" i="114"/>
  <c r="HN458" i="2"/>
  <c r="HM459" i="2"/>
  <c r="HA342" i="2"/>
  <c r="HD430" i="2" s="1"/>
  <c r="GZ343" i="2"/>
  <c r="HC430" i="2"/>
  <c r="AU13" i="71"/>
  <c r="AF31" i="13"/>
  <c r="AD31" i="13"/>
  <c r="AC31" i="13"/>
  <c r="AA31" i="13"/>
  <c r="Y31" i="13"/>
  <c r="W31" i="13"/>
  <c r="U31" i="13"/>
  <c r="S31" i="13"/>
  <c r="Q31" i="13"/>
  <c r="O31" i="13"/>
  <c r="M31" i="13"/>
  <c r="K31" i="13"/>
  <c r="I31" i="13"/>
  <c r="F31" i="13"/>
  <c r="E31" i="13"/>
  <c r="AN31" i="13"/>
  <c r="AK31" i="13"/>
  <c r="AL31" i="13"/>
  <c r="AG31" i="13"/>
  <c r="AE31" i="13"/>
  <c r="AB31" i="13"/>
  <c r="Z31" i="13"/>
  <c r="X31" i="13"/>
  <c r="V31" i="13"/>
  <c r="T31" i="13"/>
  <c r="R31" i="13"/>
  <c r="P31" i="13"/>
  <c r="N31" i="13"/>
  <c r="L31" i="13"/>
  <c r="J31" i="13"/>
  <c r="H31" i="13"/>
  <c r="G31" i="13"/>
  <c r="AM31" i="13"/>
  <c r="AH31" i="13"/>
  <c r="AJ31" i="13"/>
  <c r="AI31" i="13"/>
  <c r="EH325" i="13"/>
  <c r="DW334" i="13"/>
  <c r="HF331" i="148" s="1"/>
  <c r="HS301" i="71"/>
  <c r="HF330" i="10"/>
  <c r="EB335" i="13"/>
  <c r="HR305" i="71"/>
  <c r="HF331" i="146" l="1"/>
  <c r="HF331" i="147"/>
  <c r="HF331" i="144"/>
  <c r="HF331" i="145"/>
  <c r="HF331" i="142"/>
  <c r="HF331" i="143"/>
  <c r="HF331" i="140"/>
  <c r="HF331" i="141"/>
  <c r="HF331" i="138"/>
  <c r="HF331" i="139"/>
  <c r="HF331" i="136"/>
  <c r="HF331" i="137"/>
  <c r="HF331" i="134"/>
  <c r="HF331" i="135"/>
  <c r="HF331" i="132"/>
  <c r="HF331" i="133"/>
  <c r="HF331" i="129"/>
  <c r="HF331" i="131"/>
  <c r="HF331" i="127"/>
  <c r="HF331" i="128"/>
  <c r="HF331" i="125"/>
  <c r="HF331" i="126"/>
  <c r="HF331" i="123"/>
  <c r="HF331" i="124"/>
  <c r="HF331" i="121"/>
  <c r="HF331" i="122"/>
  <c r="HF331" i="119"/>
  <c r="HF331" i="120"/>
  <c r="HF331" i="117"/>
  <c r="HF331" i="118"/>
  <c r="HF331" i="115"/>
  <c r="HF331" i="116"/>
  <c r="HF331" i="113"/>
  <c r="HF331" i="114"/>
  <c r="HN459" i="2"/>
  <c r="HM460" i="2"/>
  <c r="HA343" i="2"/>
  <c r="HD431" i="2" s="1"/>
  <c r="GZ344" i="2"/>
  <c r="HC431" i="2"/>
  <c r="AV13" i="71"/>
  <c r="EH326" i="13"/>
  <c r="DW335" i="13"/>
  <c r="HF332" i="148" s="1"/>
  <c r="HF331" i="10"/>
  <c r="HT301" i="71"/>
  <c r="EB336" i="13"/>
  <c r="FF325" i="13"/>
  <c r="FD325" i="13"/>
  <c r="FE325" i="13"/>
  <c r="EM325" i="13"/>
  <c r="FJ325" i="13"/>
  <c r="ES325" i="13"/>
  <c r="EP325" i="13"/>
  <c r="FH325" i="13"/>
  <c r="FI325" i="13"/>
  <c r="EU325" i="13"/>
  <c r="EL325" i="13"/>
  <c r="EI325" i="13"/>
  <c r="ET325" i="13"/>
  <c r="FR325" i="13"/>
  <c r="FO325" i="13"/>
  <c r="FP325" i="13"/>
  <c r="FN325" i="13"/>
  <c r="EK325" i="13"/>
  <c r="FK325" i="13"/>
  <c r="EX325" i="13"/>
  <c r="ER325" i="13"/>
  <c r="EW325" i="13"/>
  <c r="FB325" i="13"/>
  <c r="HS305" i="71"/>
  <c r="FC325" i="13"/>
  <c r="EV325" i="13"/>
  <c r="FG325" i="13"/>
  <c r="EY325" i="13"/>
  <c r="FA325" i="13"/>
  <c r="EQ325" i="13"/>
  <c r="EZ325" i="13"/>
  <c r="FQ325" i="13"/>
  <c r="EN325" i="13"/>
  <c r="EJ325" i="13"/>
  <c r="FM325" i="13"/>
  <c r="FL325" i="13"/>
  <c r="EO325" i="13"/>
  <c r="HF332" i="146" l="1"/>
  <c r="HF332" i="147"/>
  <c r="HF332" i="144"/>
  <c r="HF332" i="145"/>
  <c r="HF332" i="142"/>
  <c r="HF332" i="143"/>
  <c r="HF332" i="140"/>
  <c r="HF332" i="141"/>
  <c r="HF332" i="138"/>
  <c r="HF332" i="139"/>
  <c r="HF332" i="136"/>
  <c r="HF332" i="137"/>
  <c r="HF332" i="134"/>
  <c r="HF332" i="135"/>
  <c r="HF332" i="132"/>
  <c r="HF332" i="133"/>
  <c r="HF332" i="129"/>
  <c r="HF332" i="131"/>
  <c r="HF332" i="127"/>
  <c r="HF332" i="128"/>
  <c r="HF332" i="125"/>
  <c r="HF332" i="126"/>
  <c r="HF332" i="123"/>
  <c r="HF332" i="124"/>
  <c r="HF332" i="121"/>
  <c r="HF332" i="122"/>
  <c r="HF332" i="119"/>
  <c r="HF332" i="120"/>
  <c r="HF332" i="117"/>
  <c r="HF332" i="118"/>
  <c r="HF332" i="115"/>
  <c r="HF332" i="116"/>
  <c r="HF332" i="113"/>
  <c r="HF332" i="114"/>
  <c r="HN460" i="2"/>
  <c r="HM461" i="2"/>
  <c r="HA344" i="2"/>
  <c r="HD432" i="2" s="1"/>
  <c r="GZ345" i="2"/>
  <c r="HC432" i="2"/>
  <c r="AG32" i="13"/>
  <c r="AE32" i="13"/>
  <c r="AB32" i="13"/>
  <c r="Z32" i="13"/>
  <c r="X32" i="13"/>
  <c r="V32" i="13"/>
  <c r="T32" i="13"/>
  <c r="R32" i="13"/>
  <c r="P32" i="13"/>
  <c r="N32" i="13"/>
  <c r="L32" i="13"/>
  <c r="J32" i="13"/>
  <c r="H32" i="13"/>
  <c r="E32" i="13"/>
  <c r="AM32" i="13"/>
  <c r="AK32" i="13"/>
  <c r="AJ32" i="13"/>
  <c r="AI32" i="13"/>
  <c r="AW13" i="71"/>
  <c r="AF32" i="13"/>
  <c r="AD32" i="13"/>
  <c r="AC32" i="13"/>
  <c r="AA32" i="13"/>
  <c r="Y32" i="13"/>
  <c r="W32" i="13"/>
  <c r="U32" i="13"/>
  <c r="S32" i="13"/>
  <c r="Q32" i="13"/>
  <c r="O32" i="13"/>
  <c r="M32" i="13"/>
  <c r="K32" i="13"/>
  <c r="I32" i="13"/>
  <c r="F32" i="13"/>
  <c r="G32" i="13"/>
  <c r="AN32" i="13"/>
  <c r="AH32" i="13"/>
  <c r="AL32" i="13"/>
  <c r="EH327" i="13"/>
  <c r="DW336" i="13"/>
  <c r="HF333" i="148" s="1"/>
  <c r="HF332" i="10"/>
  <c r="HU301" i="71"/>
  <c r="EB337" i="13"/>
  <c r="EU326" i="13"/>
  <c r="EP326" i="13"/>
  <c r="FM326" i="13"/>
  <c r="FJ326" i="13"/>
  <c r="ET326" i="13"/>
  <c r="EV326" i="13"/>
  <c r="HT305" i="71"/>
  <c r="FD326" i="13"/>
  <c r="EW326" i="13"/>
  <c r="EQ326" i="13"/>
  <c r="EL326" i="13"/>
  <c r="FK326" i="13"/>
  <c r="FA326" i="13"/>
  <c r="EN326" i="13"/>
  <c r="FH326" i="13"/>
  <c r="EK326" i="13"/>
  <c r="EM326" i="13"/>
  <c r="FE326" i="13"/>
  <c r="EJ326" i="13"/>
  <c r="FN326" i="13"/>
  <c r="EZ326" i="13"/>
  <c r="FG326" i="13"/>
  <c r="FR326" i="13"/>
  <c r="ER326" i="13"/>
  <c r="EO326" i="13"/>
  <c r="EY326" i="13"/>
  <c r="FI326" i="13"/>
  <c r="FQ326" i="13"/>
  <c r="ES326" i="13"/>
  <c r="FP326" i="13"/>
  <c r="EX326" i="13"/>
  <c r="FC326" i="13"/>
  <c r="FO326" i="13"/>
  <c r="FF326" i="13"/>
  <c r="EI326" i="13"/>
  <c r="FB326" i="13"/>
  <c r="FL326" i="13"/>
  <c r="HF333" i="146" l="1"/>
  <c r="HF333" i="147"/>
  <c r="HF333" i="144"/>
  <c r="HF333" i="145"/>
  <c r="HF333" i="142"/>
  <c r="HF333" i="143"/>
  <c r="HF333" i="140"/>
  <c r="HF333" i="141"/>
  <c r="HF333" i="138"/>
  <c r="HF333" i="139"/>
  <c r="HF333" i="136"/>
  <c r="HF333" i="137"/>
  <c r="HF333" i="134"/>
  <c r="HF333" i="135"/>
  <c r="HF333" i="132"/>
  <c r="HF333" i="133"/>
  <c r="HF333" i="129"/>
  <c r="HF333" i="131"/>
  <c r="HF333" i="127"/>
  <c r="HF333" i="128"/>
  <c r="HF333" i="125"/>
  <c r="HF333" i="126"/>
  <c r="HF333" i="123"/>
  <c r="HF333" i="124"/>
  <c r="HF333" i="121"/>
  <c r="HF333" i="122"/>
  <c r="HF333" i="119"/>
  <c r="HF333" i="120"/>
  <c r="HF333" i="117"/>
  <c r="HF333" i="118"/>
  <c r="HF333" i="115"/>
  <c r="HF333" i="116"/>
  <c r="HF333" i="113"/>
  <c r="HF333" i="114"/>
  <c r="HN461" i="2"/>
  <c r="HM462" i="2"/>
  <c r="HA345" i="2"/>
  <c r="HD433" i="2" s="1"/>
  <c r="GZ346" i="2"/>
  <c r="HC433" i="2"/>
  <c r="AG33" i="13"/>
  <c r="AE33" i="13"/>
  <c r="AB33" i="13"/>
  <c r="Z33" i="13"/>
  <c r="Y33" i="13"/>
  <c r="V33" i="13"/>
  <c r="T33" i="13"/>
  <c r="R33" i="13"/>
  <c r="P33" i="13"/>
  <c r="N33" i="13"/>
  <c r="L33" i="13"/>
  <c r="J33" i="13"/>
  <c r="H33" i="13"/>
  <c r="G33" i="13"/>
  <c r="AN33" i="13"/>
  <c r="AJ33" i="13"/>
  <c r="AL33" i="13"/>
  <c r="AI33" i="13"/>
  <c r="AX13" i="71"/>
  <c r="AF33" i="13"/>
  <c r="AD33" i="13"/>
  <c r="AC33" i="13"/>
  <c r="AA33" i="13"/>
  <c r="X33" i="13"/>
  <c r="W33" i="13"/>
  <c r="U33" i="13"/>
  <c r="S33" i="13"/>
  <c r="Q33" i="13"/>
  <c r="O33" i="13"/>
  <c r="M33" i="13"/>
  <c r="K33" i="13"/>
  <c r="I33" i="13"/>
  <c r="F33" i="13"/>
  <c r="E33" i="13"/>
  <c r="AM33" i="13"/>
  <c r="AH33" i="13"/>
  <c r="AK33" i="13"/>
  <c r="EH328" i="13"/>
  <c r="DW337" i="13"/>
  <c r="HF334" i="148" s="1"/>
  <c r="HF333" i="10"/>
  <c r="HV301" i="71"/>
  <c r="EB338" i="13"/>
  <c r="EX327" i="13"/>
  <c r="EV327" i="13"/>
  <c r="FF327" i="13"/>
  <c r="FH327" i="13"/>
  <c r="EO327" i="13"/>
  <c r="FG327" i="13"/>
  <c r="FO327" i="13"/>
  <c r="FM327" i="13"/>
  <c r="FR327" i="13"/>
  <c r="FB327" i="13"/>
  <c r="ES327" i="13"/>
  <c r="EN327" i="13"/>
  <c r="FQ327" i="13"/>
  <c r="EU327" i="13"/>
  <c r="FA327" i="13"/>
  <c r="EM327" i="13"/>
  <c r="EK327" i="13"/>
  <c r="FD327" i="13"/>
  <c r="ER327" i="13"/>
  <c r="EZ327" i="13"/>
  <c r="HU305" i="71"/>
  <c r="FE327" i="13"/>
  <c r="EI327" i="13"/>
  <c r="EY327" i="13"/>
  <c r="FI327" i="13"/>
  <c r="FN327" i="13"/>
  <c r="EP327" i="13"/>
  <c r="EL327" i="13"/>
  <c r="EW327" i="13"/>
  <c r="ET327" i="13"/>
  <c r="EQ327" i="13"/>
  <c r="FJ327" i="13"/>
  <c r="FL327" i="13"/>
  <c r="EJ327" i="13"/>
  <c r="FP327" i="13"/>
  <c r="FK327" i="13"/>
  <c r="FC327" i="13"/>
  <c r="HF334" i="146" l="1"/>
  <c r="HF334" i="147"/>
  <c r="HF334" i="144"/>
  <c r="HF334" i="145"/>
  <c r="HF334" i="142"/>
  <c r="HF334" i="143"/>
  <c r="HF334" i="140"/>
  <c r="HF334" i="141"/>
  <c r="HF334" i="138"/>
  <c r="HF334" i="139"/>
  <c r="HF334" i="136"/>
  <c r="HF334" i="137"/>
  <c r="HF334" i="134"/>
  <c r="HF334" i="135"/>
  <c r="HF334" i="132"/>
  <c r="HF334" i="133"/>
  <c r="HF334" i="129"/>
  <c r="HF334" i="131"/>
  <c r="HF334" i="127"/>
  <c r="HF334" i="128"/>
  <c r="HF334" i="125"/>
  <c r="HF334" i="126"/>
  <c r="HF334" i="123"/>
  <c r="HF334" i="124"/>
  <c r="HF334" i="121"/>
  <c r="HF334" i="122"/>
  <c r="HF334" i="119"/>
  <c r="HF334" i="120"/>
  <c r="HF334" i="117"/>
  <c r="HF334" i="118"/>
  <c r="HF334" i="115"/>
  <c r="HF334" i="116"/>
  <c r="HF334" i="113"/>
  <c r="HF334" i="114"/>
  <c r="HN462" i="2"/>
  <c r="HM463" i="2"/>
  <c r="HA346" i="2"/>
  <c r="HD434" i="2" s="1"/>
  <c r="GZ347" i="2"/>
  <c r="HC434" i="2"/>
  <c r="AF34" i="13"/>
  <c r="AD34" i="13"/>
  <c r="AB34" i="13"/>
  <c r="Z34" i="13"/>
  <c r="X34" i="13"/>
  <c r="V34" i="13"/>
  <c r="T34" i="13"/>
  <c r="R34" i="13"/>
  <c r="P34" i="13"/>
  <c r="O34" i="13"/>
  <c r="L34" i="13"/>
  <c r="J34" i="13"/>
  <c r="H34" i="13"/>
  <c r="E34" i="13"/>
  <c r="AM34" i="13"/>
  <c r="AH34" i="13"/>
  <c r="AJ34" i="13"/>
  <c r="AK34" i="13"/>
  <c r="AG34" i="13"/>
  <c r="AE34" i="13"/>
  <c r="AC34" i="13"/>
  <c r="AA34" i="13"/>
  <c r="Y34" i="13"/>
  <c r="W34" i="13"/>
  <c r="U34" i="13"/>
  <c r="S34" i="13"/>
  <c r="Q34" i="13"/>
  <c r="N34" i="13"/>
  <c r="M34" i="13"/>
  <c r="K34" i="13"/>
  <c r="I34" i="13"/>
  <c r="F34" i="13"/>
  <c r="G34" i="13"/>
  <c r="AN34" i="13"/>
  <c r="AL34" i="13"/>
  <c r="AI34" i="13"/>
  <c r="AY13" i="71"/>
  <c r="EH329" i="13"/>
  <c r="DW338" i="13"/>
  <c r="HF335" i="148" s="1"/>
  <c r="HF334" i="10"/>
  <c r="HW301" i="71"/>
  <c r="EB339" i="13"/>
  <c r="FH328" i="13"/>
  <c r="ET328" i="13"/>
  <c r="EQ328" i="13"/>
  <c r="FG328" i="13"/>
  <c r="FP328" i="13"/>
  <c r="EN328" i="13"/>
  <c r="ES328" i="13"/>
  <c r="EP328" i="13"/>
  <c r="EJ328" i="13"/>
  <c r="FM328" i="13"/>
  <c r="EI328" i="13"/>
  <c r="FI328" i="13"/>
  <c r="FB328" i="13"/>
  <c r="ER328" i="13"/>
  <c r="FK328" i="13"/>
  <c r="FQ328" i="13"/>
  <c r="EY328" i="13"/>
  <c r="FR328" i="13"/>
  <c r="FF328" i="13"/>
  <c r="FN328" i="13"/>
  <c r="EW328" i="13"/>
  <c r="EU328" i="13"/>
  <c r="EL328" i="13"/>
  <c r="EO328" i="13"/>
  <c r="EV328" i="13"/>
  <c r="FL328" i="13"/>
  <c r="FO328" i="13"/>
  <c r="FE328" i="13"/>
  <c r="FJ328" i="13"/>
  <c r="EM328" i="13"/>
  <c r="FA328" i="13"/>
  <c r="EZ328" i="13"/>
  <c r="FD328" i="13"/>
  <c r="EK328" i="13"/>
  <c r="HV305" i="71"/>
  <c r="EX328" i="13"/>
  <c r="FC328" i="13"/>
  <c r="HF335" i="146" l="1"/>
  <c r="HF335" i="147"/>
  <c r="HF335" i="144"/>
  <c r="HF335" i="145"/>
  <c r="HF335" i="142"/>
  <c r="HF335" i="143"/>
  <c r="HF335" i="140"/>
  <c r="HF335" i="141"/>
  <c r="HF335" i="138"/>
  <c r="HF335" i="139"/>
  <c r="HF335" i="136"/>
  <c r="HF335" i="137"/>
  <c r="HF335" i="134"/>
  <c r="HF335" i="135"/>
  <c r="HF335" i="132"/>
  <c r="HF335" i="133"/>
  <c r="HF335" i="129"/>
  <c r="HF335" i="131"/>
  <c r="HF335" i="127"/>
  <c r="HF335" i="128"/>
  <c r="HF335" i="125"/>
  <c r="HF335" i="126"/>
  <c r="HF335" i="123"/>
  <c r="HF335" i="124"/>
  <c r="HF335" i="121"/>
  <c r="HF335" i="122"/>
  <c r="HF335" i="119"/>
  <c r="HF335" i="120"/>
  <c r="HF335" i="117"/>
  <c r="HF335" i="118"/>
  <c r="HF335" i="115"/>
  <c r="HF335" i="116"/>
  <c r="HF335" i="113"/>
  <c r="HF335" i="114"/>
  <c r="HN463" i="2"/>
  <c r="HM464" i="2"/>
  <c r="HA347" i="2"/>
  <c r="HD435" i="2" s="1"/>
  <c r="GZ348" i="2"/>
  <c r="HC435" i="2"/>
  <c r="AG35" i="13"/>
  <c r="AE35" i="13"/>
  <c r="AC35" i="13"/>
  <c r="AA35" i="13"/>
  <c r="Y35" i="13"/>
  <c r="W35" i="13"/>
  <c r="U35" i="13"/>
  <c r="S35" i="13"/>
  <c r="Q35" i="13"/>
  <c r="N35" i="13"/>
  <c r="M35" i="13"/>
  <c r="K35" i="13"/>
  <c r="I35" i="13"/>
  <c r="F35" i="13"/>
  <c r="E35" i="13"/>
  <c r="AN35" i="13"/>
  <c r="AH35" i="13"/>
  <c r="AI35" i="13"/>
  <c r="AZ13" i="71"/>
  <c r="AF35" i="13"/>
  <c r="AD35" i="13"/>
  <c r="AB35" i="13"/>
  <c r="Z35" i="13"/>
  <c r="X35" i="13"/>
  <c r="V35" i="13"/>
  <c r="T35" i="13"/>
  <c r="R35" i="13"/>
  <c r="P35" i="13"/>
  <c r="O35" i="13"/>
  <c r="L35" i="13"/>
  <c r="J35" i="13"/>
  <c r="H35" i="13"/>
  <c r="G35" i="13"/>
  <c r="AM35" i="13"/>
  <c r="AL35" i="13"/>
  <c r="AK35" i="13"/>
  <c r="AJ35" i="13"/>
  <c r="EH330" i="13"/>
  <c r="DW339" i="13"/>
  <c r="HF336" i="148" s="1"/>
  <c r="A2" i="148" s="1"/>
  <c r="HF335" i="10"/>
  <c r="HX301" i="71"/>
  <c r="EB340" i="13"/>
  <c r="EH331" i="13" s="1"/>
  <c r="EU329" i="13"/>
  <c r="EV329" i="13"/>
  <c r="FH329" i="13"/>
  <c r="ET329" i="13"/>
  <c r="FA329" i="13"/>
  <c r="FF329" i="13"/>
  <c r="FM329" i="13"/>
  <c r="FG329" i="13"/>
  <c r="EN329" i="13"/>
  <c r="EJ329" i="13"/>
  <c r="FL329" i="13"/>
  <c r="EL329" i="13"/>
  <c r="FC329" i="13"/>
  <c r="FJ329" i="13"/>
  <c r="FQ329" i="13"/>
  <c r="EM329" i="13"/>
  <c r="EY329" i="13"/>
  <c r="FN329" i="13"/>
  <c r="FB329" i="13"/>
  <c r="ES329" i="13"/>
  <c r="EI329" i="13"/>
  <c r="ER329" i="13"/>
  <c r="FO329" i="13"/>
  <c r="EW329" i="13"/>
  <c r="EQ329" i="13"/>
  <c r="FK329" i="13"/>
  <c r="FE329" i="13"/>
  <c r="EZ329" i="13"/>
  <c r="EX329" i="13"/>
  <c r="HW305" i="71"/>
  <c r="FP329" i="13"/>
  <c r="EP329" i="13"/>
  <c r="FI329" i="13"/>
  <c r="FD329" i="13"/>
  <c r="EK329" i="13"/>
  <c r="FR329" i="13"/>
  <c r="EO329" i="13"/>
  <c r="JR299" i="148" l="1"/>
  <c r="JP299" i="148"/>
  <c r="JN299" i="148"/>
  <c r="JL299" i="148"/>
  <c r="JJ299" i="148"/>
  <c r="JH299" i="148"/>
  <c r="JF299" i="148"/>
  <c r="JD299" i="148"/>
  <c r="JB299" i="148"/>
  <c r="IZ299" i="148"/>
  <c r="IX299" i="148"/>
  <c r="IV299" i="148"/>
  <c r="IT299" i="148"/>
  <c r="IR299" i="148"/>
  <c r="IP299" i="148"/>
  <c r="IN299" i="148"/>
  <c r="IL299" i="148"/>
  <c r="IJ299" i="148"/>
  <c r="IH299" i="148"/>
  <c r="IF299" i="148"/>
  <c r="ID299" i="148"/>
  <c r="IB299" i="148"/>
  <c r="HZ299" i="148"/>
  <c r="HX299" i="148"/>
  <c r="HV299" i="148"/>
  <c r="JS299" i="148"/>
  <c r="HW299" i="148"/>
  <c r="IA299" i="148"/>
  <c r="IE299" i="148"/>
  <c r="II299" i="148"/>
  <c r="IM299" i="148"/>
  <c r="IQ299" i="148"/>
  <c r="IU299" i="148"/>
  <c r="IY299" i="148"/>
  <c r="JC299" i="148"/>
  <c r="JG299" i="148"/>
  <c r="JK299" i="148"/>
  <c r="JO299" i="148"/>
  <c r="HY299" i="148"/>
  <c r="IC299" i="148"/>
  <c r="IG299" i="148"/>
  <c r="IK299" i="148"/>
  <c r="IO299" i="148"/>
  <c r="IS299" i="148"/>
  <c r="IW299" i="148"/>
  <c r="JA299" i="148"/>
  <c r="JE299" i="148"/>
  <c r="JI299" i="148"/>
  <c r="JM299" i="148"/>
  <c r="JQ299" i="148"/>
  <c r="HF336" i="146"/>
  <c r="A2" i="146" s="1"/>
  <c r="HY299" i="146" s="1"/>
  <c r="HF336" i="147"/>
  <c r="A2" i="147" s="1"/>
  <c r="HF336" i="144"/>
  <c r="A2" i="144" s="1"/>
  <c r="HX299" i="144" s="1"/>
  <c r="HF336" i="145"/>
  <c r="A2" i="145" s="1"/>
  <c r="JS299" i="144"/>
  <c r="HF336" i="142"/>
  <c r="A2" i="142" s="1"/>
  <c r="HX299" i="142" s="1"/>
  <c r="HF336" i="143"/>
  <c r="A2" i="143" s="1"/>
  <c r="JS299" i="142"/>
  <c r="HF336" i="140"/>
  <c r="A2" i="140" s="1"/>
  <c r="JP299" i="140" s="1"/>
  <c r="HF336" i="141"/>
  <c r="A2" i="141" s="1"/>
  <c r="HF336" i="138"/>
  <c r="A2" i="138" s="1"/>
  <c r="JP299" i="138" s="1"/>
  <c r="HF336" i="139"/>
  <c r="A2" i="139" s="1"/>
  <c r="HF336" i="136"/>
  <c r="A2" i="136" s="1"/>
  <c r="JP299" i="136" s="1"/>
  <c r="HF336" i="137"/>
  <c r="A2" i="137" s="1"/>
  <c r="JR299" i="136"/>
  <c r="HF336" i="134"/>
  <c r="A2" i="134" s="1"/>
  <c r="HX299" i="134" s="1"/>
  <c r="HF336" i="135"/>
  <c r="A2" i="135" s="1"/>
  <c r="HF336" i="132"/>
  <c r="A2" i="132" s="1"/>
  <c r="HX299" i="132" s="1"/>
  <c r="HF336" i="133"/>
  <c r="A2" i="133" s="1"/>
  <c r="HF336" i="129"/>
  <c r="A2" i="129" s="1"/>
  <c r="HX299" i="129" s="1"/>
  <c r="HF336" i="131"/>
  <c r="A2" i="131" s="1"/>
  <c r="HF336" i="127"/>
  <c r="A2" i="127" s="1"/>
  <c r="HY299" i="127" s="1"/>
  <c r="HF336" i="128"/>
  <c r="A2" i="128" s="1"/>
  <c r="HF336" i="125"/>
  <c r="A2" i="125" s="1"/>
  <c r="JP299" i="125" s="1"/>
  <c r="HF336" i="126"/>
  <c r="A2" i="126" s="1"/>
  <c r="HF336" i="123"/>
  <c r="A2" i="123" s="1"/>
  <c r="HX299" i="123" s="1"/>
  <c r="HF336" i="124"/>
  <c r="A2" i="124" s="1"/>
  <c r="HF336" i="121"/>
  <c r="A2" i="121" s="1"/>
  <c r="IN299" i="121" s="1"/>
  <c r="HF336" i="122"/>
  <c r="A2" i="122" s="1"/>
  <c r="HF336" i="119"/>
  <c r="A2" i="119" s="1"/>
  <c r="HX299" i="119" s="1"/>
  <c r="HF336" i="120"/>
  <c r="A2" i="120" s="1"/>
  <c r="HF336" i="117"/>
  <c r="A2" i="117" s="1"/>
  <c r="HX299" i="117" s="1"/>
  <c r="HF336" i="118"/>
  <c r="A2" i="118" s="1"/>
  <c r="HF336" i="115"/>
  <c r="A2" i="115" s="1"/>
  <c r="HY299" i="115" s="1"/>
  <c r="HF336" i="116"/>
  <c r="A2" i="116" s="1"/>
  <c r="HF336" i="113"/>
  <c r="A2" i="113" s="1"/>
  <c r="HY299" i="113" s="1"/>
  <c r="HF336" i="114"/>
  <c r="A2" i="114" s="1"/>
  <c r="HN464" i="2"/>
  <c r="HM465" i="2"/>
  <c r="HA348" i="2"/>
  <c r="HD436" i="2" s="1"/>
  <c r="GZ349" i="2"/>
  <c r="HC436" i="2"/>
  <c r="AG36" i="13"/>
  <c r="AE36" i="13"/>
  <c r="AC36" i="13"/>
  <c r="AA36" i="13"/>
  <c r="Y36" i="13"/>
  <c r="W36" i="13"/>
  <c r="U36" i="13"/>
  <c r="S36" i="13"/>
  <c r="Q36" i="13"/>
  <c r="O36" i="13"/>
  <c r="M36" i="13"/>
  <c r="K36" i="13"/>
  <c r="I36" i="13"/>
  <c r="F36" i="13"/>
  <c r="E36" i="13"/>
  <c r="AN36" i="13"/>
  <c r="AI36" i="13"/>
  <c r="AJ36" i="13"/>
  <c r="BA13" i="71"/>
  <c r="AF36" i="13"/>
  <c r="AD36" i="13"/>
  <c r="AB36" i="13"/>
  <c r="Z36" i="13"/>
  <c r="X36" i="13"/>
  <c r="V36" i="13"/>
  <c r="T36" i="13"/>
  <c r="R36" i="13"/>
  <c r="P36" i="13"/>
  <c r="N36" i="13"/>
  <c r="L36" i="13"/>
  <c r="J36" i="13"/>
  <c r="H36" i="13"/>
  <c r="G36" i="13"/>
  <c r="AM36" i="13"/>
  <c r="AH36" i="13"/>
  <c r="AK36" i="13"/>
  <c r="AL36" i="13"/>
  <c r="HF336" i="10"/>
  <c r="HY301" i="71"/>
  <c r="EB341" i="13"/>
  <c r="EH332" i="13" s="1"/>
  <c r="JR299" i="140" l="1"/>
  <c r="JS299" i="132"/>
  <c r="JS299" i="134"/>
  <c r="JR299" i="138"/>
  <c r="JR299" i="146"/>
  <c r="IY299" i="146"/>
  <c r="IX299" i="144"/>
  <c r="JL299" i="146"/>
  <c r="IH299" i="146"/>
  <c r="IF299" i="146"/>
  <c r="JN299" i="146"/>
  <c r="JA299" i="146"/>
  <c r="IV299" i="146"/>
  <c r="JO299" i="146"/>
  <c r="II299" i="146"/>
  <c r="IX299" i="146"/>
  <c r="JQ299" i="146"/>
  <c r="IK299" i="146"/>
  <c r="JD299" i="146"/>
  <c r="IN299" i="146"/>
  <c r="HX299" i="146"/>
  <c r="JG299" i="146"/>
  <c r="IQ299" i="146"/>
  <c r="IA299" i="146"/>
  <c r="JF299" i="146"/>
  <c r="IP299" i="146"/>
  <c r="HZ299" i="146"/>
  <c r="JI299" i="146"/>
  <c r="IS299" i="146"/>
  <c r="IC299" i="146"/>
  <c r="IX299" i="142"/>
  <c r="JK299" i="144"/>
  <c r="IK299" i="144"/>
  <c r="JP299" i="146"/>
  <c r="JH299" i="146"/>
  <c r="IZ299" i="146"/>
  <c r="IR299" i="146"/>
  <c r="IJ299" i="146"/>
  <c r="IB299" i="146"/>
  <c r="JS299" i="146"/>
  <c r="JK299" i="146"/>
  <c r="JC299" i="146"/>
  <c r="IU299" i="146"/>
  <c r="IM299" i="146"/>
  <c r="IE299" i="146"/>
  <c r="HW299" i="146"/>
  <c r="JJ299" i="146"/>
  <c r="JB299" i="146"/>
  <c r="IT299" i="146"/>
  <c r="IL299" i="146"/>
  <c r="ID299" i="146"/>
  <c r="HV299" i="146"/>
  <c r="JM299" i="146"/>
  <c r="JE299" i="146"/>
  <c r="IW299" i="146"/>
  <c r="IO299" i="146"/>
  <c r="IG299" i="146"/>
  <c r="JP299" i="123"/>
  <c r="JS299" i="147"/>
  <c r="HX299" i="147"/>
  <c r="IB299" i="147"/>
  <c r="IF299" i="147"/>
  <c r="IJ299" i="147"/>
  <c r="IN299" i="147"/>
  <c r="IR299" i="147"/>
  <c r="IV299" i="147"/>
  <c r="IZ299" i="147"/>
  <c r="JD299" i="147"/>
  <c r="JH299" i="147"/>
  <c r="JL299" i="147"/>
  <c r="JP299" i="147"/>
  <c r="HW299" i="147"/>
  <c r="IA299" i="147"/>
  <c r="IE299" i="147"/>
  <c r="II299" i="147"/>
  <c r="IM299" i="147"/>
  <c r="IQ299" i="147"/>
  <c r="IU299" i="147"/>
  <c r="IY299" i="147"/>
  <c r="JC299" i="147"/>
  <c r="JG299" i="147"/>
  <c r="JK299" i="147"/>
  <c r="JO299" i="147"/>
  <c r="HV299" i="147"/>
  <c r="HZ299" i="147"/>
  <c r="ID299" i="147"/>
  <c r="IH299" i="147"/>
  <c r="IL299" i="147"/>
  <c r="IP299" i="147"/>
  <c r="IT299" i="147"/>
  <c r="IX299" i="147"/>
  <c r="JB299" i="147"/>
  <c r="JF299" i="147"/>
  <c r="JJ299" i="147"/>
  <c r="JN299" i="147"/>
  <c r="JR299" i="147"/>
  <c r="HY299" i="147"/>
  <c r="IC299" i="147"/>
  <c r="IG299" i="147"/>
  <c r="IK299" i="147"/>
  <c r="IO299" i="147"/>
  <c r="IS299" i="147"/>
  <c r="IW299" i="147"/>
  <c r="JA299" i="147"/>
  <c r="JE299" i="147"/>
  <c r="JI299" i="147"/>
  <c r="JM299" i="147"/>
  <c r="JQ299" i="147"/>
  <c r="IE299" i="144"/>
  <c r="JQ299" i="144"/>
  <c r="IZ299" i="144"/>
  <c r="IU299" i="144"/>
  <c r="JN299" i="144"/>
  <c r="IH299" i="144"/>
  <c r="JA299" i="144"/>
  <c r="JP299" i="144"/>
  <c r="IJ299" i="144"/>
  <c r="JC299" i="144"/>
  <c r="IM299" i="144"/>
  <c r="HW299" i="144"/>
  <c r="JF299" i="144"/>
  <c r="IP299" i="144"/>
  <c r="HZ299" i="144"/>
  <c r="JI299" i="144"/>
  <c r="IS299" i="144"/>
  <c r="IC299" i="144"/>
  <c r="JH299" i="144"/>
  <c r="IR299" i="144"/>
  <c r="IB299" i="144"/>
  <c r="IW299" i="140"/>
  <c r="JM299" i="142"/>
  <c r="II299" i="142"/>
  <c r="JO299" i="144"/>
  <c r="JG299" i="144"/>
  <c r="IY299" i="144"/>
  <c r="IQ299" i="144"/>
  <c r="II299" i="144"/>
  <c r="IA299" i="144"/>
  <c r="JR299" i="144"/>
  <c r="JJ299" i="144"/>
  <c r="JB299" i="144"/>
  <c r="IT299" i="144"/>
  <c r="IL299" i="144"/>
  <c r="ID299" i="144"/>
  <c r="HV299" i="144"/>
  <c r="JM299" i="144"/>
  <c r="JE299" i="144"/>
  <c r="IW299" i="144"/>
  <c r="IO299" i="144"/>
  <c r="IG299" i="144"/>
  <c r="HY299" i="144"/>
  <c r="JL299" i="144"/>
  <c r="JD299" i="144"/>
  <c r="IV299" i="144"/>
  <c r="IN299" i="144"/>
  <c r="IF299" i="144"/>
  <c r="JR299" i="145"/>
  <c r="HW299" i="145"/>
  <c r="IA299" i="145"/>
  <c r="IE299" i="145"/>
  <c r="II299" i="145"/>
  <c r="IM299" i="145"/>
  <c r="IQ299" i="145"/>
  <c r="IU299" i="145"/>
  <c r="IY299" i="145"/>
  <c r="JC299" i="145"/>
  <c r="JG299" i="145"/>
  <c r="JK299" i="145"/>
  <c r="JO299" i="145"/>
  <c r="JS299" i="145"/>
  <c r="HV299" i="145"/>
  <c r="HZ299" i="145"/>
  <c r="ID299" i="145"/>
  <c r="IH299" i="145"/>
  <c r="IL299" i="145"/>
  <c r="IP299" i="145"/>
  <c r="IT299" i="145"/>
  <c r="IX299" i="145"/>
  <c r="JB299" i="145"/>
  <c r="JF299" i="145"/>
  <c r="JJ299" i="145"/>
  <c r="JN299" i="145"/>
  <c r="HY299" i="145"/>
  <c r="IC299" i="145"/>
  <c r="IG299" i="145"/>
  <c r="IK299" i="145"/>
  <c r="IO299" i="145"/>
  <c r="IS299" i="145"/>
  <c r="IW299" i="145"/>
  <c r="JA299" i="145"/>
  <c r="JE299" i="145"/>
  <c r="JI299" i="145"/>
  <c r="JM299" i="145"/>
  <c r="JQ299" i="145"/>
  <c r="HX299" i="145"/>
  <c r="IB299" i="145"/>
  <c r="IF299" i="145"/>
  <c r="IJ299" i="145"/>
  <c r="IN299" i="145"/>
  <c r="IR299" i="145"/>
  <c r="IV299" i="145"/>
  <c r="IZ299" i="145"/>
  <c r="JD299" i="145"/>
  <c r="JH299" i="145"/>
  <c r="JL299" i="145"/>
  <c r="JP299" i="145"/>
  <c r="IG299" i="142"/>
  <c r="JO299" i="142"/>
  <c r="IZ299" i="142"/>
  <c r="IW299" i="142"/>
  <c r="JN299" i="142"/>
  <c r="IH299" i="142"/>
  <c r="IY299" i="142"/>
  <c r="JP299" i="142"/>
  <c r="IJ299" i="142"/>
  <c r="JE299" i="142"/>
  <c r="IO299" i="142"/>
  <c r="HY299" i="142"/>
  <c r="JF299" i="142"/>
  <c r="IP299" i="142"/>
  <c r="HZ299" i="142"/>
  <c r="JG299" i="142"/>
  <c r="IQ299" i="142"/>
  <c r="IA299" i="142"/>
  <c r="JH299" i="142"/>
  <c r="IR299" i="142"/>
  <c r="IB299" i="142"/>
  <c r="JK299" i="140"/>
  <c r="IL299" i="140"/>
  <c r="JQ299" i="142"/>
  <c r="JI299" i="142"/>
  <c r="JA299" i="142"/>
  <c r="IS299" i="142"/>
  <c r="IK299" i="142"/>
  <c r="IC299" i="142"/>
  <c r="JR299" i="142"/>
  <c r="JJ299" i="142"/>
  <c r="JB299" i="142"/>
  <c r="IT299" i="142"/>
  <c r="IL299" i="142"/>
  <c r="ID299" i="142"/>
  <c r="HV299" i="142"/>
  <c r="JK299" i="142"/>
  <c r="JC299" i="142"/>
  <c r="IU299" i="142"/>
  <c r="IM299" i="142"/>
  <c r="IE299" i="142"/>
  <c r="HW299" i="142"/>
  <c r="JL299" i="142"/>
  <c r="JD299" i="142"/>
  <c r="IV299" i="142"/>
  <c r="IN299" i="142"/>
  <c r="IF299" i="142"/>
  <c r="JR299" i="143"/>
  <c r="HW299" i="143"/>
  <c r="IA299" i="143"/>
  <c r="IE299" i="143"/>
  <c r="II299" i="143"/>
  <c r="IM299" i="143"/>
  <c r="IQ299" i="143"/>
  <c r="IU299" i="143"/>
  <c r="IY299" i="143"/>
  <c r="JC299" i="143"/>
  <c r="JG299" i="143"/>
  <c r="JK299" i="143"/>
  <c r="JO299" i="143"/>
  <c r="JS299" i="143"/>
  <c r="HX299" i="143"/>
  <c r="IB299" i="143"/>
  <c r="IF299" i="143"/>
  <c r="IJ299" i="143"/>
  <c r="IN299" i="143"/>
  <c r="IR299" i="143"/>
  <c r="IV299" i="143"/>
  <c r="IZ299" i="143"/>
  <c r="JD299" i="143"/>
  <c r="JH299" i="143"/>
  <c r="JL299" i="143"/>
  <c r="JP299" i="143"/>
  <c r="HY299" i="143"/>
  <c r="IC299" i="143"/>
  <c r="IG299" i="143"/>
  <c r="IK299" i="143"/>
  <c r="IO299" i="143"/>
  <c r="IS299" i="143"/>
  <c r="IW299" i="143"/>
  <c r="JA299" i="143"/>
  <c r="JE299" i="143"/>
  <c r="JI299" i="143"/>
  <c r="JM299" i="143"/>
  <c r="JQ299" i="143"/>
  <c r="HV299" i="143"/>
  <c r="HZ299" i="143"/>
  <c r="ID299" i="143"/>
  <c r="IH299" i="143"/>
  <c r="IL299" i="143"/>
  <c r="IP299" i="143"/>
  <c r="IT299" i="143"/>
  <c r="IX299" i="143"/>
  <c r="JB299" i="143"/>
  <c r="JF299" i="143"/>
  <c r="JJ299" i="143"/>
  <c r="JN299" i="143"/>
  <c r="IE299" i="140"/>
  <c r="HV299" i="140"/>
  <c r="JB299" i="140"/>
  <c r="IU299" i="140"/>
  <c r="JM299" i="140"/>
  <c r="IG299" i="140"/>
  <c r="ID299" i="140"/>
  <c r="IT299" i="140"/>
  <c r="JJ299" i="140"/>
  <c r="IU299" i="136"/>
  <c r="JC299" i="140"/>
  <c r="IM299" i="140"/>
  <c r="HW299" i="140"/>
  <c r="JE299" i="140"/>
  <c r="IO299" i="140"/>
  <c r="HY299" i="140"/>
  <c r="HZ299" i="140"/>
  <c r="IH299" i="140"/>
  <c r="IP299" i="140"/>
  <c r="IX299" i="140"/>
  <c r="JF299" i="140"/>
  <c r="JN299" i="140"/>
  <c r="JM299" i="136"/>
  <c r="IL299" i="136"/>
  <c r="IW299" i="138"/>
  <c r="JO299" i="140"/>
  <c r="JG299" i="140"/>
  <c r="IY299" i="140"/>
  <c r="IQ299" i="140"/>
  <c r="II299" i="140"/>
  <c r="IA299" i="140"/>
  <c r="JQ299" i="140"/>
  <c r="JI299" i="140"/>
  <c r="JA299" i="140"/>
  <c r="IS299" i="140"/>
  <c r="IK299" i="140"/>
  <c r="IC299" i="140"/>
  <c r="JS299" i="140"/>
  <c r="HX299" i="140"/>
  <c r="IB299" i="140"/>
  <c r="IF299" i="140"/>
  <c r="IJ299" i="140"/>
  <c r="IN299" i="140"/>
  <c r="IR299" i="140"/>
  <c r="IV299" i="140"/>
  <c r="IZ299" i="140"/>
  <c r="JD299" i="140"/>
  <c r="JH299" i="140"/>
  <c r="JL299" i="140"/>
  <c r="JR299" i="141"/>
  <c r="HY299" i="141"/>
  <c r="IC299" i="141"/>
  <c r="IG299" i="141"/>
  <c r="IK299" i="141"/>
  <c r="IO299" i="141"/>
  <c r="IS299" i="141"/>
  <c r="IW299" i="141"/>
  <c r="JA299" i="141"/>
  <c r="JE299" i="141"/>
  <c r="JI299" i="141"/>
  <c r="JM299" i="141"/>
  <c r="JQ299" i="141"/>
  <c r="HV299" i="141"/>
  <c r="HZ299" i="141"/>
  <c r="ID299" i="141"/>
  <c r="IH299" i="141"/>
  <c r="IL299" i="141"/>
  <c r="IP299" i="141"/>
  <c r="IT299" i="141"/>
  <c r="IX299" i="141"/>
  <c r="JB299" i="141"/>
  <c r="JF299" i="141"/>
  <c r="JJ299" i="141"/>
  <c r="JN299" i="141"/>
  <c r="HW299" i="141"/>
  <c r="IA299" i="141"/>
  <c r="IE299" i="141"/>
  <c r="II299" i="141"/>
  <c r="IM299" i="141"/>
  <c r="IQ299" i="141"/>
  <c r="IU299" i="141"/>
  <c r="IY299" i="141"/>
  <c r="JC299" i="141"/>
  <c r="JG299" i="141"/>
  <c r="JK299" i="141"/>
  <c r="JO299" i="141"/>
  <c r="JS299" i="141"/>
  <c r="HX299" i="141"/>
  <c r="IB299" i="141"/>
  <c r="IF299" i="141"/>
  <c r="IJ299" i="141"/>
  <c r="IN299" i="141"/>
  <c r="IR299" i="141"/>
  <c r="IV299" i="141"/>
  <c r="IZ299" i="141"/>
  <c r="JD299" i="141"/>
  <c r="JH299" i="141"/>
  <c r="JL299" i="141"/>
  <c r="JP299" i="141"/>
  <c r="IG299" i="136"/>
  <c r="HV299" i="136"/>
  <c r="JB299" i="136"/>
  <c r="JK299" i="138"/>
  <c r="IL299" i="138"/>
  <c r="IE299" i="138"/>
  <c r="HV299" i="138"/>
  <c r="JB299" i="138"/>
  <c r="IU299" i="138"/>
  <c r="JM299" i="138"/>
  <c r="IG299" i="138"/>
  <c r="ID299" i="138"/>
  <c r="IT299" i="138"/>
  <c r="JJ299" i="138"/>
  <c r="IX299" i="134"/>
  <c r="JC299" i="138"/>
  <c r="IM299" i="138"/>
  <c r="HW299" i="138"/>
  <c r="JE299" i="138"/>
  <c r="IO299" i="138"/>
  <c r="HY299" i="138"/>
  <c r="HZ299" i="138"/>
  <c r="IH299" i="138"/>
  <c r="IP299" i="138"/>
  <c r="IX299" i="138"/>
  <c r="JF299" i="138"/>
  <c r="JN299" i="138"/>
  <c r="IW299" i="136"/>
  <c r="JK299" i="136"/>
  <c r="IE299" i="136"/>
  <c r="ID299" i="136"/>
  <c r="IT299" i="136"/>
  <c r="JJ299" i="136"/>
  <c r="JO299" i="138"/>
  <c r="JG299" i="138"/>
  <c r="IY299" i="138"/>
  <c r="IQ299" i="138"/>
  <c r="II299" i="138"/>
  <c r="IA299" i="138"/>
  <c r="JQ299" i="138"/>
  <c r="JI299" i="138"/>
  <c r="JA299" i="138"/>
  <c r="IS299" i="138"/>
  <c r="IK299" i="138"/>
  <c r="IC299" i="138"/>
  <c r="JS299" i="138"/>
  <c r="HX299" i="138"/>
  <c r="IB299" i="138"/>
  <c r="IF299" i="138"/>
  <c r="IJ299" i="138"/>
  <c r="IN299" i="138"/>
  <c r="IR299" i="138"/>
  <c r="IV299" i="138"/>
  <c r="IZ299" i="138"/>
  <c r="JD299" i="138"/>
  <c r="JH299" i="138"/>
  <c r="JL299" i="138"/>
  <c r="JR299" i="139"/>
  <c r="JP299" i="139"/>
  <c r="JN299" i="139"/>
  <c r="JL299" i="139"/>
  <c r="JJ299" i="139"/>
  <c r="JH299" i="139"/>
  <c r="JF299" i="139"/>
  <c r="JD299" i="139"/>
  <c r="JB299" i="139"/>
  <c r="IZ299" i="139"/>
  <c r="IX299" i="139"/>
  <c r="IV299" i="139"/>
  <c r="IT299" i="139"/>
  <c r="IR299" i="139"/>
  <c r="IP299" i="139"/>
  <c r="IN299" i="139"/>
  <c r="IL299" i="139"/>
  <c r="IJ299" i="139"/>
  <c r="IH299" i="139"/>
  <c r="IF299" i="139"/>
  <c r="ID299" i="139"/>
  <c r="IB299" i="139"/>
  <c r="HZ299" i="139"/>
  <c r="HX299" i="139"/>
  <c r="HV299" i="139"/>
  <c r="JS299" i="139"/>
  <c r="HY299" i="139"/>
  <c r="IC299" i="139"/>
  <c r="IG299" i="139"/>
  <c r="IK299" i="139"/>
  <c r="IO299" i="139"/>
  <c r="IS299" i="139"/>
  <c r="IW299" i="139"/>
  <c r="JA299" i="139"/>
  <c r="JE299" i="139"/>
  <c r="JI299" i="139"/>
  <c r="JM299" i="139"/>
  <c r="JQ299" i="139"/>
  <c r="HW299" i="139"/>
  <c r="IA299" i="139"/>
  <c r="IE299" i="139"/>
  <c r="II299" i="139"/>
  <c r="IM299" i="139"/>
  <c r="IQ299" i="139"/>
  <c r="IU299" i="139"/>
  <c r="IY299" i="139"/>
  <c r="JC299" i="139"/>
  <c r="JG299" i="139"/>
  <c r="JK299" i="139"/>
  <c r="JO299" i="139"/>
  <c r="JE299" i="136"/>
  <c r="IO299" i="136"/>
  <c r="HY299" i="136"/>
  <c r="JC299" i="136"/>
  <c r="IM299" i="136"/>
  <c r="HW299" i="136"/>
  <c r="HZ299" i="136"/>
  <c r="IH299" i="136"/>
  <c r="IP299" i="136"/>
  <c r="IX299" i="136"/>
  <c r="JF299" i="136"/>
  <c r="JN299" i="136"/>
  <c r="IX299" i="132"/>
  <c r="JM299" i="134"/>
  <c r="II299" i="134"/>
  <c r="JQ299" i="136"/>
  <c r="JI299" i="136"/>
  <c r="JA299" i="136"/>
  <c r="IS299" i="136"/>
  <c r="IK299" i="136"/>
  <c r="IC299" i="136"/>
  <c r="JO299" i="136"/>
  <c r="JG299" i="136"/>
  <c r="IY299" i="136"/>
  <c r="IQ299" i="136"/>
  <c r="II299" i="136"/>
  <c r="IA299" i="136"/>
  <c r="JS299" i="136"/>
  <c r="HX299" i="136"/>
  <c r="IB299" i="136"/>
  <c r="IF299" i="136"/>
  <c r="IJ299" i="136"/>
  <c r="IN299" i="136"/>
  <c r="IR299" i="136"/>
  <c r="IV299" i="136"/>
  <c r="IZ299" i="136"/>
  <c r="JD299" i="136"/>
  <c r="JH299" i="136"/>
  <c r="JL299" i="136"/>
  <c r="JR299" i="137"/>
  <c r="JN299" i="137"/>
  <c r="JJ299" i="137"/>
  <c r="JF299" i="137"/>
  <c r="JB299" i="137"/>
  <c r="IX299" i="137"/>
  <c r="IT299" i="137"/>
  <c r="IP299" i="137"/>
  <c r="IL299" i="137"/>
  <c r="IH299" i="137"/>
  <c r="ID299" i="137"/>
  <c r="HZ299" i="137"/>
  <c r="HV299" i="137"/>
  <c r="JP299" i="137"/>
  <c r="JL299" i="137"/>
  <c r="JH299" i="137"/>
  <c r="JD299" i="137"/>
  <c r="IZ299" i="137"/>
  <c r="IV299" i="137"/>
  <c r="IR299" i="137"/>
  <c r="IN299" i="137"/>
  <c r="IJ299" i="137"/>
  <c r="IF299" i="137"/>
  <c r="IB299" i="137"/>
  <c r="HX299" i="137"/>
  <c r="HY299" i="137"/>
  <c r="IC299" i="137"/>
  <c r="IG299" i="137"/>
  <c r="IK299" i="137"/>
  <c r="IO299" i="137"/>
  <c r="IS299" i="137"/>
  <c r="IW299" i="137"/>
  <c r="JA299" i="137"/>
  <c r="JE299" i="137"/>
  <c r="JI299" i="137"/>
  <c r="JM299" i="137"/>
  <c r="JQ299" i="137"/>
  <c r="JS299" i="137"/>
  <c r="HW299" i="137"/>
  <c r="IA299" i="137"/>
  <c r="IE299" i="137"/>
  <c r="II299" i="137"/>
  <c r="IM299" i="137"/>
  <c r="IQ299" i="137"/>
  <c r="IU299" i="137"/>
  <c r="IY299" i="137"/>
  <c r="JC299" i="137"/>
  <c r="JG299" i="137"/>
  <c r="JK299" i="137"/>
  <c r="JO299" i="137"/>
  <c r="IG299" i="134"/>
  <c r="JO299" i="134"/>
  <c r="IZ299" i="134"/>
  <c r="JS299" i="119"/>
  <c r="IW299" i="134"/>
  <c r="JN299" i="134"/>
  <c r="IH299" i="134"/>
  <c r="IY299" i="134"/>
  <c r="JP299" i="134"/>
  <c r="IJ299" i="134"/>
  <c r="JE299" i="134"/>
  <c r="IO299" i="134"/>
  <c r="HY299" i="134"/>
  <c r="JF299" i="134"/>
  <c r="IP299" i="134"/>
  <c r="HZ299" i="134"/>
  <c r="JG299" i="134"/>
  <c r="IQ299" i="134"/>
  <c r="IA299" i="134"/>
  <c r="JH299" i="134"/>
  <c r="IR299" i="134"/>
  <c r="IB299" i="134"/>
  <c r="JK299" i="132"/>
  <c r="IK299" i="132"/>
  <c r="JQ299" i="134"/>
  <c r="JI299" i="134"/>
  <c r="JA299" i="134"/>
  <c r="IS299" i="134"/>
  <c r="IK299" i="134"/>
  <c r="IC299" i="134"/>
  <c r="JR299" i="134"/>
  <c r="JJ299" i="134"/>
  <c r="JB299" i="134"/>
  <c r="IT299" i="134"/>
  <c r="IL299" i="134"/>
  <c r="ID299" i="134"/>
  <c r="HV299" i="134"/>
  <c r="JK299" i="134"/>
  <c r="JC299" i="134"/>
  <c r="IU299" i="134"/>
  <c r="IM299" i="134"/>
  <c r="IE299" i="134"/>
  <c r="HW299" i="134"/>
  <c r="JL299" i="134"/>
  <c r="JD299" i="134"/>
  <c r="IV299" i="134"/>
  <c r="IN299" i="134"/>
  <c r="IF299" i="134"/>
  <c r="JR299" i="135"/>
  <c r="HW299" i="135"/>
  <c r="IA299" i="135"/>
  <c r="IE299" i="135"/>
  <c r="II299" i="135"/>
  <c r="IM299" i="135"/>
  <c r="IQ299" i="135"/>
  <c r="IU299" i="135"/>
  <c r="IY299" i="135"/>
  <c r="JC299" i="135"/>
  <c r="JG299" i="135"/>
  <c r="JK299" i="135"/>
  <c r="JO299" i="135"/>
  <c r="JS299" i="135"/>
  <c r="HX299" i="135"/>
  <c r="IB299" i="135"/>
  <c r="IF299" i="135"/>
  <c r="IJ299" i="135"/>
  <c r="IN299" i="135"/>
  <c r="IR299" i="135"/>
  <c r="IV299" i="135"/>
  <c r="IZ299" i="135"/>
  <c r="JD299" i="135"/>
  <c r="JH299" i="135"/>
  <c r="JL299" i="135"/>
  <c r="JP299" i="135"/>
  <c r="HY299" i="135"/>
  <c r="IC299" i="135"/>
  <c r="IG299" i="135"/>
  <c r="IK299" i="135"/>
  <c r="IO299" i="135"/>
  <c r="IS299" i="135"/>
  <c r="IW299" i="135"/>
  <c r="JA299" i="135"/>
  <c r="JE299" i="135"/>
  <c r="JI299" i="135"/>
  <c r="JM299" i="135"/>
  <c r="JQ299" i="135"/>
  <c r="HV299" i="135"/>
  <c r="HZ299" i="135"/>
  <c r="ID299" i="135"/>
  <c r="IH299" i="135"/>
  <c r="IL299" i="135"/>
  <c r="IP299" i="135"/>
  <c r="IT299" i="135"/>
  <c r="IX299" i="135"/>
  <c r="JB299" i="135"/>
  <c r="JF299" i="135"/>
  <c r="JJ299" i="135"/>
  <c r="JN299" i="135"/>
  <c r="IE299" i="132"/>
  <c r="JQ299" i="132"/>
  <c r="IZ299" i="132"/>
  <c r="IU299" i="132"/>
  <c r="JN299" i="132"/>
  <c r="IH299" i="132"/>
  <c r="JA299" i="132"/>
  <c r="JP299" i="132"/>
  <c r="IJ299" i="132"/>
  <c r="JC299" i="132"/>
  <c r="IM299" i="132"/>
  <c r="HW299" i="132"/>
  <c r="JF299" i="132"/>
  <c r="IP299" i="132"/>
  <c r="HZ299" i="132"/>
  <c r="JI299" i="132"/>
  <c r="IS299" i="132"/>
  <c r="IC299" i="132"/>
  <c r="JH299" i="132"/>
  <c r="IR299" i="132"/>
  <c r="IB299" i="132"/>
  <c r="JR299" i="125"/>
  <c r="IX299" i="129"/>
  <c r="JS299" i="129"/>
  <c r="JM299" i="129"/>
  <c r="II299" i="129"/>
  <c r="JO299" i="132"/>
  <c r="JG299" i="132"/>
  <c r="IY299" i="132"/>
  <c r="IQ299" i="132"/>
  <c r="II299" i="132"/>
  <c r="IA299" i="132"/>
  <c r="JR299" i="132"/>
  <c r="JJ299" i="132"/>
  <c r="JB299" i="132"/>
  <c r="IT299" i="132"/>
  <c r="IL299" i="132"/>
  <c r="ID299" i="132"/>
  <c r="HV299" i="132"/>
  <c r="JM299" i="132"/>
  <c r="JE299" i="132"/>
  <c r="IW299" i="132"/>
  <c r="IO299" i="132"/>
  <c r="IG299" i="132"/>
  <c r="HY299" i="132"/>
  <c r="JL299" i="132"/>
  <c r="JD299" i="132"/>
  <c r="IV299" i="132"/>
  <c r="IN299" i="132"/>
  <c r="IF299" i="132"/>
  <c r="JS299" i="133"/>
  <c r="HX299" i="133"/>
  <c r="IB299" i="133"/>
  <c r="IF299" i="133"/>
  <c r="IJ299" i="133"/>
  <c r="IN299" i="133"/>
  <c r="IR299" i="133"/>
  <c r="IV299" i="133"/>
  <c r="IZ299" i="133"/>
  <c r="JD299" i="133"/>
  <c r="JH299" i="133"/>
  <c r="JL299" i="133"/>
  <c r="JP299" i="133"/>
  <c r="HW299" i="133"/>
  <c r="IA299" i="133"/>
  <c r="IE299" i="133"/>
  <c r="II299" i="133"/>
  <c r="IM299" i="133"/>
  <c r="IQ299" i="133"/>
  <c r="IU299" i="133"/>
  <c r="IY299" i="133"/>
  <c r="JC299" i="133"/>
  <c r="JG299" i="133"/>
  <c r="JK299" i="133"/>
  <c r="JO299" i="133"/>
  <c r="HV299" i="133"/>
  <c r="HZ299" i="133"/>
  <c r="ID299" i="133"/>
  <c r="IH299" i="133"/>
  <c r="IL299" i="133"/>
  <c r="IP299" i="133"/>
  <c r="IT299" i="133"/>
  <c r="IX299" i="133"/>
  <c r="JB299" i="133"/>
  <c r="JF299" i="133"/>
  <c r="JJ299" i="133"/>
  <c r="JN299" i="133"/>
  <c r="JR299" i="133"/>
  <c r="HY299" i="133"/>
  <c r="IC299" i="133"/>
  <c r="IG299" i="133"/>
  <c r="IK299" i="133"/>
  <c r="IO299" i="133"/>
  <c r="IS299" i="133"/>
  <c r="IW299" i="133"/>
  <c r="JA299" i="133"/>
  <c r="JE299" i="133"/>
  <c r="JI299" i="133"/>
  <c r="JM299" i="133"/>
  <c r="JQ299" i="133"/>
  <c r="IG299" i="129"/>
  <c r="JO299" i="129"/>
  <c r="IZ299" i="129"/>
  <c r="IW299" i="129"/>
  <c r="JN299" i="129"/>
  <c r="IH299" i="129"/>
  <c r="IY299" i="129"/>
  <c r="JP299" i="129"/>
  <c r="IJ299" i="129"/>
  <c r="JE299" i="129"/>
  <c r="IO299" i="129"/>
  <c r="HY299" i="129"/>
  <c r="JF299" i="129"/>
  <c r="IP299" i="129"/>
  <c r="HZ299" i="129"/>
  <c r="JG299" i="129"/>
  <c r="IQ299" i="129"/>
  <c r="IA299" i="129"/>
  <c r="JH299" i="129"/>
  <c r="IR299" i="129"/>
  <c r="IB299" i="129"/>
  <c r="IP299" i="121"/>
  <c r="JR299" i="127"/>
  <c r="IY299" i="127"/>
  <c r="JQ299" i="129"/>
  <c r="JI299" i="129"/>
  <c r="JA299" i="129"/>
  <c r="IS299" i="129"/>
  <c r="IK299" i="129"/>
  <c r="IC299" i="129"/>
  <c r="JR299" i="129"/>
  <c r="JJ299" i="129"/>
  <c r="JB299" i="129"/>
  <c r="IT299" i="129"/>
  <c r="IL299" i="129"/>
  <c r="ID299" i="129"/>
  <c r="HV299" i="129"/>
  <c r="JK299" i="129"/>
  <c r="JC299" i="129"/>
  <c r="IU299" i="129"/>
  <c r="IM299" i="129"/>
  <c r="IE299" i="129"/>
  <c r="HW299" i="129"/>
  <c r="JL299" i="129"/>
  <c r="JD299" i="129"/>
  <c r="IV299" i="129"/>
  <c r="IN299" i="129"/>
  <c r="IF299" i="129"/>
  <c r="JS299" i="131"/>
  <c r="HX299" i="131"/>
  <c r="IB299" i="131"/>
  <c r="IF299" i="131"/>
  <c r="IJ299" i="131"/>
  <c r="IN299" i="131"/>
  <c r="IR299" i="131"/>
  <c r="IV299" i="131"/>
  <c r="IZ299" i="131"/>
  <c r="JD299" i="131"/>
  <c r="JH299" i="131"/>
  <c r="JL299" i="131"/>
  <c r="JP299" i="131"/>
  <c r="HY299" i="131"/>
  <c r="IC299" i="131"/>
  <c r="IG299" i="131"/>
  <c r="IK299" i="131"/>
  <c r="IO299" i="131"/>
  <c r="IS299" i="131"/>
  <c r="IW299" i="131"/>
  <c r="JA299" i="131"/>
  <c r="JE299" i="131"/>
  <c r="JI299" i="131"/>
  <c r="JM299" i="131"/>
  <c r="JQ299" i="131"/>
  <c r="HV299" i="131"/>
  <c r="HZ299" i="131"/>
  <c r="ID299" i="131"/>
  <c r="IH299" i="131"/>
  <c r="IL299" i="131"/>
  <c r="IP299" i="131"/>
  <c r="IT299" i="131"/>
  <c r="IX299" i="131"/>
  <c r="JB299" i="131"/>
  <c r="JF299" i="131"/>
  <c r="JJ299" i="131"/>
  <c r="JN299" i="131"/>
  <c r="JR299" i="131"/>
  <c r="HW299" i="131"/>
  <c r="IA299" i="131"/>
  <c r="IE299" i="131"/>
  <c r="II299" i="131"/>
  <c r="IM299" i="131"/>
  <c r="IQ299" i="131"/>
  <c r="IU299" i="131"/>
  <c r="IY299" i="131"/>
  <c r="JC299" i="131"/>
  <c r="JG299" i="131"/>
  <c r="JK299" i="131"/>
  <c r="JO299" i="131"/>
  <c r="IX299" i="123"/>
  <c r="IU299" i="125"/>
  <c r="JL299" i="127"/>
  <c r="IH299" i="127"/>
  <c r="IF299" i="127"/>
  <c r="JN299" i="127"/>
  <c r="JA299" i="127"/>
  <c r="IV299" i="127"/>
  <c r="JO299" i="127"/>
  <c r="II299" i="127"/>
  <c r="IX299" i="127"/>
  <c r="JQ299" i="127"/>
  <c r="IK299" i="127"/>
  <c r="JD299" i="127"/>
  <c r="IN299" i="127"/>
  <c r="HX299" i="127"/>
  <c r="JG299" i="127"/>
  <c r="IQ299" i="127"/>
  <c r="IA299" i="127"/>
  <c r="JF299" i="127"/>
  <c r="IP299" i="127"/>
  <c r="HZ299" i="127"/>
  <c r="JI299" i="127"/>
  <c r="IS299" i="127"/>
  <c r="IC299" i="127"/>
  <c r="JG299" i="123"/>
  <c r="IG299" i="123"/>
  <c r="JM299" i="125"/>
  <c r="IL299" i="125"/>
  <c r="JP299" i="127"/>
  <c r="JH299" i="127"/>
  <c r="IZ299" i="127"/>
  <c r="IR299" i="127"/>
  <c r="IJ299" i="127"/>
  <c r="IB299" i="127"/>
  <c r="JS299" i="127"/>
  <c r="JK299" i="127"/>
  <c r="JC299" i="127"/>
  <c r="IU299" i="127"/>
  <c r="IM299" i="127"/>
  <c r="IE299" i="127"/>
  <c r="HW299" i="127"/>
  <c r="JJ299" i="127"/>
  <c r="JB299" i="127"/>
  <c r="IT299" i="127"/>
  <c r="IL299" i="127"/>
  <c r="ID299" i="127"/>
  <c r="HV299" i="127"/>
  <c r="JM299" i="127"/>
  <c r="JE299" i="127"/>
  <c r="IW299" i="127"/>
  <c r="IO299" i="127"/>
  <c r="IG299" i="127"/>
  <c r="JR299" i="128"/>
  <c r="JP299" i="128"/>
  <c r="JN299" i="128"/>
  <c r="JL299" i="128"/>
  <c r="JJ299" i="128"/>
  <c r="JH299" i="128"/>
  <c r="JF299" i="128"/>
  <c r="JD299" i="128"/>
  <c r="JB299" i="128"/>
  <c r="IZ299" i="128"/>
  <c r="IX299" i="128"/>
  <c r="IV299" i="128"/>
  <c r="IT299" i="128"/>
  <c r="IR299" i="128"/>
  <c r="IP299" i="128"/>
  <c r="IN299" i="128"/>
  <c r="IL299" i="128"/>
  <c r="IJ299" i="128"/>
  <c r="IH299" i="128"/>
  <c r="IF299" i="128"/>
  <c r="ID299" i="128"/>
  <c r="IB299" i="128"/>
  <c r="HZ299" i="128"/>
  <c r="HX299" i="128"/>
  <c r="HV299" i="128"/>
  <c r="JS299" i="128"/>
  <c r="HY299" i="128"/>
  <c r="IC299" i="128"/>
  <c r="IG299" i="128"/>
  <c r="IK299" i="128"/>
  <c r="IO299" i="128"/>
  <c r="IS299" i="128"/>
  <c r="IW299" i="128"/>
  <c r="JA299" i="128"/>
  <c r="JE299" i="128"/>
  <c r="JI299" i="128"/>
  <c r="JM299" i="128"/>
  <c r="JQ299" i="128"/>
  <c r="HW299" i="128"/>
  <c r="IA299" i="128"/>
  <c r="IE299" i="128"/>
  <c r="II299" i="128"/>
  <c r="IM299" i="128"/>
  <c r="IQ299" i="128"/>
  <c r="IU299" i="128"/>
  <c r="IY299" i="128"/>
  <c r="JC299" i="128"/>
  <c r="JG299" i="128"/>
  <c r="JK299" i="128"/>
  <c r="JO299" i="128"/>
  <c r="IG299" i="125"/>
  <c r="HV299" i="125"/>
  <c r="JB299" i="125"/>
  <c r="IW299" i="125"/>
  <c r="JK299" i="125"/>
  <c r="IE299" i="125"/>
  <c r="ID299" i="125"/>
  <c r="IT299" i="125"/>
  <c r="JJ299" i="125"/>
  <c r="JE299" i="125"/>
  <c r="IO299" i="125"/>
  <c r="HY299" i="125"/>
  <c r="JC299" i="125"/>
  <c r="IM299" i="125"/>
  <c r="HW299" i="125"/>
  <c r="HZ299" i="125"/>
  <c r="IH299" i="125"/>
  <c r="IP299" i="125"/>
  <c r="IX299" i="125"/>
  <c r="JF299" i="125"/>
  <c r="JN299" i="125"/>
  <c r="IA299" i="123"/>
  <c r="JR299" i="123"/>
  <c r="IZ299" i="123"/>
  <c r="JQ299" i="125"/>
  <c r="JI299" i="125"/>
  <c r="JA299" i="125"/>
  <c r="IS299" i="125"/>
  <c r="IK299" i="125"/>
  <c r="IC299" i="125"/>
  <c r="JO299" i="125"/>
  <c r="JG299" i="125"/>
  <c r="IY299" i="125"/>
  <c r="IQ299" i="125"/>
  <c r="II299" i="125"/>
  <c r="IA299" i="125"/>
  <c r="JS299" i="125"/>
  <c r="HX299" i="125"/>
  <c r="IB299" i="125"/>
  <c r="IF299" i="125"/>
  <c r="IJ299" i="125"/>
  <c r="IN299" i="125"/>
  <c r="IR299" i="125"/>
  <c r="IV299" i="125"/>
  <c r="IZ299" i="125"/>
  <c r="JD299" i="125"/>
  <c r="JH299" i="125"/>
  <c r="JL299" i="125"/>
  <c r="JR299" i="126"/>
  <c r="HY299" i="126"/>
  <c r="IC299" i="126"/>
  <c r="IG299" i="126"/>
  <c r="IK299" i="126"/>
  <c r="IO299" i="126"/>
  <c r="IS299" i="126"/>
  <c r="IW299" i="126"/>
  <c r="JA299" i="126"/>
  <c r="JE299" i="126"/>
  <c r="JI299" i="126"/>
  <c r="JM299" i="126"/>
  <c r="JQ299" i="126"/>
  <c r="HV299" i="126"/>
  <c r="HZ299" i="126"/>
  <c r="ID299" i="126"/>
  <c r="IH299" i="126"/>
  <c r="IL299" i="126"/>
  <c r="IP299" i="126"/>
  <c r="IT299" i="126"/>
  <c r="IX299" i="126"/>
  <c r="JB299" i="126"/>
  <c r="JF299" i="126"/>
  <c r="JJ299" i="126"/>
  <c r="JN299" i="126"/>
  <c r="HW299" i="126"/>
  <c r="IA299" i="126"/>
  <c r="IE299" i="126"/>
  <c r="II299" i="126"/>
  <c r="IM299" i="126"/>
  <c r="IQ299" i="126"/>
  <c r="IU299" i="126"/>
  <c r="IY299" i="126"/>
  <c r="JC299" i="126"/>
  <c r="JG299" i="126"/>
  <c r="JK299" i="126"/>
  <c r="JO299" i="126"/>
  <c r="JS299" i="126"/>
  <c r="HX299" i="126"/>
  <c r="IB299" i="126"/>
  <c r="IF299" i="126"/>
  <c r="IJ299" i="126"/>
  <c r="IN299" i="126"/>
  <c r="IR299" i="126"/>
  <c r="IV299" i="126"/>
  <c r="IZ299" i="126"/>
  <c r="JD299" i="126"/>
  <c r="JH299" i="126"/>
  <c r="JL299" i="126"/>
  <c r="JP299" i="126"/>
  <c r="IQ299" i="123"/>
  <c r="JS299" i="123"/>
  <c r="IH299" i="123"/>
  <c r="IW299" i="123"/>
  <c r="JM299" i="123"/>
  <c r="IJ299" i="123"/>
  <c r="IY299" i="123"/>
  <c r="II299" i="123"/>
  <c r="JK299" i="123"/>
  <c r="JF299" i="123"/>
  <c r="IP299" i="123"/>
  <c r="HZ299" i="123"/>
  <c r="JE299" i="123"/>
  <c r="IO299" i="123"/>
  <c r="HY299" i="123"/>
  <c r="JH299" i="123"/>
  <c r="IR299" i="123"/>
  <c r="IB299" i="123"/>
  <c r="IV299" i="121"/>
  <c r="IX299" i="119"/>
  <c r="JM299" i="121"/>
  <c r="JJ299" i="121"/>
  <c r="JN299" i="123"/>
  <c r="JC299" i="123"/>
  <c r="IU299" i="123"/>
  <c r="IM299" i="123"/>
  <c r="IE299" i="123"/>
  <c r="HW299" i="123"/>
  <c r="JO299" i="123"/>
  <c r="JL299" i="123"/>
  <c r="JB299" i="123"/>
  <c r="IT299" i="123"/>
  <c r="IL299" i="123"/>
  <c r="ID299" i="123"/>
  <c r="HV299" i="123"/>
  <c r="JJ299" i="123"/>
  <c r="JA299" i="123"/>
  <c r="IS299" i="123"/>
  <c r="IK299" i="123"/>
  <c r="IC299" i="123"/>
  <c r="JI299" i="123"/>
  <c r="JQ299" i="123"/>
  <c r="JD299" i="123"/>
  <c r="IV299" i="123"/>
  <c r="IN299" i="123"/>
  <c r="IF299" i="123"/>
  <c r="JR299" i="124"/>
  <c r="JP299" i="124"/>
  <c r="JN299" i="124"/>
  <c r="JL299" i="124"/>
  <c r="JJ299" i="124"/>
  <c r="JH299" i="124"/>
  <c r="JF299" i="124"/>
  <c r="JD299" i="124"/>
  <c r="JB299" i="124"/>
  <c r="IZ299" i="124"/>
  <c r="IX299" i="124"/>
  <c r="IV299" i="124"/>
  <c r="IT299" i="124"/>
  <c r="IR299" i="124"/>
  <c r="IP299" i="124"/>
  <c r="IN299" i="124"/>
  <c r="IL299" i="124"/>
  <c r="IJ299" i="124"/>
  <c r="IH299" i="124"/>
  <c r="IF299" i="124"/>
  <c r="ID299" i="124"/>
  <c r="IB299" i="124"/>
  <c r="HZ299" i="124"/>
  <c r="HX299" i="124"/>
  <c r="HV299" i="124"/>
  <c r="JS299" i="124"/>
  <c r="HY299" i="124"/>
  <c r="IC299" i="124"/>
  <c r="IG299" i="124"/>
  <c r="IK299" i="124"/>
  <c r="IO299" i="124"/>
  <c r="IS299" i="124"/>
  <c r="IW299" i="124"/>
  <c r="JA299" i="124"/>
  <c r="JE299" i="124"/>
  <c r="JI299" i="124"/>
  <c r="JM299" i="124"/>
  <c r="JQ299" i="124"/>
  <c r="HW299" i="124"/>
  <c r="IA299" i="124"/>
  <c r="IE299" i="124"/>
  <c r="II299" i="124"/>
  <c r="IM299" i="124"/>
  <c r="IQ299" i="124"/>
  <c r="IU299" i="124"/>
  <c r="IY299" i="124"/>
  <c r="JC299" i="124"/>
  <c r="JG299" i="124"/>
  <c r="JK299" i="124"/>
  <c r="JO299" i="124"/>
  <c r="IG299" i="121"/>
  <c r="IQ299" i="121"/>
  <c r="HZ299" i="121"/>
  <c r="IW299" i="121"/>
  <c r="JL299" i="121"/>
  <c r="JG299" i="121"/>
  <c r="IA299" i="121"/>
  <c r="IT299" i="121"/>
  <c r="IH299" i="121"/>
  <c r="JE299" i="121"/>
  <c r="IO299" i="121"/>
  <c r="HY299" i="121"/>
  <c r="JD299" i="121"/>
  <c r="JO299" i="121"/>
  <c r="IY299" i="121"/>
  <c r="II299" i="121"/>
  <c r="JR299" i="121"/>
  <c r="JB299" i="121"/>
  <c r="HV299" i="121"/>
  <c r="ID299" i="121"/>
  <c r="IL299" i="121"/>
  <c r="JM299" i="119"/>
  <c r="II299" i="119"/>
  <c r="JQ299" i="121"/>
  <c r="JI299" i="121"/>
  <c r="JA299" i="121"/>
  <c r="IS299" i="121"/>
  <c r="IK299" i="121"/>
  <c r="IC299" i="121"/>
  <c r="JP299" i="121"/>
  <c r="JH299" i="121"/>
  <c r="IZ299" i="121"/>
  <c r="IR299" i="121"/>
  <c r="JK299" i="121"/>
  <c r="JC299" i="121"/>
  <c r="IU299" i="121"/>
  <c r="IM299" i="121"/>
  <c r="IE299" i="121"/>
  <c r="HW299" i="121"/>
  <c r="JN299" i="121"/>
  <c r="JF299" i="121"/>
  <c r="IX299" i="121"/>
  <c r="JS299" i="121"/>
  <c r="HX299" i="121"/>
  <c r="IB299" i="121"/>
  <c r="IF299" i="121"/>
  <c r="IJ299" i="121"/>
  <c r="JS299" i="122"/>
  <c r="HX299" i="122"/>
  <c r="IB299" i="122"/>
  <c r="IF299" i="122"/>
  <c r="IJ299" i="122"/>
  <c r="IN299" i="122"/>
  <c r="IR299" i="122"/>
  <c r="IV299" i="122"/>
  <c r="IZ299" i="122"/>
  <c r="JD299" i="122"/>
  <c r="JH299" i="122"/>
  <c r="JL299" i="122"/>
  <c r="JP299" i="122"/>
  <c r="HW299" i="122"/>
  <c r="IA299" i="122"/>
  <c r="IE299" i="122"/>
  <c r="II299" i="122"/>
  <c r="IM299" i="122"/>
  <c r="IQ299" i="122"/>
  <c r="IU299" i="122"/>
  <c r="IY299" i="122"/>
  <c r="JC299" i="122"/>
  <c r="JG299" i="122"/>
  <c r="JK299" i="122"/>
  <c r="JO299" i="122"/>
  <c r="HV299" i="122"/>
  <c r="HZ299" i="122"/>
  <c r="ID299" i="122"/>
  <c r="IH299" i="122"/>
  <c r="IL299" i="122"/>
  <c r="IP299" i="122"/>
  <c r="IT299" i="122"/>
  <c r="IX299" i="122"/>
  <c r="JB299" i="122"/>
  <c r="JF299" i="122"/>
  <c r="JJ299" i="122"/>
  <c r="JN299" i="122"/>
  <c r="JR299" i="122"/>
  <c r="HY299" i="122"/>
  <c r="IC299" i="122"/>
  <c r="IG299" i="122"/>
  <c r="IK299" i="122"/>
  <c r="IO299" i="122"/>
  <c r="IS299" i="122"/>
  <c r="IW299" i="122"/>
  <c r="JA299" i="122"/>
  <c r="JE299" i="122"/>
  <c r="JI299" i="122"/>
  <c r="JM299" i="122"/>
  <c r="JQ299" i="122"/>
  <c r="IG299" i="119"/>
  <c r="JO299" i="119"/>
  <c r="IZ299" i="119"/>
  <c r="IW299" i="119"/>
  <c r="JN299" i="119"/>
  <c r="IH299" i="119"/>
  <c r="IY299" i="119"/>
  <c r="JP299" i="119"/>
  <c r="IJ299" i="119"/>
  <c r="JE299" i="119"/>
  <c r="IO299" i="119"/>
  <c r="HY299" i="119"/>
  <c r="JF299" i="119"/>
  <c r="IP299" i="119"/>
  <c r="HZ299" i="119"/>
  <c r="JG299" i="119"/>
  <c r="IQ299" i="119"/>
  <c r="IA299" i="119"/>
  <c r="JH299" i="119"/>
  <c r="IR299" i="119"/>
  <c r="IB299" i="119"/>
  <c r="IX299" i="117"/>
  <c r="JS299" i="117"/>
  <c r="JM299" i="117"/>
  <c r="II299" i="117"/>
  <c r="JQ299" i="119"/>
  <c r="JI299" i="119"/>
  <c r="JA299" i="119"/>
  <c r="IS299" i="119"/>
  <c r="IK299" i="119"/>
  <c r="IC299" i="119"/>
  <c r="JR299" i="119"/>
  <c r="JJ299" i="119"/>
  <c r="JB299" i="119"/>
  <c r="IT299" i="119"/>
  <c r="IL299" i="119"/>
  <c r="ID299" i="119"/>
  <c r="HV299" i="119"/>
  <c r="JK299" i="119"/>
  <c r="JC299" i="119"/>
  <c r="IU299" i="119"/>
  <c r="IM299" i="119"/>
  <c r="IE299" i="119"/>
  <c r="HW299" i="119"/>
  <c r="JL299" i="119"/>
  <c r="JD299" i="119"/>
  <c r="IV299" i="119"/>
  <c r="IN299" i="119"/>
  <c r="IF299" i="119"/>
  <c r="JS299" i="120"/>
  <c r="HX299" i="120"/>
  <c r="IB299" i="120"/>
  <c r="IF299" i="120"/>
  <c r="IJ299" i="120"/>
  <c r="IN299" i="120"/>
  <c r="IR299" i="120"/>
  <c r="IV299" i="120"/>
  <c r="IZ299" i="120"/>
  <c r="JD299" i="120"/>
  <c r="JH299" i="120"/>
  <c r="JL299" i="120"/>
  <c r="JP299" i="120"/>
  <c r="HY299" i="120"/>
  <c r="IC299" i="120"/>
  <c r="IG299" i="120"/>
  <c r="IK299" i="120"/>
  <c r="IO299" i="120"/>
  <c r="IS299" i="120"/>
  <c r="IW299" i="120"/>
  <c r="JA299" i="120"/>
  <c r="JE299" i="120"/>
  <c r="JI299" i="120"/>
  <c r="JM299" i="120"/>
  <c r="JQ299" i="120"/>
  <c r="HV299" i="120"/>
  <c r="HZ299" i="120"/>
  <c r="ID299" i="120"/>
  <c r="IH299" i="120"/>
  <c r="IL299" i="120"/>
  <c r="IP299" i="120"/>
  <c r="IT299" i="120"/>
  <c r="IX299" i="120"/>
  <c r="JB299" i="120"/>
  <c r="JF299" i="120"/>
  <c r="JJ299" i="120"/>
  <c r="JN299" i="120"/>
  <c r="JR299" i="120"/>
  <c r="HW299" i="120"/>
  <c r="IA299" i="120"/>
  <c r="IE299" i="120"/>
  <c r="II299" i="120"/>
  <c r="IM299" i="120"/>
  <c r="IQ299" i="120"/>
  <c r="IU299" i="120"/>
  <c r="IY299" i="120"/>
  <c r="JC299" i="120"/>
  <c r="JG299" i="120"/>
  <c r="JK299" i="120"/>
  <c r="JO299" i="120"/>
  <c r="IG299" i="117"/>
  <c r="JO299" i="117"/>
  <c r="IZ299" i="117"/>
  <c r="IW299" i="117"/>
  <c r="JN299" i="117"/>
  <c r="IH299" i="117"/>
  <c r="IY299" i="117"/>
  <c r="JP299" i="117"/>
  <c r="IJ299" i="117"/>
  <c r="JE299" i="117"/>
  <c r="IO299" i="117"/>
  <c r="HY299" i="117"/>
  <c r="JF299" i="117"/>
  <c r="IP299" i="117"/>
  <c r="HZ299" i="117"/>
  <c r="JG299" i="117"/>
  <c r="IQ299" i="117"/>
  <c r="IA299" i="117"/>
  <c r="JH299" i="117"/>
  <c r="IR299" i="117"/>
  <c r="IB299" i="117"/>
  <c r="JQ299" i="117"/>
  <c r="JI299" i="117"/>
  <c r="JA299" i="117"/>
  <c r="IS299" i="117"/>
  <c r="IK299" i="117"/>
  <c r="IC299" i="117"/>
  <c r="JR299" i="117"/>
  <c r="JJ299" i="117"/>
  <c r="JB299" i="117"/>
  <c r="IT299" i="117"/>
  <c r="IL299" i="117"/>
  <c r="ID299" i="117"/>
  <c r="HV299" i="117"/>
  <c r="JK299" i="117"/>
  <c r="JC299" i="117"/>
  <c r="IU299" i="117"/>
  <c r="IM299" i="117"/>
  <c r="IE299" i="117"/>
  <c r="HW299" i="117"/>
  <c r="JL299" i="117"/>
  <c r="JD299" i="117"/>
  <c r="IV299" i="117"/>
  <c r="IN299" i="117"/>
  <c r="IF299" i="117"/>
  <c r="JN299" i="118"/>
  <c r="JL299" i="118"/>
  <c r="JJ299" i="118"/>
  <c r="JH299" i="118"/>
  <c r="JF299" i="118"/>
  <c r="JD299" i="118"/>
  <c r="JB299" i="118"/>
  <c r="IZ299" i="118"/>
  <c r="IX299" i="118"/>
  <c r="IV299" i="118"/>
  <c r="IT299" i="118"/>
  <c r="IR299" i="118"/>
  <c r="IP299" i="118"/>
  <c r="IN299" i="118"/>
  <c r="IL299" i="118"/>
  <c r="IJ299" i="118"/>
  <c r="IH299" i="118"/>
  <c r="IF299" i="118"/>
  <c r="ID299" i="118"/>
  <c r="IB299" i="118"/>
  <c r="HZ299" i="118"/>
  <c r="HX299" i="118"/>
  <c r="HV299" i="118"/>
  <c r="JS299" i="118"/>
  <c r="JR299" i="118"/>
  <c r="HY299" i="118"/>
  <c r="IC299" i="118"/>
  <c r="IG299" i="118"/>
  <c r="IK299" i="118"/>
  <c r="IO299" i="118"/>
  <c r="IS299" i="118"/>
  <c r="IW299" i="118"/>
  <c r="JA299" i="118"/>
  <c r="JE299" i="118"/>
  <c r="JI299" i="118"/>
  <c r="JM299" i="118"/>
  <c r="JQ299" i="118"/>
  <c r="JP299" i="118"/>
  <c r="HW299" i="118"/>
  <c r="IA299" i="118"/>
  <c r="IE299" i="118"/>
  <c r="II299" i="118"/>
  <c r="IM299" i="118"/>
  <c r="IQ299" i="118"/>
  <c r="IU299" i="118"/>
  <c r="IY299" i="118"/>
  <c r="JC299" i="118"/>
  <c r="JG299" i="118"/>
  <c r="JK299" i="118"/>
  <c r="JO299" i="118"/>
  <c r="JL299" i="115"/>
  <c r="IF299" i="115"/>
  <c r="IY299" i="115"/>
  <c r="JN299" i="115"/>
  <c r="IH299" i="115"/>
  <c r="JA299" i="115"/>
  <c r="JR299" i="115"/>
  <c r="IV299" i="115"/>
  <c r="JO299" i="115"/>
  <c r="II299" i="115"/>
  <c r="IX299" i="115"/>
  <c r="JQ299" i="115"/>
  <c r="IK299" i="115"/>
  <c r="JD299" i="115"/>
  <c r="IN299" i="115"/>
  <c r="HX299" i="115"/>
  <c r="JG299" i="115"/>
  <c r="IQ299" i="115"/>
  <c r="IA299" i="115"/>
  <c r="JF299" i="115"/>
  <c r="IP299" i="115"/>
  <c r="HZ299" i="115"/>
  <c r="JI299" i="115"/>
  <c r="IS299" i="115"/>
  <c r="IC299" i="115"/>
  <c r="JP299" i="115"/>
  <c r="JH299" i="115"/>
  <c r="IZ299" i="115"/>
  <c r="IR299" i="115"/>
  <c r="IJ299" i="115"/>
  <c r="IB299" i="115"/>
  <c r="JS299" i="115"/>
  <c r="JK299" i="115"/>
  <c r="JC299" i="115"/>
  <c r="IU299" i="115"/>
  <c r="IM299" i="115"/>
  <c r="IE299" i="115"/>
  <c r="HW299" i="115"/>
  <c r="JJ299" i="115"/>
  <c r="JB299" i="115"/>
  <c r="IT299" i="115"/>
  <c r="IL299" i="115"/>
  <c r="ID299" i="115"/>
  <c r="HV299" i="115"/>
  <c r="JM299" i="115"/>
  <c r="JE299" i="115"/>
  <c r="IW299" i="115"/>
  <c r="IO299" i="115"/>
  <c r="IG299" i="115"/>
  <c r="JS299" i="116"/>
  <c r="HX299" i="116"/>
  <c r="IB299" i="116"/>
  <c r="IF299" i="116"/>
  <c r="IJ299" i="116"/>
  <c r="IN299" i="116"/>
  <c r="IR299" i="116"/>
  <c r="IV299" i="116"/>
  <c r="IZ299" i="116"/>
  <c r="JD299" i="116"/>
  <c r="JH299" i="116"/>
  <c r="JL299" i="116"/>
  <c r="JP299" i="116"/>
  <c r="HW299" i="116"/>
  <c r="IA299" i="116"/>
  <c r="IE299" i="116"/>
  <c r="II299" i="116"/>
  <c r="IM299" i="116"/>
  <c r="IQ299" i="116"/>
  <c r="IU299" i="116"/>
  <c r="IY299" i="116"/>
  <c r="JC299" i="116"/>
  <c r="JG299" i="116"/>
  <c r="JK299" i="116"/>
  <c r="JO299" i="116"/>
  <c r="HV299" i="116"/>
  <c r="HZ299" i="116"/>
  <c r="ID299" i="116"/>
  <c r="IH299" i="116"/>
  <c r="IL299" i="116"/>
  <c r="IP299" i="116"/>
  <c r="IT299" i="116"/>
  <c r="IX299" i="116"/>
  <c r="JB299" i="116"/>
  <c r="JF299" i="116"/>
  <c r="JJ299" i="116"/>
  <c r="JN299" i="116"/>
  <c r="JR299" i="116"/>
  <c r="HY299" i="116"/>
  <c r="IC299" i="116"/>
  <c r="IG299" i="116"/>
  <c r="IK299" i="116"/>
  <c r="IO299" i="116"/>
  <c r="IS299" i="116"/>
  <c r="IW299" i="116"/>
  <c r="JA299" i="116"/>
  <c r="JE299" i="116"/>
  <c r="JI299" i="116"/>
  <c r="JM299" i="116"/>
  <c r="JQ299" i="116"/>
  <c r="JF299" i="113"/>
  <c r="JC299" i="113"/>
  <c r="HW299" i="113"/>
  <c r="JP299" i="113"/>
  <c r="IJ299" i="113"/>
  <c r="JA299" i="113"/>
  <c r="JR299" i="113"/>
  <c r="JS299" i="113"/>
  <c r="IM299" i="113"/>
  <c r="IL299" i="113"/>
  <c r="IZ299" i="113"/>
  <c r="JQ299" i="113"/>
  <c r="IK299" i="113"/>
  <c r="IP299" i="113"/>
  <c r="JK299" i="113"/>
  <c r="IU299" i="113"/>
  <c r="IE299" i="113"/>
  <c r="JB299" i="113"/>
  <c r="HZ299" i="113"/>
  <c r="JH299" i="113"/>
  <c r="IR299" i="113"/>
  <c r="IB299" i="113"/>
  <c r="JI299" i="113"/>
  <c r="IS299" i="113"/>
  <c r="IC299" i="113"/>
  <c r="JN299" i="113"/>
  <c r="IX299" i="113"/>
  <c r="ID299" i="113"/>
  <c r="JO299" i="113"/>
  <c r="JG299" i="113"/>
  <c r="IY299" i="113"/>
  <c r="IQ299" i="113"/>
  <c r="II299" i="113"/>
  <c r="IA299" i="113"/>
  <c r="JJ299" i="113"/>
  <c r="IT299" i="113"/>
  <c r="IH299" i="113"/>
  <c r="HV299" i="113"/>
  <c r="JL299" i="113"/>
  <c r="JD299" i="113"/>
  <c r="IV299" i="113"/>
  <c r="IN299" i="113"/>
  <c r="IF299" i="113"/>
  <c r="HX299" i="113"/>
  <c r="JM299" i="113"/>
  <c r="JE299" i="113"/>
  <c r="IW299" i="113"/>
  <c r="IO299" i="113"/>
  <c r="IG299" i="113"/>
  <c r="JS299" i="114"/>
  <c r="HX299" i="114"/>
  <c r="IB299" i="114"/>
  <c r="IF299" i="114"/>
  <c r="IJ299" i="114"/>
  <c r="IN299" i="114"/>
  <c r="IR299" i="114"/>
  <c r="IV299" i="114"/>
  <c r="IZ299" i="114"/>
  <c r="JD299" i="114"/>
  <c r="JH299" i="114"/>
  <c r="JL299" i="114"/>
  <c r="JP299" i="114"/>
  <c r="HW299" i="114"/>
  <c r="IA299" i="114"/>
  <c r="IE299" i="114"/>
  <c r="II299" i="114"/>
  <c r="IM299" i="114"/>
  <c r="IQ299" i="114"/>
  <c r="IU299" i="114"/>
  <c r="IY299" i="114"/>
  <c r="JC299" i="114"/>
  <c r="JG299" i="114"/>
  <c r="JK299" i="114"/>
  <c r="JO299" i="114"/>
  <c r="HV299" i="114"/>
  <c r="HZ299" i="114"/>
  <c r="ID299" i="114"/>
  <c r="IH299" i="114"/>
  <c r="IL299" i="114"/>
  <c r="IP299" i="114"/>
  <c r="IT299" i="114"/>
  <c r="IX299" i="114"/>
  <c r="JB299" i="114"/>
  <c r="JF299" i="114"/>
  <c r="JJ299" i="114"/>
  <c r="JN299" i="114"/>
  <c r="JR299" i="114"/>
  <c r="HY299" i="114"/>
  <c r="IC299" i="114"/>
  <c r="IG299" i="114"/>
  <c r="IK299" i="114"/>
  <c r="IO299" i="114"/>
  <c r="IS299" i="114"/>
  <c r="IW299" i="114"/>
  <c r="JA299" i="114"/>
  <c r="JE299" i="114"/>
  <c r="JI299" i="114"/>
  <c r="JM299" i="114"/>
  <c r="JQ299" i="114"/>
  <c r="HN465" i="2"/>
  <c r="HM466" i="2"/>
  <c r="HA349" i="2"/>
  <c r="HD437" i="2" s="1"/>
  <c r="GZ350" i="2"/>
  <c r="HC437" i="2"/>
  <c r="EB342" i="13"/>
  <c r="EH333" i="13" s="1"/>
  <c r="EM331" i="13"/>
  <c r="FF330" i="13"/>
  <c r="GD326" i="71"/>
  <c r="EW331" i="13"/>
  <c r="FD330" i="13"/>
  <c r="GS340" i="71"/>
  <c r="FA330" i="13"/>
  <c r="GM340" i="71"/>
  <c r="HS340" i="71"/>
  <c r="ER331" i="13"/>
  <c r="EU331" i="13"/>
  <c r="GD316" i="71"/>
  <c r="EZ330" i="13"/>
  <c r="FK330" i="13"/>
  <c r="GU340" i="71"/>
  <c r="HG340" i="71"/>
  <c r="GE306" i="71"/>
  <c r="HC340" i="71"/>
  <c r="GD334" i="71"/>
  <c r="HD340" i="71"/>
  <c r="ET331" i="13"/>
  <c r="EY331" i="13"/>
  <c r="FI330" i="13"/>
  <c r="FO330" i="13"/>
  <c r="FQ331" i="13"/>
  <c r="EP331" i="13"/>
  <c r="ES330" i="13"/>
  <c r="FN331" i="13"/>
  <c r="FL331" i="13"/>
  <c r="HD336" i="71"/>
  <c r="GE308" i="71"/>
  <c r="GO340" i="71"/>
  <c r="EL331" i="13"/>
  <c r="HO340" i="71"/>
  <c r="GQ340" i="71"/>
  <c r="HX305" i="71"/>
  <c r="FH330" i="13"/>
  <c r="HE340" i="71"/>
  <c r="GT314" i="71"/>
  <c r="HU340" i="71"/>
  <c r="FC330" i="13"/>
  <c r="GC340" i="71"/>
  <c r="GR340" i="71"/>
  <c r="GN338" i="71"/>
  <c r="GD310" i="71"/>
  <c r="GW340" i="71"/>
  <c r="FQ330" i="13"/>
  <c r="GD336" i="71"/>
  <c r="FH331" i="13"/>
  <c r="EI330" i="13"/>
  <c r="FL330" i="13"/>
  <c r="EM330" i="13"/>
  <c r="GX340" i="71"/>
  <c r="FF331" i="13"/>
  <c r="EK331" i="13"/>
  <c r="GZ340" i="71"/>
  <c r="GE340" i="71"/>
  <c r="EZ331" i="13"/>
  <c r="GV340" i="71"/>
  <c r="HV328" i="71"/>
  <c r="HX332" i="71"/>
  <c r="EQ331" i="13"/>
  <c r="GB340" i="71"/>
  <c r="ER330" i="13"/>
  <c r="FM330" i="13"/>
  <c r="EJ331" i="13"/>
  <c r="FC331" i="13"/>
  <c r="HV330" i="71"/>
  <c r="HM340" i="71"/>
  <c r="GL340" i="71"/>
  <c r="ES331" i="13"/>
  <c r="FE331" i="13"/>
  <c r="FR330" i="13"/>
  <c r="GD324" i="71"/>
  <c r="FR331" i="13"/>
  <c r="FB331" i="13"/>
  <c r="GN340" i="71"/>
  <c r="HA340" i="71"/>
  <c r="HJ340" i="71"/>
  <c r="HX330" i="71"/>
  <c r="HX338" i="71"/>
  <c r="HH340" i="71"/>
  <c r="GP340" i="71"/>
  <c r="FD331" i="13"/>
  <c r="FM331" i="13"/>
  <c r="EO330" i="13"/>
  <c r="GK340" i="71"/>
  <c r="EV330" i="13"/>
  <c r="HR340" i="71"/>
  <c r="EK330" i="13"/>
  <c r="FJ330" i="13"/>
  <c r="FO331" i="13"/>
  <c r="EI331" i="13"/>
  <c r="EO331" i="13"/>
  <c r="FB330" i="13"/>
  <c r="HK340" i="71"/>
  <c r="EN330" i="13"/>
  <c r="GD312" i="71"/>
  <c r="GF340" i="71"/>
  <c r="GD322" i="71"/>
  <c r="HF340" i="71"/>
  <c r="HX340" i="71"/>
  <c r="HQ340" i="71"/>
  <c r="GG340" i="71"/>
  <c r="FP330" i="13"/>
  <c r="FI331" i="13"/>
  <c r="FN330" i="13"/>
  <c r="GE338" i="71"/>
  <c r="EY330" i="13"/>
  <c r="FA331" i="13"/>
  <c r="HL340" i="71"/>
  <c r="HN340" i="71"/>
  <c r="EQ330" i="13"/>
  <c r="ET330" i="13"/>
  <c r="HX328" i="71"/>
  <c r="GE320" i="71"/>
  <c r="HE338" i="71"/>
  <c r="FG330" i="13"/>
  <c r="GJ340" i="71"/>
  <c r="HV332" i="71"/>
  <c r="EJ330" i="13"/>
  <c r="HT340" i="71"/>
  <c r="HB340" i="71"/>
  <c r="HW340" i="71"/>
  <c r="HR338" i="71"/>
  <c r="HP340" i="71"/>
  <c r="HV318" i="71"/>
  <c r="GT340" i="71"/>
  <c r="EN331" i="13"/>
  <c r="EU330" i="13"/>
  <c r="HI340" i="71"/>
  <c r="FE330" i="13"/>
  <c r="HV340" i="71"/>
  <c r="FP331" i="13"/>
  <c r="FG331" i="13"/>
  <c r="EL330" i="13"/>
  <c r="EV331" i="13"/>
  <c r="EW330" i="13"/>
  <c r="GY340" i="71"/>
  <c r="EX331" i="13"/>
  <c r="GH340" i="71"/>
  <c r="GD340" i="71"/>
  <c r="FJ331" i="13"/>
  <c r="FK331" i="13"/>
  <c r="EP330" i="13"/>
  <c r="EX330" i="13"/>
  <c r="GI340" i="71"/>
  <c r="AH38" i="13" l="1"/>
  <c r="M48" i="71"/>
  <c r="AN48" i="71"/>
  <c r="I28" i="71"/>
  <c r="BA48" i="71"/>
  <c r="V48" i="71"/>
  <c r="AE48" i="71"/>
  <c r="BB36" i="71"/>
  <c r="AJ38" i="13"/>
  <c r="T37" i="13"/>
  <c r="R48" i="71"/>
  <c r="P37" i="13"/>
  <c r="AF48" i="71"/>
  <c r="G48" i="71"/>
  <c r="X38" i="13"/>
  <c r="M37" i="13"/>
  <c r="AX48" i="71"/>
  <c r="L37" i="13"/>
  <c r="AN38" i="13"/>
  <c r="AR48" i="71"/>
  <c r="O37" i="13"/>
  <c r="AG38" i="13"/>
  <c r="H32" i="71"/>
  <c r="AP48" i="71"/>
  <c r="F37" i="13"/>
  <c r="Y37" i="13"/>
  <c r="AN37" i="13"/>
  <c r="W38" i="13"/>
  <c r="L38" i="13"/>
  <c r="AF38" i="13"/>
  <c r="AA38" i="13"/>
  <c r="U37" i="13"/>
  <c r="AZ40" i="71"/>
  <c r="H48" i="71"/>
  <c r="O38" i="13"/>
  <c r="I46" i="71"/>
  <c r="AM38" i="13"/>
  <c r="AY48" i="71"/>
  <c r="P48" i="71"/>
  <c r="AJ37" i="13"/>
  <c r="N48" i="71"/>
  <c r="L48" i="71"/>
  <c r="AQ48" i="71"/>
  <c r="AE38" i="13"/>
  <c r="AK37" i="13"/>
  <c r="T38" i="13"/>
  <c r="AZ38" i="71"/>
  <c r="AL37" i="13"/>
  <c r="AC37" i="13"/>
  <c r="X22" i="71"/>
  <c r="Y38" i="13"/>
  <c r="K48" i="71"/>
  <c r="AE37" i="13"/>
  <c r="AC48" i="71"/>
  <c r="F38" i="13"/>
  <c r="AU48" i="71"/>
  <c r="U38" i="13"/>
  <c r="AI48" i="71"/>
  <c r="AI37" i="13"/>
  <c r="BB48" i="71"/>
  <c r="P38" i="13"/>
  <c r="S37" i="13"/>
  <c r="N37" i="13"/>
  <c r="AJ48" i="71"/>
  <c r="AH48" i="71"/>
  <c r="R38" i="13"/>
  <c r="F48" i="71"/>
  <c r="H30" i="71"/>
  <c r="H42" i="71"/>
  <c r="AD37" i="13"/>
  <c r="M38" i="13"/>
  <c r="J48" i="71"/>
  <c r="AG48" i="71"/>
  <c r="H37" i="13"/>
  <c r="BB40" i="71"/>
  <c r="H20" i="71"/>
  <c r="I14" i="71"/>
  <c r="AC38" i="13"/>
  <c r="AZ36" i="71"/>
  <c r="J37" i="13"/>
  <c r="AK48" i="71"/>
  <c r="BB13" i="71"/>
  <c r="Z48" i="71"/>
  <c r="AO48" i="71"/>
  <c r="Y48" i="71"/>
  <c r="AL38" i="13"/>
  <c r="V38" i="13"/>
  <c r="X37" i="13"/>
  <c r="AG37" i="13"/>
  <c r="U48" i="71"/>
  <c r="I48" i="71"/>
  <c r="K38" i="13"/>
  <c r="V37" i="13"/>
  <c r="AZ48" i="71"/>
  <c r="AD48" i="71"/>
  <c r="E38" i="13"/>
  <c r="H24" i="71"/>
  <c r="AA37" i="13"/>
  <c r="G38" i="13"/>
  <c r="AK38" i="13"/>
  <c r="Q38" i="13"/>
  <c r="AS48" i="71"/>
  <c r="AB38" i="13"/>
  <c r="AF37" i="13"/>
  <c r="N38" i="13"/>
  <c r="AM48" i="71"/>
  <c r="AB48" i="71"/>
  <c r="G37" i="13"/>
  <c r="AW48" i="71"/>
  <c r="Q37" i="13"/>
  <c r="I37" i="13"/>
  <c r="AV48" i="71"/>
  <c r="Q48" i="71"/>
  <c r="H38" i="13"/>
  <c r="AH37" i="13"/>
  <c r="R37" i="13"/>
  <c r="W37" i="13"/>
  <c r="J38" i="13"/>
  <c r="E37" i="13"/>
  <c r="O48" i="71"/>
  <c r="W48" i="71"/>
  <c r="S48" i="71"/>
  <c r="AD38" i="13"/>
  <c r="K37" i="13"/>
  <c r="Z37" i="13"/>
  <c r="X48" i="71"/>
  <c r="H44" i="71"/>
  <c r="AI38" i="13"/>
  <c r="S38" i="13"/>
  <c r="AZ26" i="71"/>
  <c r="AM37" i="13"/>
  <c r="Z38" i="13"/>
  <c r="H34" i="71"/>
  <c r="I16" i="71"/>
  <c r="AA48" i="71"/>
  <c r="T48" i="71"/>
  <c r="AB37" i="13"/>
  <c r="AT48" i="71"/>
  <c r="H18" i="71"/>
  <c r="AL48" i="71"/>
  <c r="I38" i="13"/>
  <c r="BB38" i="71"/>
  <c r="BB46" i="71"/>
  <c r="AI46" i="71"/>
  <c r="AV46" i="71"/>
  <c r="R46" i="71"/>
  <c r="AH44" i="71"/>
  <c r="HN466" i="2"/>
  <c r="HM467" i="2"/>
  <c r="HA350" i="2"/>
  <c r="HD438" i="2" s="1"/>
  <c r="GZ351" i="2"/>
  <c r="HC438" i="2"/>
  <c r="EB343" i="13"/>
  <c r="EH334" i="13" s="1"/>
  <c r="HN467" i="2" l="1"/>
  <c r="HM468" i="2"/>
  <c r="HA351" i="2"/>
  <c r="HD439" i="2" s="1"/>
  <c r="GZ352" i="2"/>
  <c r="HC439" i="2"/>
  <c r="EB344" i="13"/>
  <c r="EH335" i="13" s="1"/>
  <c r="HN468" i="2" l="1"/>
  <c r="HM469" i="2"/>
  <c r="HA352" i="2"/>
  <c r="HD440" i="2" s="1"/>
  <c r="GZ353" i="2"/>
  <c r="HC440" i="2"/>
  <c r="EB345" i="13"/>
  <c r="EH336" i="13" s="1"/>
  <c r="HN469" i="2" l="1"/>
  <c r="HM470" i="2"/>
  <c r="HA353" i="2"/>
  <c r="HD441" i="2" s="1"/>
  <c r="GZ354" i="2"/>
  <c r="HC441" i="2"/>
  <c r="EB346" i="13"/>
  <c r="EH337" i="13" s="1"/>
  <c r="HN470" i="2" l="1"/>
  <c r="HM471" i="2"/>
  <c r="HA354" i="2"/>
  <c r="HD442" i="2" s="1"/>
  <c r="GZ355" i="2"/>
  <c r="HC442" i="2"/>
  <c r="EB347" i="13"/>
  <c r="EH338" i="13" s="1"/>
  <c r="HN471" i="2" l="1"/>
  <c r="HM472" i="2"/>
  <c r="HA355" i="2"/>
  <c r="HD443" i="2" s="1"/>
  <c r="GZ356" i="2"/>
  <c r="HC443" i="2"/>
  <c r="EB348" i="13"/>
  <c r="EH339" i="13" s="1"/>
  <c r="HM473" i="2" l="1"/>
  <c r="HN472" i="2"/>
  <c r="HA356" i="2"/>
  <c r="HD444" i="2" s="1"/>
  <c r="GZ357" i="2"/>
  <c r="HC444" i="2"/>
  <c r="EB349" i="13"/>
  <c r="EH340" i="13" s="1"/>
  <c r="HM474" i="2" l="1"/>
  <c r="HN473" i="2"/>
  <c r="HA357" i="2"/>
  <c r="HD445" i="2" s="1"/>
  <c r="GZ358" i="2"/>
  <c r="HC445" i="2"/>
  <c r="EB350" i="13"/>
  <c r="EH341" i="13" s="1"/>
  <c r="HM475" i="2" l="1"/>
  <c r="HN474" i="2"/>
  <c r="HA358" i="2"/>
  <c r="HD446" i="2" s="1"/>
  <c r="GZ359" i="2"/>
  <c r="HC446" i="2"/>
  <c r="EB351" i="13"/>
  <c r="EH342" i="13" s="1"/>
  <c r="HM476" i="2" l="1"/>
  <c r="HN475" i="2"/>
  <c r="HA359" i="2"/>
  <c r="HD447" i="2" s="1"/>
  <c r="GZ360" i="2"/>
  <c r="HC447" i="2"/>
  <c r="EB352" i="13"/>
  <c r="EH343" i="13" s="1"/>
  <c r="HM477" i="2" l="1"/>
  <c r="HN476" i="2"/>
  <c r="HA360" i="2"/>
  <c r="HD448" i="2" s="1"/>
  <c r="GZ361" i="2"/>
  <c r="HC448" i="2"/>
  <c r="EB353" i="13"/>
  <c r="EH344" i="13" s="1"/>
  <c r="HM478" i="2" l="1"/>
  <c r="HN477" i="2"/>
  <c r="HA361" i="2"/>
  <c r="HD449" i="2" s="1"/>
  <c r="GZ362" i="2"/>
  <c r="HC449" i="2"/>
  <c r="EB354" i="13"/>
  <c r="EH345" i="13" s="1"/>
  <c r="HM479" i="2" l="1"/>
  <c r="HN478" i="2"/>
  <c r="HA362" i="2"/>
  <c r="HD450" i="2" s="1"/>
  <c r="GZ363" i="2"/>
  <c r="HC450" i="2"/>
  <c r="EB355" i="13"/>
  <c r="EH346" i="13" s="1"/>
  <c r="HG338" i="71"/>
  <c r="HH337" i="71"/>
  <c r="HI338" i="71"/>
  <c r="HB335" i="71"/>
  <c r="GV335" i="71"/>
  <c r="HA338" i="71"/>
  <c r="GL333" i="71"/>
  <c r="HS334" i="71"/>
  <c r="GQ336" i="71"/>
  <c r="GK332" i="71"/>
  <c r="HO335" i="71"/>
  <c r="GU339" i="71"/>
  <c r="HX336" i="71"/>
  <c r="GI335" i="71"/>
  <c r="GY338" i="71"/>
  <c r="GC336" i="71"/>
  <c r="HV336" i="71"/>
  <c r="GM338" i="71"/>
  <c r="HS332" i="71"/>
  <c r="HK338" i="71"/>
  <c r="HC335" i="71"/>
  <c r="HV337" i="71"/>
  <c r="HG334" i="71"/>
  <c r="GC332" i="71"/>
  <c r="HW336" i="71"/>
  <c r="GC338" i="71"/>
  <c r="HN331" i="71"/>
  <c r="HR337" i="71"/>
  <c r="HJ336" i="71"/>
  <c r="HQ339" i="71"/>
  <c r="GQ329" i="71"/>
  <c r="GD329" i="71"/>
  <c r="HA339" i="71"/>
  <c r="GN335" i="71"/>
  <c r="GH333" i="71"/>
  <c r="GO334" i="71"/>
  <c r="GN332" i="71"/>
  <c r="HR331" i="71"/>
  <c r="HD335" i="71"/>
  <c r="GX333" i="71"/>
  <c r="HK331" i="71"/>
  <c r="HJ329" i="71"/>
  <c r="GG331" i="71"/>
  <c r="GD328" i="71"/>
  <c r="GM327" i="71"/>
  <c r="GX337" i="71"/>
  <c r="GP330" i="71"/>
  <c r="HF326" i="71"/>
  <c r="GB337" i="71"/>
  <c r="HL337" i="71"/>
  <c r="HU335" i="71"/>
  <c r="HN335" i="71"/>
  <c r="HN338" i="71"/>
  <c r="HB336" i="71"/>
  <c r="GW337" i="71"/>
  <c r="GC339" i="71"/>
  <c r="GK334" i="71"/>
  <c r="HX333" i="71"/>
  <c r="HO338" i="71"/>
  <c r="HC333" i="71"/>
  <c r="HH336" i="71"/>
  <c r="HD339" i="71"/>
  <c r="GZ334" i="71"/>
  <c r="HW339" i="71"/>
  <c r="HF338" i="71"/>
  <c r="GL335" i="71"/>
  <c r="HK332" i="71"/>
  <c r="GH338" i="71"/>
  <c r="HU333" i="71"/>
  <c r="GQ339" i="71"/>
  <c r="GV338" i="71"/>
  <c r="HB334" i="71"/>
  <c r="GJ337" i="71"/>
  <c r="GE339" i="71"/>
  <c r="HG337" i="71"/>
  <c r="GK339" i="71"/>
  <c r="GD338" i="71"/>
  <c r="HD333" i="71"/>
  <c r="GH334" i="71"/>
  <c r="HA327" i="71"/>
  <c r="HT332" i="71"/>
  <c r="HW327" i="71"/>
  <c r="GV328" i="71"/>
  <c r="HB337" i="71"/>
  <c r="HA336" i="71"/>
  <c r="GZ330" i="71"/>
  <c r="HO333" i="71"/>
  <c r="GK330" i="71"/>
  <c r="HK328" i="71"/>
  <c r="HK326" i="71"/>
  <c r="GU331" i="71"/>
  <c r="GB329" i="71"/>
  <c r="GP327" i="71"/>
  <c r="GL336" i="71"/>
  <c r="GZ339" i="71"/>
  <c r="HU329" i="71"/>
  <c r="GZ337" i="71"/>
  <c r="GZ332" i="71"/>
  <c r="HS338" i="71"/>
  <c r="GC335" i="71"/>
  <c r="GU333" i="71"/>
  <c r="HP330" i="71"/>
  <c r="GY333" i="71"/>
  <c r="HH328" i="71"/>
  <c r="HJ330" i="71"/>
  <c r="HS333" i="71"/>
  <c r="GN326" i="71"/>
  <c r="GX329" i="71"/>
  <c r="GF334" i="71"/>
  <c r="HE327" i="71"/>
  <c r="GS326" i="71"/>
  <c r="GZ325" i="71"/>
  <c r="HW335" i="71"/>
  <c r="GZ338" i="71"/>
  <c r="HW332" i="71"/>
  <c r="GQ332" i="71"/>
  <c r="HM339" i="71"/>
  <c r="HE334" i="71"/>
  <c r="GX336" i="71"/>
  <c r="HU339" i="71"/>
  <c r="GQ333" i="71"/>
  <c r="HJ339" i="71"/>
  <c r="GG339" i="71"/>
  <c r="GJ335" i="71"/>
  <c r="GF337" i="71"/>
  <c r="GX339" i="71"/>
  <c r="HD332" i="71"/>
  <c r="HT336" i="71"/>
  <c r="HP335" i="71"/>
  <c r="GS332" i="71"/>
  <c r="HQ336" i="71"/>
  <c r="HU338" i="71"/>
  <c r="HE335" i="71"/>
  <c r="GX335" i="71"/>
  <c r="HD334" i="71"/>
  <c r="GM336" i="71"/>
  <c r="HH339" i="71"/>
  <c r="HA335" i="71"/>
  <c r="HQ334" i="71"/>
  <c r="HL339" i="71"/>
  <c r="GG338" i="71"/>
  <c r="GS338" i="71"/>
  <c r="GU338" i="71"/>
  <c r="GN333" i="71"/>
  <c r="GI334" i="71"/>
  <c r="HU336" i="71"/>
  <c r="HM334" i="71"/>
  <c r="HB327" i="71"/>
  <c r="GI337" i="71"/>
  <c r="HP334" i="71"/>
  <c r="GI338" i="71"/>
  <c r="GW335" i="71"/>
  <c r="GD333" i="71"/>
  <c r="GI331" i="71"/>
  <c r="GV332" i="71"/>
  <c r="HM331" i="71"/>
  <c r="HJ328" i="71"/>
  <c r="GI339" i="71"/>
  <c r="HQ338" i="71"/>
  <c r="GJ331" i="71"/>
  <c r="GP337" i="71"/>
  <c r="GV336" i="71"/>
  <c r="GC334" i="71"/>
  <c r="HR332" i="71"/>
  <c r="HC334" i="71"/>
  <c r="GT335" i="71"/>
  <c r="HF339" i="71"/>
  <c r="GM333" i="71"/>
  <c r="GD339" i="71"/>
  <c r="HS335" i="71"/>
  <c r="HP338" i="71"/>
  <c r="GG330" i="71"/>
  <c r="HT338" i="71"/>
  <c r="HH333" i="71"/>
  <c r="GB332" i="71"/>
  <c r="GV333" i="71"/>
  <c r="HR335" i="71"/>
  <c r="HF334" i="71"/>
  <c r="GO335" i="71"/>
  <c r="GG337" i="71"/>
  <c r="HO336" i="71"/>
  <c r="GO339" i="71"/>
  <c r="GL332" i="71"/>
  <c r="GT339" i="71"/>
  <c r="HB332" i="71"/>
  <c r="GY336" i="71"/>
  <c r="GS337" i="71"/>
  <c r="HL332" i="71"/>
  <c r="GH335" i="71"/>
  <c r="GN336" i="71"/>
  <c r="HS336" i="71"/>
  <c r="GJ336" i="71"/>
  <c r="HI336" i="71"/>
  <c r="HF335" i="71"/>
  <c r="GB335" i="71"/>
  <c r="GN339" i="71"/>
  <c r="GU335" i="71"/>
  <c r="HI332" i="71"/>
  <c r="GV337" i="71"/>
  <c r="GY334" i="71"/>
  <c r="GR328" i="71"/>
  <c r="GW332" i="71"/>
  <c r="GU332" i="71"/>
  <c r="GW331" i="71"/>
  <c r="GT328" i="71"/>
  <c r="HE332" i="71"/>
  <c r="HL330" i="71"/>
  <c r="GO329" i="71"/>
  <c r="GC337" i="71"/>
  <c r="GY330" i="71"/>
  <c r="HX329" i="71"/>
  <c r="GK338" i="71"/>
  <c r="HJ335" i="71"/>
  <c r="HJ333" i="71"/>
  <c r="HI337" i="71"/>
  <c r="GR332" i="71"/>
  <c r="HJ332" i="71"/>
  <c r="HJ334" i="71"/>
  <c r="GT332" i="71"/>
  <c r="HT330" i="71"/>
  <c r="HA329" i="71"/>
  <c r="GX331" i="71"/>
  <c r="HO339" i="71"/>
  <c r="HC330" i="71"/>
  <c r="GO336" i="71"/>
  <c r="HB325" i="71"/>
  <c r="GO323" i="71"/>
  <c r="HR339" i="71"/>
  <c r="HC337" i="71"/>
  <c r="HE330" i="71"/>
  <c r="HA334" i="71"/>
  <c r="HU330" i="71"/>
  <c r="HO331" i="71"/>
  <c r="GF332" i="71"/>
  <c r="GH327" i="71"/>
  <c r="HX335" i="71"/>
  <c r="GP338" i="71"/>
  <c r="GB339" i="71"/>
  <c r="HO337" i="71"/>
  <c r="GZ333" i="71"/>
  <c r="GS335" i="71"/>
  <c r="GZ336" i="71"/>
  <c r="GO338" i="71"/>
  <c r="HN329" i="71"/>
  <c r="HI331" i="71"/>
  <c r="GH336" i="71"/>
  <c r="GT338" i="71"/>
  <c r="HO334" i="71"/>
  <c r="GW336" i="71"/>
  <c r="HD337" i="71"/>
  <c r="HL335" i="71"/>
  <c r="GL338" i="71"/>
  <c r="GF336" i="71"/>
  <c r="GF335" i="71"/>
  <c r="GR336" i="71"/>
  <c r="GM334" i="71"/>
  <c r="GR334" i="71"/>
  <c r="HS321" i="71"/>
  <c r="HV327" i="71"/>
  <c r="GF333" i="71"/>
  <c r="HM333" i="71"/>
  <c r="HD324" i="71"/>
  <c r="HK330" i="71"/>
  <c r="HL338" i="71"/>
  <c r="HT333" i="71"/>
  <c r="HC336" i="71"/>
  <c r="GL339" i="71"/>
  <c r="GS333" i="71"/>
  <c r="GW333" i="71"/>
  <c r="GC328" i="71"/>
  <c r="GK328" i="71"/>
  <c r="GP339" i="71"/>
  <c r="GY326" i="71"/>
  <c r="GC329" i="71"/>
  <c r="GX306" i="71"/>
  <c r="GY327" i="71"/>
  <c r="GC323" i="71"/>
  <c r="HC319" i="71"/>
  <c r="HI328" i="71"/>
  <c r="HF319" i="71"/>
  <c r="GD330" i="71"/>
  <c r="GK327" i="71"/>
  <c r="GN306" i="71"/>
  <c r="HT318" i="71"/>
  <c r="HI333" i="71"/>
  <c r="GP313" i="71"/>
  <c r="GX325" i="71"/>
  <c r="HT320" i="71"/>
  <c r="HS331" i="71"/>
  <c r="HE328" i="71"/>
  <c r="GI326" i="71"/>
  <c r="GD320" i="71"/>
  <c r="GS330" i="71"/>
  <c r="HG315" i="71"/>
  <c r="GM317" i="71"/>
  <c r="HH324" i="71"/>
  <c r="GY323" i="71"/>
  <c r="GG333" i="71"/>
  <c r="GQ335" i="71"/>
  <c r="HI334" i="71"/>
  <c r="GC326" i="71"/>
  <c r="HQ330" i="71"/>
  <c r="HS329" i="71"/>
  <c r="HQ323" i="71"/>
  <c r="HX322" i="71"/>
  <c r="HB333" i="71"/>
  <c r="GH326" i="71"/>
  <c r="GV331" i="71"/>
  <c r="GS328" i="71"/>
  <c r="HE337" i="71"/>
  <c r="GQ337" i="71"/>
  <c r="GE336" i="71"/>
  <c r="HK334" i="71"/>
  <c r="HK335" i="71"/>
  <c r="HJ337" i="71"/>
  <c r="GZ335" i="71"/>
  <c r="HN339" i="71"/>
  <c r="GD337" i="71"/>
  <c r="GE332" i="71"/>
  <c r="HO328" i="71"/>
  <c r="HC339" i="71"/>
  <c r="GB333" i="71"/>
  <c r="HH332" i="71"/>
  <c r="HT335" i="71"/>
  <c r="HD331" i="71"/>
  <c r="GR330" i="71"/>
  <c r="HC329" i="71"/>
  <c r="HD323" i="71"/>
  <c r="HT339" i="71"/>
  <c r="HK333" i="71"/>
  <c r="GL334" i="71"/>
  <c r="HR334" i="71"/>
  <c r="GO330" i="71"/>
  <c r="HF331" i="71"/>
  <c r="HF333" i="71"/>
  <c r="GW330" i="71"/>
  <c r="HN332" i="71"/>
  <c r="HL328" i="71"/>
  <c r="HO330" i="71"/>
  <c r="HD327" i="71"/>
  <c r="HV325" i="71"/>
  <c r="GU307" i="71"/>
  <c r="GZ326" i="71"/>
  <c r="GK325" i="71"/>
  <c r="GN322" i="71"/>
  <c r="GH332" i="71"/>
  <c r="GC322" i="71"/>
  <c r="GJ329" i="71"/>
  <c r="HG320" i="71"/>
  <c r="GS331" i="71"/>
  <c r="GH324" i="71"/>
  <c r="GB325" i="71"/>
  <c r="HK322" i="71"/>
  <c r="HQ327" i="71"/>
  <c r="GO325" i="71"/>
  <c r="HA321" i="71"/>
  <c r="HS319" i="71"/>
  <c r="HH316" i="71"/>
  <c r="GU327" i="71"/>
  <c r="HM326" i="71"/>
  <c r="GK326" i="71"/>
  <c r="GH330" i="71"/>
  <c r="HN326" i="71"/>
  <c r="GK324" i="71"/>
  <c r="GK323" i="71"/>
  <c r="GJ330" i="71"/>
  <c r="GV322" i="71"/>
  <c r="GR324" i="71"/>
  <c r="GY322" i="71"/>
  <c r="HX324" i="71"/>
  <c r="GW328" i="71"/>
  <c r="HW330" i="71"/>
  <c r="GG334" i="71"/>
  <c r="HL336" i="71"/>
  <c r="GW338" i="71"/>
  <c r="GE337" i="71"/>
  <c r="GH337" i="71"/>
  <c r="HQ337" i="71"/>
  <c r="HE336" i="71"/>
  <c r="GQ338" i="71"/>
  <c r="GK337" i="71"/>
  <c r="GY335" i="71"/>
  <c r="HU332" i="71"/>
  <c r="GG326" i="71"/>
  <c r="HH334" i="71"/>
  <c r="GB336" i="71"/>
  <c r="GM330" i="71"/>
  <c r="GH331" i="71"/>
  <c r="HU327" i="71"/>
  <c r="HW329" i="71"/>
  <c r="GE334" i="71"/>
  <c r="HQ333" i="71"/>
  <c r="GI333" i="71"/>
  <c r="HG335" i="71"/>
  <c r="GF331" i="71"/>
  <c r="HD328" i="71"/>
  <c r="HP337" i="71"/>
  <c r="GX322" i="71"/>
  <c r="HW317" i="71"/>
  <c r="HB322" i="71"/>
  <c r="GQ321" i="71"/>
  <c r="HU321" i="71"/>
  <c r="GD332" i="71"/>
  <c r="HS326" i="71"/>
  <c r="GW307" i="71"/>
  <c r="HM325" i="71"/>
  <c r="GJ325" i="71"/>
  <c r="GM316" i="71"/>
  <c r="GJ319" i="71"/>
  <c r="HU323" i="71"/>
  <c r="GL320" i="71"/>
  <c r="GZ328" i="71"/>
  <c r="GI317" i="71"/>
  <c r="GD319" i="71"/>
  <c r="HL316" i="71"/>
  <c r="GL327" i="71"/>
  <c r="GC321" i="71"/>
  <c r="HQ325" i="71"/>
  <c r="GO324" i="71"/>
  <c r="GV314" i="71"/>
  <c r="HU317" i="71"/>
  <c r="HR323" i="71"/>
  <c r="GE330" i="71"/>
  <c r="HT334" i="71"/>
  <c r="GB338" i="71"/>
  <c r="GC333" i="71"/>
  <c r="HV335" i="71"/>
  <c r="HF328" i="71"/>
  <c r="HN330" i="71"/>
  <c r="HV338" i="71"/>
  <c r="HL322" i="71"/>
  <c r="HG339" i="71"/>
  <c r="HK337" i="71"/>
  <c r="GP333" i="71"/>
  <c r="HX339" i="71"/>
  <c r="HM335" i="71"/>
  <c r="HA333" i="71"/>
  <c r="HB339" i="71"/>
  <c r="GF339" i="71"/>
  <c r="HM336" i="71"/>
  <c r="HG333" i="71"/>
  <c r="GW339" i="71"/>
  <c r="GU334" i="71"/>
  <c r="HW338" i="71"/>
  <c r="HL334" i="71"/>
  <c r="HX334" i="71"/>
  <c r="GE335" i="71"/>
  <c r="GP335" i="71"/>
  <c r="GO337" i="71"/>
  <c r="GM328" i="71"/>
  <c r="GR333" i="71"/>
  <c r="GP328" i="71"/>
  <c r="GX330" i="71"/>
  <c r="GS336" i="71"/>
  <c r="GM329" i="71"/>
  <c r="HI335" i="71"/>
  <c r="HN336" i="71"/>
  <c r="GE331" i="71"/>
  <c r="GP332" i="71"/>
  <c r="HP332" i="71"/>
  <c r="GU328" i="71"/>
  <c r="HH335" i="71"/>
  <c r="HC328" i="71"/>
  <c r="HM322" i="71"/>
  <c r="HB329" i="71"/>
  <c r="GX327" i="71"/>
  <c r="HO325" i="71"/>
  <c r="GL324" i="71"/>
  <c r="GF328" i="71"/>
  <c r="HO329" i="71"/>
  <c r="GQ325" i="71"/>
  <c r="GT323" i="71"/>
  <c r="GB326" i="71"/>
  <c r="HF327" i="71"/>
  <c r="GY324" i="71"/>
  <c r="EJ333" i="13"/>
  <c r="HW320" i="71"/>
  <c r="HJ321" i="71"/>
  <c r="HM327" i="71"/>
  <c r="GN324" i="71"/>
  <c r="GY329" i="71"/>
  <c r="GE327" i="71"/>
  <c r="GM325" i="71"/>
  <c r="GK318" i="71"/>
  <c r="GN321" i="71"/>
  <c r="GI323" i="71"/>
  <c r="HL327" i="71"/>
  <c r="HO326" i="71"/>
  <c r="GL323" i="71"/>
  <c r="HP322" i="71"/>
  <c r="HW323" i="71"/>
  <c r="HW331" i="71"/>
  <c r="GB330" i="71"/>
  <c r="GL322" i="71"/>
  <c r="HJ319" i="71"/>
  <c r="GF319" i="71"/>
  <c r="GC330" i="71"/>
  <c r="HL325" i="71"/>
  <c r="HN324" i="71"/>
  <c r="HS323" i="71"/>
  <c r="HP323" i="71"/>
  <c r="HX318" i="71"/>
  <c r="HG331" i="71"/>
  <c r="GE328" i="71"/>
  <c r="HG316" i="71"/>
  <c r="HC325" i="71"/>
  <c r="GJ317" i="71"/>
  <c r="HJ326" i="71"/>
  <c r="HM317" i="71"/>
  <c r="HP324" i="71"/>
  <c r="HC323" i="71"/>
  <c r="HA310" i="71"/>
  <c r="HY327" i="71"/>
  <c r="HX317" i="71"/>
  <c r="HY309" i="71"/>
  <c r="GE311" i="71"/>
  <c r="GO308" i="71"/>
  <c r="GZ309" i="71"/>
  <c r="GR306" i="71"/>
  <c r="HI307" i="71"/>
  <c r="HY334" i="71"/>
  <c r="HV309" i="71"/>
  <c r="HY319" i="71"/>
  <c r="HJ308" i="71"/>
  <c r="GI319" i="71"/>
  <c r="HJ306" i="71"/>
  <c r="EN333" i="13"/>
  <c r="HW306" i="71"/>
  <c r="EZ337" i="13"/>
  <c r="HB308" i="71"/>
  <c r="HA309" i="71"/>
  <c r="HG306" i="71"/>
  <c r="HE306" i="71"/>
  <c r="HY310" i="71"/>
  <c r="FB332" i="13"/>
  <c r="GP311" i="71"/>
  <c r="GT308" i="71"/>
  <c r="HQ306" i="71"/>
  <c r="HY318" i="71"/>
  <c r="GS317" i="71"/>
  <c r="FF333" i="13"/>
  <c r="FM332" i="13"/>
  <c r="EO336" i="13"/>
  <c r="ES338" i="13"/>
  <c r="HR321" i="71"/>
  <c r="GF318" i="71"/>
  <c r="HL315" i="71"/>
  <c r="HT314" i="71"/>
  <c r="HT313" i="71"/>
  <c r="GQ319" i="71"/>
  <c r="HG311" i="71"/>
  <c r="HQ310" i="71"/>
  <c r="HN337" i="71"/>
  <c r="GK335" i="71"/>
  <c r="HA337" i="71"/>
  <c r="HV334" i="71"/>
  <c r="HW337" i="71"/>
  <c r="GG335" i="71"/>
  <c r="GM335" i="71"/>
  <c r="HQ329" i="71"/>
  <c r="GP331" i="71"/>
  <c r="HA330" i="71"/>
  <c r="GO328" i="71"/>
  <c r="HB338" i="71"/>
  <c r="GD335" i="71"/>
  <c r="HH330" i="71"/>
  <c r="HU328" i="71"/>
  <c r="HA325" i="71"/>
  <c r="GJ323" i="71"/>
  <c r="GR322" i="71"/>
  <c r="GN328" i="71"/>
  <c r="HL324" i="71"/>
  <c r="HX323" i="71"/>
  <c r="HF325" i="71"/>
  <c r="GV329" i="71"/>
  <c r="HJ327" i="71"/>
  <c r="HR325" i="71"/>
  <c r="GB327" i="71"/>
  <c r="HF330" i="71"/>
  <c r="GE318" i="71"/>
  <c r="HO324" i="71"/>
  <c r="GJ321" i="71"/>
  <c r="HE339" i="71"/>
  <c r="GX326" i="71"/>
  <c r="GB331" i="71"/>
  <c r="HS322" i="71"/>
  <c r="GJ322" i="71"/>
  <c r="GM310" i="71"/>
  <c r="GQ331" i="71"/>
  <c r="HQ324" i="71"/>
  <c r="GE325" i="71"/>
  <c r="GL330" i="71"/>
  <c r="HA317" i="71"/>
  <c r="HH326" i="71"/>
  <c r="HB317" i="71"/>
  <c r="HD320" i="71"/>
  <c r="HF322" i="71"/>
  <c r="HP320" i="71"/>
  <c r="GZ314" i="71"/>
  <c r="HQ316" i="71"/>
  <c r="HX306" i="71"/>
  <c r="GR314" i="71"/>
  <c r="GI307" i="71"/>
  <c r="EP335" i="13"/>
  <c r="HY305" i="71"/>
  <c r="GH306" i="71"/>
  <c r="HQ317" i="71"/>
  <c r="GZ315" i="71"/>
  <c r="HG322" i="71"/>
  <c r="GB317" i="71"/>
  <c r="GK331" i="71"/>
  <c r="HV326" i="71"/>
  <c r="HC322" i="71"/>
  <c r="HC324" i="71"/>
  <c r="HO323" i="71"/>
  <c r="GR327" i="71"/>
  <c r="HA326" i="71"/>
  <c r="GF327" i="71"/>
  <c r="HL320" i="71"/>
  <c r="GN323" i="71"/>
  <c r="HG321" i="71"/>
  <c r="GY319" i="71"/>
  <c r="HG330" i="71"/>
  <c r="HV319" i="71"/>
  <c r="HC327" i="71"/>
  <c r="HN322" i="71"/>
  <c r="GD309" i="71"/>
  <c r="HF323" i="71"/>
  <c r="GK308" i="71"/>
  <c r="EQ335" i="13"/>
  <c r="HQ312" i="71"/>
  <c r="HT310" i="71"/>
  <c r="HB310" i="71"/>
  <c r="HS308" i="71"/>
  <c r="GL306" i="71"/>
  <c r="HW311" i="71"/>
  <c r="GH307" i="71"/>
  <c r="FP333" i="13"/>
  <c r="HM306" i="71"/>
  <c r="EM337" i="13"/>
  <c r="HE322" i="71"/>
  <c r="GU315" i="71"/>
  <c r="FL334" i="13"/>
  <c r="GB310" i="71"/>
  <c r="GR339" i="71"/>
  <c r="GN334" i="71"/>
  <c r="GI328" i="71"/>
  <c r="HL329" i="71"/>
  <c r="HA328" i="71"/>
  <c r="GI336" i="71"/>
  <c r="GJ332" i="71"/>
  <c r="GI327" i="71"/>
  <c r="GQ326" i="71"/>
  <c r="GI322" i="71"/>
  <c r="GL329" i="71"/>
  <c r="HX325" i="71"/>
  <c r="GV320" i="71"/>
  <c r="GW327" i="71"/>
  <c r="GI324" i="71"/>
  <c r="GC325" i="71"/>
  <c r="HM329" i="71"/>
  <c r="HC326" i="71"/>
  <c r="GH329" i="71"/>
  <c r="HT326" i="71"/>
  <c r="GQ330" i="71"/>
  <c r="HP328" i="71"/>
  <c r="HJ314" i="71"/>
  <c r="GU310" i="71"/>
  <c r="GX323" i="71"/>
  <c r="HP307" i="71"/>
  <c r="HW309" i="71"/>
  <c r="HC315" i="71"/>
  <c r="GF307" i="71"/>
  <c r="GV316" i="71"/>
  <c r="EY337" i="13"/>
  <c r="GE319" i="71"/>
  <c r="HL323" i="71"/>
  <c r="GG310" i="71"/>
  <c r="EJ335" i="13"/>
  <c r="HY320" i="71"/>
  <c r="HS309" i="71"/>
  <c r="GM313" i="71"/>
  <c r="HC311" i="71"/>
  <c r="GJ309" i="71"/>
  <c r="GJ307" i="71"/>
  <c r="HT309" i="71"/>
  <c r="HR309" i="71"/>
  <c r="ER336" i="13"/>
  <c r="EW337" i="13"/>
  <c r="GP320" i="71"/>
  <c r="HH319" i="71"/>
  <c r="HF307" i="71"/>
  <c r="FG332" i="13"/>
  <c r="GZ316" i="71"/>
  <c r="GF315" i="71"/>
  <c r="HX307" i="71"/>
  <c r="HG312" i="71"/>
  <c r="GH312" i="71"/>
  <c r="GC318" i="71"/>
  <c r="EL332" i="13"/>
  <c r="FO336" i="13"/>
  <c r="GC308" i="71"/>
  <c r="HS310" i="71"/>
  <c r="HY311" i="71"/>
  <c r="GM315" i="71"/>
  <c r="HK321" i="71"/>
  <c r="GG307" i="71"/>
  <c r="GN317" i="71"/>
  <c r="GY306" i="71"/>
  <c r="FO332" i="13"/>
  <c r="HK311" i="71"/>
  <c r="GR309" i="71"/>
  <c r="GR308" i="71"/>
  <c r="FR337" i="13"/>
  <c r="GR319" i="71"/>
  <c r="FO333" i="13"/>
  <c r="GX328" i="71"/>
  <c r="GP322" i="71"/>
  <c r="HJ323" i="71"/>
  <c r="HX316" i="71"/>
  <c r="HM320" i="71"/>
  <c r="HD321" i="71"/>
  <c r="GM319" i="71"/>
  <c r="HK325" i="71"/>
  <c r="GK319" i="71"/>
  <c r="GT318" i="71"/>
  <c r="GG325" i="71"/>
  <c r="GG323" i="71"/>
  <c r="HB326" i="71"/>
  <c r="GR326" i="71"/>
  <c r="GV325" i="71"/>
  <c r="GF316" i="71"/>
  <c r="HJ322" i="71"/>
  <c r="HX331" i="71"/>
  <c r="HS317" i="71"/>
  <c r="GJ326" i="71"/>
  <c r="HA324" i="71"/>
  <c r="GW319" i="71"/>
  <c r="HR317" i="71"/>
  <c r="GH319" i="71"/>
  <c r="HB324" i="71"/>
  <c r="GW323" i="71"/>
  <c r="HQ328" i="71"/>
  <c r="HD329" i="71"/>
  <c r="GE329" i="71"/>
  <c r="GT331" i="71"/>
  <c r="GU325" i="71"/>
  <c r="GY307" i="71"/>
  <c r="GB324" i="71"/>
  <c r="GG312" i="71"/>
  <c r="HY307" i="71"/>
  <c r="GT310" i="71"/>
  <c r="GZ311" i="71"/>
  <c r="GM309" i="71"/>
  <c r="HL307" i="71"/>
  <c r="GD306" i="71"/>
  <c r="GH325" i="71"/>
  <c r="HN306" i="71"/>
  <c r="HP309" i="71"/>
  <c r="GS306" i="71"/>
  <c r="HW318" i="71"/>
  <c r="GM320" i="71"/>
  <c r="HY329" i="71"/>
  <c r="FF335" i="13"/>
  <c r="HJ310" i="71"/>
  <c r="GB323" i="71"/>
  <c r="GB308" i="71"/>
  <c r="EY333" i="13"/>
  <c r="GT306" i="71"/>
  <c r="GX324" i="71"/>
  <c r="EX332" i="13"/>
  <c r="HA308" i="71"/>
  <c r="HP308" i="71"/>
  <c r="GV309" i="71"/>
  <c r="EU333" i="13"/>
  <c r="GR313" i="71"/>
  <c r="FO334" i="13"/>
  <c r="EW334" i="13"/>
  <c r="HA315" i="71"/>
  <c r="GP306" i="71"/>
  <c r="GM321" i="71"/>
  <c r="HA307" i="71"/>
  <c r="HM323" i="71"/>
  <c r="GP312" i="71"/>
  <c r="HR306" i="71"/>
  <c r="HE310" i="71"/>
  <c r="HR326" i="71"/>
  <c r="HQ335" i="71"/>
  <c r="GN337" i="71"/>
  <c r="GV339" i="71"/>
  <c r="HW333" i="71"/>
  <c r="GU337" i="71"/>
  <c r="GJ338" i="71"/>
  <c r="GM332" i="71"/>
  <c r="GP334" i="71"/>
  <c r="GB334" i="71"/>
  <c r="GE324" i="71"/>
  <c r="HE329" i="71"/>
  <c r="GM337" i="71"/>
  <c r="GK333" i="71"/>
  <c r="GY331" i="71"/>
  <c r="HE333" i="71"/>
  <c r="HS327" i="71"/>
  <c r="GT321" i="71"/>
  <c r="GE322" i="71"/>
  <c r="HJ318" i="71"/>
  <c r="HI329" i="71"/>
  <c r="GU323" i="71"/>
  <c r="GN327" i="71"/>
  <c r="GE317" i="71"/>
  <c r="GL321" i="71"/>
  <c r="GC324" i="71"/>
  <c r="GZ329" i="71"/>
  <c r="HY335" i="71"/>
  <c r="HA331" i="71"/>
  <c r="HS337" i="71"/>
  <c r="GH323" i="71"/>
  <c r="HR330" i="71"/>
  <c r="GL328" i="71"/>
  <c r="GD311" i="71"/>
  <c r="HV324" i="71"/>
  <c r="HD325" i="71"/>
  <c r="GR321" i="71"/>
  <c r="GN331" i="71"/>
  <c r="GU329" i="71"/>
  <c r="GW326" i="71"/>
  <c r="GL331" i="71"/>
  <c r="GS315" i="71"/>
  <c r="GK329" i="71"/>
  <c r="HT321" i="71"/>
  <c r="HB323" i="71"/>
  <c r="HS324" i="71"/>
  <c r="GP315" i="71"/>
  <c r="GX313" i="71"/>
  <c r="HP311" i="71"/>
  <c r="GU320" i="71"/>
  <c r="GB306" i="71"/>
  <c r="GH320" i="71"/>
  <c r="HY324" i="71"/>
  <c r="FK336" i="13"/>
  <c r="HM309" i="71"/>
  <c r="EZ335" i="13"/>
  <c r="GO314" i="71"/>
  <c r="HB328" i="71"/>
  <c r="GF323" i="71"/>
  <c r="GJ316" i="71"/>
  <c r="GY328" i="71"/>
  <c r="HY330" i="71"/>
  <c r="GT325" i="71"/>
  <c r="GL319" i="71"/>
  <c r="HP321" i="71"/>
  <c r="HM314" i="71"/>
  <c r="HP329" i="71"/>
  <c r="GE333" i="71"/>
  <c r="GJ324" i="71"/>
  <c r="GI316" i="71"/>
  <c r="GO321" i="71"/>
  <c r="HM324" i="71"/>
  <c r="HO327" i="71"/>
  <c r="GO318" i="71"/>
  <c r="HI321" i="71"/>
  <c r="GL310" i="71"/>
  <c r="HC308" i="71"/>
  <c r="HS306" i="71"/>
  <c r="GK307" i="71"/>
  <c r="HC320" i="71"/>
  <c r="GF308" i="71"/>
  <c r="HT312" i="71"/>
  <c r="GV308" i="71"/>
  <c r="GT320" i="71"/>
  <c r="HY308" i="71"/>
  <c r="HA312" i="71"/>
  <c r="HF311" i="71"/>
  <c r="HF310" i="71"/>
  <c r="GB320" i="71"/>
  <c r="GB321" i="71"/>
  <c r="HN315" i="71"/>
  <c r="HV313" i="71"/>
  <c r="HD311" i="71"/>
  <c r="HT337" i="71"/>
  <c r="HP333" i="71"/>
  <c r="GR338" i="71"/>
  <c r="GG332" i="71"/>
  <c r="GY332" i="71"/>
  <c r="HL331" i="71"/>
  <c r="GX338" i="71"/>
  <c r="HT331" i="71"/>
  <c r="HX326" i="71"/>
  <c r="GF321" i="71"/>
  <c r="GM314" i="71"/>
  <c r="HP327" i="71"/>
  <c r="HM313" i="71"/>
  <c r="HT325" i="71"/>
  <c r="GM318" i="71"/>
  <c r="HH323" i="71"/>
  <c r="HX320" i="71"/>
  <c r="HV322" i="71"/>
  <c r="HH322" i="71"/>
  <c r="HO318" i="71"/>
  <c r="GZ324" i="71"/>
  <c r="GO331" i="71"/>
  <c r="HK327" i="71"/>
  <c r="GY318" i="71"/>
  <c r="GI310" i="71"/>
  <c r="GN314" i="71"/>
  <c r="HG318" i="71"/>
  <c r="GU316" i="71"/>
  <c r="GF309" i="71"/>
  <c r="HY306" i="71"/>
  <c r="HC312" i="71"/>
  <c r="GL313" i="71"/>
  <c r="GN329" i="71"/>
  <c r="GQ313" i="71"/>
  <c r="HW308" i="71"/>
  <c r="HK306" i="71"/>
  <c r="GY308" i="71"/>
  <c r="GS308" i="71"/>
  <c r="HC310" i="71"/>
  <c r="HR314" i="71"/>
  <c r="HA306" i="71"/>
  <c r="GU306" i="71"/>
  <c r="GX310" i="71"/>
  <c r="FJ332" i="13"/>
  <c r="EX334" i="13"/>
  <c r="HF321" i="71"/>
  <c r="HT315" i="71"/>
  <c r="HG319" i="71"/>
  <c r="GY310" i="71"/>
  <c r="GX317" i="71"/>
  <c r="GN316" i="71"/>
  <c r="GC315" i="71"/>
  <c r="GS312" i="71"/>
  <c r="GJ311" i="71"/>
  <c r="EM332" i="13"/>
  <c r="HE318" i="71"/>
  <c r="FA334" i="13"/>
  <c r="HB312" i="71"/>
  <c r="HE313" i="71"/>
  <c r="EZ336" i="13"/>
  <c r="GW308" i="71"/>
  <c r="GH318" i="71"/>
  <c r="HG313" i="71"/>
  <c r="HK317" i="71"/>
  <c r="HJ317" i="71"/>
  <c r="HV329" i="71"/>
  <c r="GS314" i="71"/>
  <c r="HW321" i="71"/>
  <c r="HY323" i="71"/>
  <c r="FG334" i="13"/>
  <c r="HN312" i="71"/>
  <c r="GX321" i="71"/>
  <c r="ES336" i="13"/>
  <c r="GR311" i="71"/>
  <c r="HH314" i="71"/>
  <c r="FO338" i="13"/>
  <c r="EL337" i="13"/>
  <c r="FG340" i="13"/>
  <c r="ET336" i="13"/>
  <c r="EX335" i="13"/>
  <c r="HR319" i="71"/>
  <c r="HI316" i="71"/>
  <c r="HW314" i="71"/>
  <c r="HW312" i="71"/>
  <c r="EY335" i="13"/>
  <c r="FR336" i="13"/>
  <c r="ES334" i="13"/>
  <c r="HE309" i="71"/>
  <c r="GQ314" i="71"/>
  <c r="EY338" i="13"/>
  <c r="EM340" i="13"/>
  <c r="EU341" i="13"/>
  <c r="GE314" i="71"/>
  <c r="FJ338" i="13"/>
  <c r="EI339" i="13"/>
  <c r="EJ332" i="13"/>
  <c r="HT329" i="71"/>
  <c r="GD321" i="71"/>
  <c r="HL306" i="71"/>
  <c r="HK307" i="71"/>
  <c r="FD336" i="13"/>
  <c r="EO340" i="13"/>
  <c r="HP314" i="71"/>
  <c r="HE324" i="71"/>
  <c r="GY316" i="71"/>
  <c r="HH318" i="71"/>
  <c r="HM328" i="71"/>
  <c r="HG326" i="71"/>
  <c r="HB331" i="71"/>
  <c r="HU308" i="71"/>
  <c r="HH321" i="71"/>
  <c r="HL319" i="71"/>
  <c r="HJ320" i="71"/>
  <c r="GU326" i="71"/>
  <c r="HO319" i="71"/>
  <c r="HJ331" i="71"/>
  <c r="HS325" i="71"/>
  <c r="HF306" i="71"/>
  <c r="HA320" i="71"/>
  <c r="HU311" i="71"/>
  <c r="FB334" i="13"/>
  <c r="HG307" i="71"/>
  <c r="GI309" i="71"/>
  <c r="GS309" i="71"/>
  <c r="GO315" i="71"/>
  <c r="HN313" i="71"/>
  <c r="HF309" i="71"/>
  <c r="HL318" i="71"/>
  <c r="EV332" i="13"/>
  <c r="GS324" i="71"/>
  <c r="GB319" i="71"/>
  <c r="GU313" i="71"/>
  <c r="HT307" i="71"/>
  <c r="GU318" i="71"/>
  <c r="GG319" i="71"/>
  <c r="GC314" i="71"/>
  <c r="GK321" i="71"/>
  <c r="HK339" i="71"/>
  <c r="HX337" i="71"/>
  <c r="HR333" i="71"/>
  <c r="HV316" i="71"/>
  <c r="HG336" i="71"/>
  <c r="HM330" i="71"/>
  <c r="HF329" i="71"/>
  <c r="GJ328" i="71"/>
  <c r="GI329" i="71"/>
  <c r="HU325" i="71"/>
  <c r="GI320" i="71"/>
  <c r="GN312" i="71"/>
  <c r="GD323" i="71"/>
  <c r="HP319" i="71"/>
  <c r="HW324" i="71"/>
  <c r="HK324" i="71"/>
  <c r="GQ317" i="71"/>
  <c r="HI326" i="71"/>
  <c r="GH309" i="71"/>
  <c r="GQ324" i="71"/>
  <c r="HU322" i="71"/>
  <c r="GS329" i="71"/>
  <c r="HM319" i="71"/>
  <c r="GX314" i="71"/>
  <c r="GI321" i="71"/>
  <c r="GP319" i="71"/>
  <c r="EY334" i="13"/>
  <c r="HY326" i="71"/>
  <c r="GU317" i="71"/>
  <c r="GL314" i="71"/>
  <c r="HO308" i="71"/>
  <c r="HX312" i="71"/>
  <c r="FK337" i="13"/>
  <c r="HO313" i="71"/>
  <c r="HS311" i="71"/>
  <c r="HC307" i="71"/>
  <c r="GQ308" i="71"/>
  <c r="GI330" i="71"/>
  <c r="HH312" i="71"/>
  <c r="HB309" i="71"/>
  <c r="GX308" i="71"/>
  <c r="HY325" i="71"/>
  <c r="HW316" i="71"/>
  <c r="HF317" i="71"/>
  <c r="GW310" i="71"/>
  <c r="FL332" i="13"/>
  <c r="GE323" i="71"/>
  <c r="HN319" i="71"/>
  <c r="HK314" i="71"/>
  <c r="GC317" i="71"/>
  <c r="GP324" i="71"/>
  <c r="GU314" i="71"/>
  <c r="GH328" i="71"/>
  <c r="HB321" i="71"/>
  <c r="HL308" i="71"/>
  <c r="GO313" i="71"/>
  <c r="GP308" i="71"/>
  <c r="GX309" i="71"/>
  <c r="HN318" i="71"/>
  <c r="HO309" i="71"/>
  <c r="GP310" i="71"/>
  <c r="FF337" i="13"/>
  <c r="GW314" i="71"/>
  <c r="GV306" i="71"/>
  <c r="FH339" i="13"/>
  <c r="HS307" i="71"/>
  <c r="FE332" i="13"/>
  <c r="HP310" i="71"/>
  <c r="GH308" i="71"/>
  <c r="EQ334" i="13"/>
  <c r="HI315" i="71"/>
  <c r="GJ312" i="71"/>
  <c r="GM306" i="71"/>
  <c r="EN334" i="13"/>
  <c r="FC335" i="13"/>
  <c r="GK310" i="71"/>
  <c r="FD337" i="13"/>
  <c r="FN340" i="13"/>
  <c r="GX319" i="71"/>
  <c r="GK314" i="71"/>
  <c r="HT319" i="71"/>
  <c r="HN317" i="71"/>
  <c r="GH313" i="71"/>
  <c r="HB313" i="71"/>
  <c r="GZ320" i="71"/>
  <c r="GQ318" i="71"/>
  <c r="GU311" i="71"/>
  <c r="EM334" i="13"/>
  <c r="HL321" i="71"/>
  <c r="FG338" i="13"/>
  <c r="FF340" i="13"/>
  <c r="EQ341" i="13"/>
  <c r="EO334" i="13"/>
  <c r="EO335" i="13"/>
  <c r="EZ333" i="13"/>
  <c r="GR317" i="71"/>
  <c r="EP333" i="13"/>
  <c r="GD313" i="71"/>
  <c r="HV314" i="71"/>
  <c r="FH334" i="13"/>
  <c r="GC316" i="71"/>
  <c r="HV307" i="71"/>
  <c r="HC317" i="71"/>
  <c r="HO320" i="71"/>
  <c r="GV315" i="71"/>
  <c r="FQ339" i="13"/>
  <c r="HI311" i="71"/>
  <c r="FE340" i="13"/>
  <c r="HS315" i="71"/>
  <c r="FC339" i="13"/>
  <c r="FR333" i="13"/>
  <c r="HO307" i="71"/>
  <c r="GR320" i="71"/>
  <c r="HO315" i="71"/>
  <c r="FP334" i="13"/>
  <c r="HI308" i="71"/>
  <c r="GB316" i="71"/>
  <c r="FD338" i="13"/>
  <c r="ET339" i="13"/>
  <c r="HK310" i="71"/>
  <c r="HD317" i="71"/>
  <c r="FM335" i="13"/>
  <c r="HC309" i="71"/>
  <c r="EO333" i="13"/>
  <c r="HD319" i="71"/>
  <c r="FK333" i="13"/>
  <c r="HQ320" i="71"/>
  <c r="HA316" i="71"/>
  <c r="FP336" i="13"/>
  <c r="FD334" i="13"/>
  <c r="EO339" i="13"/>
  <c r="ER338" i="13"/>
  <c r="EZ340" i="13"/>
  <c r="FH340" i="13"/>
  <c r="ER341" i="13"/>
  <c r="EN341" i="13"/>
  <c r="FG335" i="13"/>
  <c r="GY320" i="71"/>
  <c r="FI339" i="13"/>
  <c r="EK340" i="13"/>
  <c r="ES341" i="13"/>
  <c r="FE342" i="13"/>
  <c r="EP342" i="13"/>
  <c r="EL342" i="13"/>
  <c r="FP342" i="13"/>
  <c r="GP336" i="71"/>
  <c r="GI332" i="71"/>
  <c r="HN334" i="71"/>
  <c r="GL337" i="71"/>
  <c r="HS339" i="71"/>
  <c r="HM337" i="71"/>
  <c r="HM338" i="71"/>
  <c r="GW334" i="71"/>
  <c r="HU337" i="71"/>
  <c r="HM332" i="71"/>
  <c r="HQ332" i="71"/>
  <c r="HP339" i="71"/>
  <c r="HU334" i="71"/>
  <c r="HS328" i="71"/>
  <c r="GT329" i="71"/>
  <c r="GJ339" i="71"/>
  <c r="HT322" i="71"/>
  <c r="GS327" i="71"/>
  <c r="HX327" i="71"/>
  <c r="GN318" i="71"/>
  <c r="GQ327" i="71"/>
  <c r="HQ319" i="71"/>
  <c r="GN313" i="71"/>
  <c r="HH329" i="71"/>
  <c r="HN328" i="71"/>
  <c r="HA318" i="71"/>
  <c r="GC327" i="71"/>
  <c r="GG322" i="71"/>
  <c r="HC321" i="71"/>
  <c r="HT324" i="71"/>
  <c r="HH331" i="71"/>
  <c r="GT324" i="71"/>
  <c r="HQ311" i="71"/>
  <c r="GV324" i="71"/>
  <c r="GU322" i="71"/>
  <c r="GT326" i="71"/>
  <c r="GV317" i="71"/>
  <c r="GW329" i="71"/>
  <c r="GT322" i="71"/>
  <c r="GO322" i="71"/>
  <c r="GE315" i="71"/>
  <c r="GC320" i="71"/>
  <c r="GC313" i="71"/>
  <c r="HN327" i="71"/>
  <c r="HY322" i="71"/>
  <c r="FL333" i="13"/>
  <c r="HV312" i="71"/>
  <c r="GN310" i="71"/>
  <c r="HM316" i="71"/>
  <c r="HI325" i="71"/>
  <c r="GE326" i="71"/>
  <c r="FA333" i="13"/>
  <c r="HN321" i="71"/>
  <c r="GV330" i="71"/>
  <c r="ER333" i="13"/>
  <c r="HO322" i="71"/>
  <c r="GT307" i="71"/>
  <c r="GW306" i="71"/>
  <c r="HI319" i="71"/>
  <c r="FH335" i="13"/>
  <c r="HR328" i="71"/>
  <c r="HU312" i="71"/>
  <c r="GZ310" i="71"/>
  <c r="GZ307" i="71"/>
  <c r="GX311" i="71"/>
  <c r="HH311" i="71"/>
  <c r="EZ339" i="13"/>
  <c r="EV333" i="13"/>
  <c r="GQ322" i="71"/>
  <c r="GL311" i="71"/>
  <c r="GN308" i="71"/>
  <c r="HF315" i="71"/>
  <c r="EM333" i="13"/>
  <c r="FF334" i="13"/>
  <c r="GX334" i="71"/>
  <c r="HG324" i="71"/>
  <c r="HT327" i="71"/>
  <c r="GD325" i="71"/>
  <c r="HQ322" i="71"/>
  <c r="HK329" i="71"/>
  <c r="HQ321" i="71"/>
  <c r="GM326" i="71"/>
  <c r="HG325" i="71"/>
  <c r="HF320" i="71"/>
  <c r="GF322" i="71"/>
  <c r="HK320" i="71"/>
  <c r="GD327" i="71"/>
  <c r="GW322" i="71"/>
  <c r="GP329" i="71"/>
  <c r="HV323" i="71"/>
  <c r="GP316" i="71"/>
  <c r="FI332" i="13"/>
  <c r="HN309" i="71"/>
  <c r="HN307" i="71"/>
  <c r="EZ332" i="13"/>
  <c r="EW332" i="13"/>
  <c r="HF318" i="71"/>
  <c r="HK309" i="71"/>
  <c r="FM338" i="13"/>
  <c r="GY309" i="71"/>
  <c r="GK320" i="71"/>
  <c r="EQ332" i="13"/>
  <c r="HX309" i="71"/>
  <c r="EK333" i="13"/>
  <c r="HN316" i="71"/>
  <c r="ER332" i="13"/>
  <c r="HH327" i="71"/>
  <c r="GB314" i="71"/>
  <c r="FI333" i="13"/>
  <c r="GT311" i="71"/>
  <c r="GO333" i="71"/>
  <c r="HH338" i="71"/>
  <c r="GT336" i="71"/>
  <c r="HK336" i="71"/>
  <c r="GL326" i="71"/>
  <c r="HL326" i="71"/>
  <c r="GT333" i="71"/>
  <c r="HV339" i="71"/>
  <c r="HB330" i="71"/>
  <c r="HI322" i="71"/>
  <c r="GN320" i="71"/>
  <c r="HD316" i="71"/>
  <c r="GO320" i="71"/>
  <c r="HD322" i="71"/>
  <c r="GM322" i="71"/>
  <c r="HE317" i="71"/>
  <c r="GS334" i="71"/>
  <c r="GO326" i="71"/>
  <c r="HE331" i="71"/>
  <c r="HX321" i="71"/>
  <c r="GZ323" i="71"/>
  <c r="HV331" i="71"/>
  <c r="GV327" i="71"/>
  <c r="GO309" i="71"/>
  <c r="GZ308" i="71"/>
  <c r="FQ336" i="13"/>
  <c r="GC310" i="71"/>
  <c r="HT316" i="71"/>
  <c r="HJ325" i="71"/>
  <c r="HE326" i="71"/>
  <c r="HE312" i="71"/>
  <c r="HR318" i="71"/>
  <c r="GM324" i="71"/>
  <c r="GW313" i="71"/>
  <c r="GN311" i="71"/>
  <c r="HY315" i="71"/>
  <c r="HU309" i="71"/>
  <c r="GP307" i="71"/>
  <c r="HX311" i="71"/>
  <c r="HQ315" i="71"/>
  <c r="GM307" i="71"/>
  <c r="GU312" i="71"/>
  <c r="EY332" i="13"/>
  <c r="HC316" i="71"/>
  <c r="FL337" i="13"/>
  <c r="HO321" i="71"/>
  <c r="GV318" i="71"/>
  <c r="HE319" i="71"/>
  <c r="HO317" i="71"/>
  <c r="GG317" i="71"/>
  <c r="GH315" i="71"/>
  <c r="HX315" i="71"/>
  <c r="HJ313" i="71"/>
  <c r="HJ311" i="71"/>
  <c r="GU319" i="71"/>
  <c r="HB314" i="71"/>
  <c r="HR311" i="71"/>
  <c r="HK318" i="71"/>
  <c r="EL335" i="13"/>
  <c r="EL336" i="13"/>
  <c r="GG321" i="71"/>
  <c r="FH333" i="13"/>
  <c r="EV335" i="13"/>
  <c r="GK316" i="71"/>
  <c r="EO332" i="13"/>
  <c r="HP306" i="71"/>
  <c r="HJ307" i="71"/>
  <c r="GU309" i="71"/>
  <c r="GP314" i="71"/>
  <c r="FQ334" i="13"/>
  <c r="FK334" i="13"/>
  <c r="FO335" i="13"/>
  <c r="HU316" i="71"/>
  <c r="HE314" i="71"/>
  <c r="FA336" i="13"/>
  <c r="FR339" i="13"/>
  <c r="GB307" i="71"/>
  <c r="GH310" i="71"/>
  <c r="GQ309" i="71"/>
  <c r="EV339" i="13"/>
  <c r="GX318" i="71"/>
  <c r="GT316" i="71"/>
  <c r="GM312" i="71"/>
  <c r="GL312" i="71"/>
  <c r="HH308" i="71"/>
  <c r="GX320" i="71"/>
  <c r="HL313" i="71"/>
  <c r="EX338" i="13"/>
  <c r="HJ316" i="71"/>
  <c r="FK339" i="13"/>
  <c r="EY340" i="13"/>
  <c r="EW341" i="13"/>
  <c r="GR310" i="71"/>
  <c r="EL339" i="13"/>
  <c r="HA319" i="71"/>
  <c r="GQ316" i="71"/>
  <c r="HL314" i="71"/>
  <c r="GK312" i="71"/>
  <c r="GH321" i="71"/>
  <c r="GK315" i="71"/>
  <c r="GS318" i="71"/>
  <c r="FR338" i="13"/>
  <c r="GJ318" i="71"/>
  <c r="GW311" i="71"/>
  <c r="GF306" i="71"/>
  <c r="FC336" i="13"/>
  <c r="FF339" i="13"/>
  <c r="HV306" i="71"/>
  <c r="ET337" i="13"/>
  <c r="HX319" i="71"/>
  <c r="HD312" i="71"/>
  <c r="EP338" i="13"/>
  <c r="GT317" i="71"/>
  <c r="HU313" i="71"/>
  <c r="GX307" i="71"/>
  <c r="EI337" i="13"/>
  <c r="EU335" i="13"/>
  <c r="FN339" i="13"/>
  <c r="GN319" i="71"/>
  <c r="GR325" i="71"/>
  <c r="HH315" i="71"/>
  <c r="HB311" i="71"/>
  <c r="HE307" i="71"/>
  <c r="FI334" i="13"/>
  <c r="GF311" i="71"/>
  <c r="GV312" i="71"/>
  <c r="EO338" i="13"/>
  <c r="FM334" i="13"/>
  <c r="GI312" i="71"/>
  <c r="FE337" i="13"/>
  <c r="FC334" i="13"/>
  <c r="FA339" i="13"/>
  <c r="ES340" i="13"/>
  <c r="FB341" i="13"/>
  <c r="FO341" i="13"/>
  <c r="FI341" i="13"/>
  <c r="FA337" i="13"/>
  <c r="FN337" i="13"/>
  <c r="EW340" i="13"/>
  <c r="FF341" i="13"/>
  <c r="EO342" i="13"/>
  <c r="FA342" i="13"/>
  <c r="ET342" i="13"/>
  <c r="FQ342" i="13"/>
  <c r="FF342" i="13"/>
  <c r="GG336" i="71"/>
  <c r="HF337" i="71"/>
  <c r="HD338" i="71"/>
  <c r="GR337" i="71"/>
  <c r="HI339" i="71"/>
  <c r="GJ333" i="71"/>
  <c r="GU336" i="71"/>
  <c r="GO332" i="71"/>
  <c r="HO332" i="71"/>
  <c r="HH325" i="71"/>
  <c r="HD326" i="71"/>
  <c r="HG328" i="71"/>
  <c r="GY339" i="71"/>
  <c r="HN333" i="71"/>
  <c r="GT330" i="71"/>
  <c r="GP323" i="71"/>
  <c r="HK323" i="71"/>
  <c r="HP325" i="71"/>
  <c r="HA323" i="71"/>
  <c r="HK316" i="71"/>
  <c r="GP318" i="71"/>
  <c r="GH316" i="71"/>
  <c r="GW325" i="71"/>
  <c r="HQ331" i="71"/>
  <c r="HS330" i="71"/>
  <c r="HI330" i="71"/>
  <c r="GN325" i="71"/>
  <c r="GV323" i="71"/>
  <c r="HI327" i="71"/>
  <c r="HE320" i="71"/>
  <c r="GM331" i="71"/>
  <c r="HA322" i="71"/>
  <c r="HW325" i="71"/>
  <c r="GF325" i="71"/>
  <c r="HN323" i="71"/>
  <c r="GU330" i="71"/>
  <c r="GT327" i="71"/>
  <c r="HQ318" i="71"/>
  <c r="HI324" i="71"/>
  <c r="GQ323" i="71"/>
  <c r="HP318" i="71"/>
  <c r="HP336" i="71"/>
  <c r="GG329" i="71"/>
  <c r="GV326" i="71"/>
  <c r="HU324" i="71"/>
  <c r="HU326" i="71"/>
  <c r="HH306" i="71"/>
  <c r="HP326" i="71"/>
  <c r="GB322" i="71"/>
  <c r="GO319" i="71"/>
  <c r="EW333" i="13"/>
  <c r="HB306" i="71"/>
  <c r="EI332" i="13"/>
  <c r="GJ308" i="71"/>
  <c r="EQ333" i="13"/>
  <c r="HB315" i="71"/>
  <c r="GQ306" i="71"/>
  <c r="FM333" i="13"/>
  <c r="EN336" i="13"/>
  <c r="FB336" i="13"/>
  <c r="HR316" i="71"/>
  <c r="HN320" i="71"/>
  <c r="GF310" i="71"/>
  <c r="HG323" i="71"/>
  <c r="HE308" i="71"/>
  <c r="HL312" i="71"/>
  <c r="HN311" i="71"/>
  <c r="GL309" i="71"/>
  <c r="GL307" i="71"/>
  <c r="FE335" i="13"/>
  <c r="FJ336" i="13"/>
  <c r="GI314" i="71"/>
  <c r="EI335" i="13"/>
  <c r="HU306" i="71"/>
  <c r="ES332" i="13"/>
  <c r="EX333" i="13"/>
  <c r="HK313" i="71"/>
  <c r="HM315" i="71"/>
  <c r="GX312" i="71"/>
  <c r="HB320" i="71"/>
  <c r="HH309" i="71"/>
  <c r="HD307" i="71"/>
  <c r="GB311" i="71"/>
  <c r="GR307" i="71"/>
  <c r="FB333" i="13"/>
  <c r="HP316" i="71"/>
  <c r="GJ313" i="71"/>
  <c r="GT319" i="71"/>
  <c r="HM310" i="71"/>
  <c r="HC318" i="71"/>
  <c r="GG318" i="71"/>
  <c r="HR315" i="71"/>
  <c r="FF336" i="13"/>
  <c r="HO310" i="71"/>
  <c r="HN308" i="71"/>
  <c r="GI313" i="71"/>
  <c r="GC306" i="71"/>
  <c r="GO306" i="71"/>
  <c r="FD335" i="13"/>
  <c r="GS325" i="71"/>
  <c r="HY337" i="71"/>
  <c r="HF308" i="71"/>
  <c r="GO311" i="71"/>
  <c r="EV338" i="13"/>
  <c r="EZ334" i="13"/>
  <c r="EW339" i="13"/>
  <c r="HQ308" i="71"/>
  <c r="HF312" i="71"/>
  <c r="FC333" i="13"/>
  <c r="HA311" i="71"/>
  <c r="GQ311" i="71"/>
  <c r="HI317" i="71"/>
  <c r="EJ339" i="13"/>
  <c r="GP309" i="71"/>
  <c r="HW328" i="71"/>
  <c r="GY311" i="71"/>
  <c r="HD313" i="71"/>
  <c r="HX313" i="71"/>
  <c r="HH317" i="71"/>
  <c r="ET335" i="13"/>
  <c r="EN338" i="13"/>
  <c r="HM318" i="71"/>
  <c r="EI333" i="13"/>
  <c r="HL311" i="71"/>
  <c r="GS321" i="71"/>
  <c r="HQ307" i="71"/>
  <c r="GY321" i="71"/>
  <c r="EM338" i="13"/>
  <c r="FP339" i="13"/>
  <c r="EM341" i="13"/>
  <c r="EK341" i="13"/>
  <c r="EK339" i="13"/>
  <c r="EL341" i="13"/>
  <c r="FO342" i="13"/>
  <c r="FC342" i="13"/>
  <c r="HR307" i="71"/>
  <c r="HX308" i="71"/>
  <c r="GS320" i="71"/>
  <c r="FC332" i="13"/>
  <c r="FH332" i="13"/>
  <c r="FB337" i="13"/>
  <c r="EI340" i="13"/>
  <c r="FI338" i="13"/>
  <c r="GY317" i="71"/>
  <c r="GZ313" i="71"/>
  <c r="HH310" i="71"/>
  <c r="EX337" i="13"/>
  <c r="EO337" i="13"/>
  <c r="ET341" i="13"/>
  <c r="EJ337" i="13"/>
  <c r="GK317" i="71"/>
  <c r="GB313" i="71"/>
  <c r="HD318" i="71"/>
  <c r="EX336" i="13"/>
  <c r="FJ334" i="13"/>
  <c r="FB339" i="13"/>
  <c r="EI336" i="13"/>
  <c r="ER339" i="13"/>
  <c r="GD314" i="71"/>
  <c r="GI306" i="71"/>
  <c r="HD309" i="71"/>
  <c r="FI336" i="13"/>
  <c r="FM336" i="13"/>
  <c r="ER337" i="13"/>
  <c r="FD340" i="13"/>
  <c r="EJ341" i="13"/>
  <c r="EI334" i="13"/>
  <c r="FC340" i="13"/>
  <c r="EV342" i="13"/>
  <c r="FI342" i="13"/>
  <c r="EW342" i="13"/>
  <c r="EW343" i="13"/>
  <c r="FQ343" i="13"/>
  <c r="FF343" i="13"/>
  <c r="EV343" i="13"/>
  <c r="EX343" i="13"/>
  <c r="EK343" i="13"/>
  <c r="EU343" i="13"/>
  <c r="FM343" i="13"/>
  <c r="EO343" i="13"/>
  <c r="GT313" i="71"/>
  <c r="GD318" i="71"/>
  <c r="GI325" i="71"/>
  <c r="HF313" i="71"/>
  <c r="ES335" i="13"/>
  <c r="FF332" i="13"/>
  <c r="FL338" i="13"/>
  <c r="ER340" i="13"/>
  <c r="ET338" i="13"/>
  <c r="GX315" i="71"/>
  <c r="HR312" i="71"/>
  <c r="GU308" i="71"/>
  <c r="EN332" i="13"/>
  <c r="FQ335" i="13"/>
  <c r="GH314" i="71"/>
  <c r="FC337" i="13"/>
  <c r="HY331" i="71"/>
  <c r="EU334" i="13"/>
  <c r="FH338" i="13"/>
  <c r="FM339" i="13"/>
  <c r="EP339" i="13"/>
  <c r="FL340" i="13"/>
  <c r="EV340" i="13"/>
  <c r="EZ341" i="13"/>
  <c r="EI341" i="13"/>
  <c r="FQ332" i="13"/>
  <c r="EX339" i="13"/>
  <c r="EQ340" i="13"/>
  <c r="FL341" i="13"/>
  <c r="FP341" i="13"/>
  <c r="EU342" i="13"/>
  <c r="FK342" i="13"/>
  <c r="FD342" i="13"/>
  <c r="EK342" i="13"/>
  <c r="HF336" i="71"/>
  <c r="HC332" i="71"/>
  <c r="GK336" i="71"/>
  <c r="HV333" i="71"/>
  <c r="GV334" i="71"/>
  <c r="GS339" i="71"/>
  <c r="HJ338" i="71"/>
  <c r="HC338" i="71"/>
  <c r="HA332" i="71"/>
  <c r="HR336" i="71"/>
  <c r="GF329" i="71"/>
  <c r="GF330" i="71"/>
  <c r="HL333" i="71"/>
  <c r="GJ334" i="71"/>
  <c r="GX332" i="71"/>
  <c r="HC314" i="71"/>
  <c r="HN310" i="71"/>
  <c r="HE325" i="71"/>
  <c r="GG314" i="71"/>
  <c r="GZ319" i="71"/>
  <c r="HY338" i="71"/>
  <c r="GR329" i="71"/>
  <c r="HO311" i="71"/>
  <c r="HF332" i="71"/>
  <c r="GD308" i="71"/>
  <c r="GS322" i="71"/>
  <c r="HI309" i="71"/>
  <c r="GG327" i="71"/>
  <c r="GD331" i="71"/>
  <c r="GM323" i="71"/>
  <c r="GV313" i="71"/>
  <c r="HS320" i="71"/>
  <c r="FP332" i="13"/>
  <c r="GI308" i="71"/>
  <c r="HH320" i="71"/>
  <c r="GC309" i="71"/>
  <c r="FN335" i="13"/>
  <c r="GX316" i="71"/>
  <c r="GN309" i="71"/>
  <c r="HG310" i="71"/>
  <c r="HT311" i="71"/>
  <c r="GO307" i="71"/>
  <c r="HY333" i="71"/>
  <c r="FK335" i="13"/>
  <c r="HY321" i="71"/>
  <c r="FE333" i="13"/>
  <c r="HI314" i="71"/>
  <c r="HI313" i="71"/>
  <c r="GZ318" i="71"/>
  <c r="FP335" i="13"/>
  <c r="FE334" i="13"/>
  <c r="GF313" i="71"/>
  <c r="HY336" i="71"/>
  <c r="EL333" i="13"/>
  <c r="HU315" i="71"/>
  <c r="HD306" i="71"/>
  <c r="EK338" i="13"/>
  <c r="HB318" i="71"/>
  <c r="GG315" i="71"/>
  <c r="GC311" i="71"/>
  <c r="HS312" i="71"/>
  <c r="HD314" i="71"/>
  <c r="EJ334" i="13"/>
  <c r="EW338" i="13"/>
  <c r="FK332" i="13"/>
  <c r="HP317" i="71"/>
  <c r="GJ314" i="71"/>
  <c r="FN338" i="13"/>
  <c r="EV341" i="13"/>
  <c r="EL338" i="13"/>
  <c r="EX342" i="13"/>
  <c r="EU332" i="13"/>
  <c r="GD317" i="71"/>
  <c r="GM308" i="71"/>
  <c r="GV310" i="71"/>
  <c r="HL309" i="71"/>
  <c r="HY339" i="71"/>
  <c r="GY315" i="71"/>
  <c r="FJ339" i="13"/>
  <c r="HU314" i="71"/>
  <c r="GE310" i="71"/>
  <c r="HR310" i="71"/>
  <c r="HA314" i="71"/>
  <c r="HC313" i="71"/>
  <c r="GG311" i="71"/>
  <c r="FM337" i="13"/>
  <c r="FD341" i="13"/>
  <c r="FC341" i="13"/>
  <c r="EM342" i="13"/>
  <c r="ET343" i="13"/>
  <c r="EZ343" i="13"/>
  <c r="FH343" i="13"/>
  <c r="EQ343" i="13"/>
  <c r="GP326" i="71"/>
  <c r="HI320" i="71"/>
  <c r="GZ331" i="71"/>
  <c r="GG316" i="71"/>
  <c r="HF324" i="71"/>
  <c r="GP325" i="71"/>
  <c r="HW326" i="71"/>
  <c r="HR327" i="71"/>
  <c r="GJ327" i="71"/>
  <c r="HT328" i="71"/>
  <c r="GG328" i="71"/>
  <c r="GF320" i="71"/>
  <c r="GZ321" i="71"/>
  <c r="GW324" i="71"/>
  <c r="HR324" i="71"/>
  <c r="HI323" i="71"/>
  <c r="HU310" i="71"/>
  <c r="HM308" i="71"/>
  <c r="HB319" i="71"/>
  <c r="GW320" i="71"/>
  <c r="HG317" i="71"/>
  <c r="GC307" i="71"/>
  <c r="HP312" i="71"/>
  <c r="GL317" i="71"/>
  <c r="HV311" i="71"/>
  <c r="HE321" i="71"/>
  <c r="GQ310" i="71"/>
  <c r="HT306" i="71"/>
  <c r="HL317" i="71"/>
  <c r="GV311" i="71"/>
  <c r="HY314" i="71"/>
  <c r="EK332" i="13"/>
  <c r="GK313" i="71"/>
  <c r="GN330" i="71"/>
  <c r="HP331" i="71"/>
  <c r="GN307" i="71"/>
  <c r="ER335" i="13"/>
  <c r="EW336" i="13"/>
  <c r="GM311" i="71"/>
  <c r="GG306" i="71"/>
  <c r="HB307" i="71"/>
  <c r="FG336" i="13"/>
  <c r="FA340" i="13"/>
  <c r="HS314" i="71"/>
  <c r="HF314" i="71"/>
  <c r="EY339" i="13"/>
  <c r="EU337" i="13"/>
  <c r="GC312" i="71"/>
  <c r="FL335" i="13"/>
  <c r="EQ339" i="13"/>
  <c r="HW322" i="71"/>
  <c r="GZ306" i="71"/>
  <c r="FO337" i="13"/>
  <c r="FP338" i="13"/>
  <c r="FR341" i="13"/>
  <c r="EN340" i="13"/>
  <c r="EI342" i="13"/>
  <c r="GR315" i="71"/>
  <c r="GL315" i="71"/>
  <c r="EU338" i="13"/>
  <c r="HK319" i="71"/>
  <c r="HM312" i="71"/>
  <c r="GO316" i="71"/>
  <c r="EJ340" i="13"/>
  <c r="GV319" i="71"/>
  <c r="EU336" i="13"/>
  <c r="GH311" i="71"/>
  <c r="FP340" i="13"/>
  <c r="HO316" i="71"/>
  <c r="EM336" i="13"/>
  <c r="GG309" i="71"/>
  <c r="ET340" i="13"/>
  <c r="HV320" i="71"/>
  <c r="FK341" i="13"/>
  <c r="FG342" i="13"/>
  <c r="FG343" i="13"/>
  <c r="FN343" i="13"/>
  <c r="FA343" i="13"/>
  <c r="FD343" i="13"/>
  <c r="FB344" i="13"/>
  <c r="EM344" i="13"/>
  <c r="FA344" i="13"/>
  <c r="FL344" i="13"/>
  <c r="FI344" i="13"/>
  <c r="FH344" i="13"/>
  <c r="FR344" i="13"/>
  <c r="EO344" i="13"/>
  <c r="ER344" i="13"/>
  <c r="EY344" i="13"/>
  <c r="EX344" i="13"/>
  <c r="FF344" i="13"/>
  <c r="EJ344" i="13"/>
  <c r="FK344" i="13"/>
  <c r="FG344" i="13"/>
  <c r="FC344" i="13"/>
  <c r="EL344" i="13"/>
  <c r="EN344" i="13"/>
  <c r="FN336" i="13"/>
  <c r="HQ309" i="71"/>
  <c r="ES339" i="13"/>
  <c r="FH341" i="13"/>
  <c r="FL342" i="13"/>
  <c r="EN343" i="13"/>
  <c r="EM343" i="13"/>
  <c r="FI343" i="13"/>
  <c r="EU344" i="13"/>
  <c r="EQ344" i="13"/>
  <c r="EP344" i="13"/>
  <c r="FE344" i="13"/>
  <c r="EI344" i="13"/>
  <c r="EZ344" i="13"/>
  <c r="EV344" i="13"/>
  <c r="EK344" i="13"/>
  <c r="FN344" i="13"/>
  <c r="FM344" i="13"/>
  <c r="ET344" i="13"/>
  <c r="HU318" i="71"/>
  <c r="GR331" i="71"/>
  <c r="EL334" i="13"/>
  <c r="GS313" i="71"/>
  <c r="HD330" i="71"/>
  <c r="GE321" i="71"/>
  <c r="GS323" i="71"/>
  <c r="HV310" i="71"/>
  <c r="HH313" i="71"/>
  <c r="GU321" i="71"/>
  <c r="GS319" i="71"/>
  <c r="GF317" i="71"/>
  <c r="GQ315" i="71"/>
  <c r="HO312" i="71"/>
  <c r="GV307" i="71"/>
  <c r="FE338" i="13"/>
  <c r="HW313" i="71"/>
  <c r="EJ336" i="13"/>
  <c r="GT312" i="71"/>
  <c r="EQ338" i="13"/>
  <c r="HU307" i="71"/>
  <c r="HX310" i="71"/>
  <c r="HG308" i="71"/>
  <c r="EK336" i="13"/>
  <c r="GB309" i="71"/>
  <c r="FC338" i="13"/>
  <c r="EU339" i="13"/>
  <c r="EP336" i="13"/>
  <c r="GW321" i="71"/>
  <c r="HA313" i="71"/>
  <c r="GR318" i="71"/>
  <c r="GG308" i="71"/>
  <c r="HW319" i="71"/>
  <c r="EY341" i="13"/>
  <c r="EQ336" i="13"/>
  <c r="GF324" i="71"/>
  <c r="HS318" i="71"/>
  <c r="FJ335" i="13"/>
  <c r="GB315" i="71"/>
  <c r="FD333" i="13"/>
  <c r="FA338" i="13"/>
  <c r="EU340" i="13"/>
  <c r="FH336" i="13"/>
  <c r="HK315" i="71"/>
  <c r="HI306" i="71"/>
  <c r="EP337" i="13"/>
  <c r="FG333" i="13"/>
  <c r="HH307" i="71"/>
  <c r="EN339" i="13"/>
  <c r="FQ340" i="13"/>
  <c r="EP341" i="13"/>
  <c r="FA332" i="13"/>
  <c r="FB340" i="13"/>
  <c r="FB342" i="13"/>
  <c r="FN342" i="13"/>
  <c r="FH342" i="13"/>
  <c r="HO314" i="71"/>
  <c r="HV315" i="71"/>
  <c r="GY312" i="71"/>
  <c r="EK334" i="13"/>
  <c r="EN337" i="13"/>
  <c r="HE311" i="71"/>
  <c r="GR316" i="71"/>
  <c r="HG309" i="71"/>
  <c r="GQ312" i="71"/>
  <c r="GD307" i="71"/>
  <c r="HM321" i="71"/>
  <c r="HO306" i="71"/>
  <c r="EL340" i="13"/>
  <c r="HI312" i="71"/>
  <c r="GR312" i="71"/>
  <c r="GT315" i="71"/>
  <c r="GE307" i="71"/>
  <c r="FN332" i="13"/>
  <c r="HY328" i="71"/>
  <c r="EK337" i="13"/>
  <c r="EI338" i="13"/>
  <c r="FA335" i="13"/>
  <c r="FJ333" i="13"/>
  <c r="HW310" i="71"/>
  <c r="FB335" i="13"/>
  <c r="HW307" i="71"/>
  <c r="EW335" i="13"/>
  <c r="GV321" i="71"/>
  <c r="FK340" i="13"/>
  <c r="EX341" i="13"/>
  <c r="GQ307" i="71"/>
  <c r="EQ337" i="13"/>
  <c r="FM341" i="13"/>
  <c r="ER342" i="13"/>
  <c r="EN342" i="13"/>
  <c r="ES343" i="13"/>
  <c r="ER343" i="13"/>
  <c r="FC343" i="13"/>
  <c r="EY343" i="13"/>
  <c r="FE343" i="13"/>
  <c r="FR343" i="13"/>
  <c r="FL343" i="13"/>
  <c r="EL343" i="13"/>
  <c r="FK343" i="13"/>
  <c r="FN341" i="13"/>
  <c r="HR322" i="71"/>
  <c r="HI310" i="71"/>
  <c r="GW315" i="71"/>
  <c r="GJ315" i="71"/>
  <c r="HB316" i="71"/>
  <c r="FP337" i="13"/>
  <c r="EY336" i="13"/>
  <c r="EV334" i="13"/>
  <c r="HK308" i="71"/>
  <c r="HN314" i="71"/>
  <c r="HR308" i="71"/>
  <c r="GP321" i="71"/>
  <c r="HP315" i="71"/>
  <c r="HD308" i="71"/>
  <c r="EP334" i="13"/>
  <c r="ET334" i="13"/>
  <c r="HT317" i="71"/>
  <c r="FG337" i="13"/>
  <c r="FQ338" i="13"/>
  <c r="HC306" i="71"/>
  <c r="FR340" i="13"/>
  <c r="FO340" i="13"/>
  <c r="FG341" i="13"/>
  <c r="FQ341" i="13"/>
  <c r="GK306" i="71"/>
  <c r="EV337" i="13"/>
  <c r="EJ338" i="13"/>
  <c r="EX340" i="13"/>
  <c r="FE341" i="13"/>
  <c r="FJ342" i="13"/>
  <c r="FM342" i="13"/>
  <c r="EY342" i="13"/>
  <c r="EJ342" i="13"/>
  <c r="ES342" i="13"/>
  <c r="GR335" i="71"/>
  <c r="GH339" i="71"/>
  <c r="GT337" i="71"/>
  <c r="GY337" i="71"/>
  <c r="GF338" i="71"/>
  <c r="GT334" i="71"/>
  <c r="GM339" i="71"/>
  <c r="GZ327" i="71"/>
  <c r="GQ334" i="71"/>
  <c r="GR323" i="71"/>
  <c r="HG329" i="71"/>
  <c r="HG327" i="71"/>
  <c r="HW334" i="71"/>
  <c r="GC331" i="71"/>
  <c r="HR329" i="71"/>
  <c r="HI318" i="71"/>
  <c r="GL325" i="71"/>
  <c r="HU320" i="71"/>
  <c r="GW316" i="71"/>
  <c r="GU324" i="71"/>
  <c r="HC331" i="71"/>
  <c r="GJ320" i="71"/>
  <c r="HQ326" i="71"/>
  <c r="HT323" i="71"/>
  <c r="GI318" i="71"/>
  <c r="HN325" i="71"/>
  <c r="GO327" i="71"/>
  <c r="HE323" i="71"/>
  <c r="GH322" i="71"/>
  <c r="GN315" i="71"/>
  <c r="GI311" i="71"/>
  <c r="FD332" i="13"/>
  <c r="ES337" i="13"/>
  <c r="GB318" i="71"/>
  <c r="HE315" i="71"/>
  <c r="FQ333" i="13"/>
  <c r="HY316" i="71"/>
  <c r="GW312" i="71"/>
  <c r="HY317" i="71"/>
  <c r="HM311" i="71"/>
  <c r="HD310" i="71"/>
  <c r="HV317" i="71"/>
  <c r="ET333" i="13"/>
  <c r="GJ306" i="71"/>
  <c r="FN333" i="13"/>
  <c r="GF314" i="71"/>
  <c r="HJ312" i="71"/>
  <c r="GS311" i="71"/>
  <c r="HE316" i="71"/>
  <c r="GB312" i="71"/>
  <c r="FI337" i="13"/>
  <c r="EN335" i="13"/>
  <c r="FQ337" i="13"/>
  <c r="HJ315" i="71"/>
  <c r="HY312" i="71"/>
  <c r="HQ313" i="71"/>
  <c r="GK309" i="71"/>
  <c r="GO312" i="71"/>
  <c r="EK335" i="13"/>
  <c r="FJ340" i="13"/>
  <c r="GS307" i="71"/>
  <c r="GS316" i="71"/>
  <c r="HD315" i="71"/>
  <c r="FO339" i="13"/>
  <c r="GY325" i="71"/>
  <c r="HP313" i="71"/>
  <c r="HT308" i="71"/>
  <c r="EP340" i="13"/>
  <c r="FN334" i="13"/>
  <c r="EO341" i="13"/>
  <c r="FR342" i="13"/>
  <c r="GT309" i="71"/>
  <c r="FH337" i="13"/>
  <c r="FG339" i="13"/>
  <c r="FD339" i="13"/>
  <c r="GE312" i="71"/>
  <c r="GP317" i="71"/>
  <c r="FA341" i="13"/>
  <c r="GF312" i="71"/>
  <c r="HL310" i="71"/>
  <c r="FL336" i="13"/>
  <c r="HY332" i="71"/>
  <c r="HR313" i="71"/>
  <c r="EM335" i="13"/>
  <c r="EV336" i="13"/>
  <c r="FI340" i="13"/>
  <c r="FE339" i="13"/>
  <c r="EZ342" i="13"/>
  <c r="FJ343" i="13"/>
  <c r="FB343" i="13"/>
  <c r="EJ343" i="13"/>
  <c r="FP343" i="13"/>
  <c r="EP343" i="13"/>
  <c r="GQ320" i="71"/>
  <c r="GZ317" i="71"/>
  <c r="HJ324" i="71"/>
  <c r="GF326" i="71"/>
  <c r="GL316" i="71"/>
  <c r="GZ322" i="71"/>
  <c r="GQ328" i="71"/>
  <c r="GW318" i="71"/>
  <c r="GG324" i="71"/>
  <c r="HU331" i="71"/>
  <c r="GS310" i="71"/>
  <c r="HG332" i="71"/>
  <c r="GI315" i="71"/>
  <c r="GB328" i="71"/>
  <c r="GL308" i="71"/>
  <c r="HQ314" i="71"/>
  <c r="HV321" i="71"/>
  <c r="GE309" i="71"/>
  <c r="HM307" i="71"/>
  <c r="HS316" i="71"/>
  <c r="GG320" i="71"/>
  <c r="GW317" i="71"/>
  <c r="FI335" i="13"/>
  <c r="GK311" i="71"/>
  <c r="GK322" i="71"/>
  <c r="GG313" i="71"/>
  <c r="HV308" i="71"/>
  <c r="HJ309" i="71"/>
  <c r="HU319" i="71"/>
  <c r="HY340" i="71"/>
  <c r="GH317" i="71"/>
  <c r="GD315" i="71"/>
  <c r="HR320" i="71"/>
  <c r="EP332" i="13"/>
  <c r="HS313" i="71"/>
  <c r="FR332" i="13"/>
  <c r="GY313" i="71"/>
  <c r="GY314" i="71"/>
  <c r="EZ338" i="13"/>
  <c r="GW309" i="71"/>
  <c r="ER334" i="13"/>
  <c r="EM339" i="13"/>
  <c r="FB338" i="13"/>
  <c r="GO310" i="71"/>
  <c r="FJ337" i="13"/>
  <c r="FJ341" i="13"/>
  <c r="GO317" i="71"/>
  <c r="HG314" i="71"/>
  <c r="GL318" i="71"/>
  <c r="GE313" i="71"/>
  <c r="GJ310" i="71"/>
  <c r="GC319" i="71"/>
  <c r="FR334" i="13"/>
  <c r="FM340" i="13"/>
  <c r="FF338" i="13"/>
  <c r="EQ342" i="13"/>
  <c r="GZ312" i="71"/>
  <c r="HF316" i="71"/>
  <c r="HW315" i="71"/>
  <c r="FK338" i="13"/>
  <c r="GE316" i="71"/>
  <c r="HX314" i="71"/>
  <c r="ET332" i="13"/>
  <c r="ES333" i="13"/>
  <c r="HK312" i="71"/>
  <c r="HY313" i="71"/>
  <c r="FR335" i="13"/>
  <c r="FE336" i="13"/>
  <c r="FL339" i="13"/>
  <c r="FO343" i="13"/>
  <c r="EI343" i="13"/>
  <c r="FQ344" i="13"/>
  <c r="FP344" i="13"/>
  <c r="ES344" i="13"/>
  <c r="FD344" i="13"/>
  <c r="FJ344" i="13"/>
  <c r="FO344" i="13"/>
  <c r="EW344" i="13"/>
  <c r="EI345" i="13"/>
  <c r="FJ345" i="13"/>
  <c r="FN345" i="13"/>
  <c r="FB345" i="13"/>
  <c r="EJ345" i="13"/>
  <c r="FD345" i="13"/>
  <c r="EU345" i="13"/>
  <c r="FR345" i="13"/>
  <c r="FP345" i="13"/>
  <c r="ES345" i="13"/>
  <c r="FI345" i="13"/>
  <c r="EO345" i="13"/>
  <c r="ER345" i="13"/>
  <c r="EY345" i="13"/>
  <c r="EQ345" i="13"/>
  <c r="FK345" i="13"/>
  <c r="FL345" i="13"/>
  <c r="FQ345" i="13"/>
  <c r="FO345" i="13"/>
  <c r="FM345" i="13"/>
  <c r="EW345" i="13"/>
  <c r="FG345" i="13"/>
  <c r="EP345" i="13"/>
  <c r="FH345" i="13"/>
  <c r="FE345" i="13"/>
  <c r="EX345" i="13"/>
  <c r="FC345" i="13"/>
  <c r="EL345" i="13"/>
  <c r="EK345" i="13"/>
  <c r="ET345" i="13"/>
  <c r="EM345" i="13"/>
  <c r="FA345" i="13"/>
  <c r="EN345" i="13"/>
  <c r="FF345" i="13"/>
  <c r="EV345" i="13"/>
  <c r="EZ345" i="13"/>
  <c r="S51" i="13" l="1"/>
  <c r="AK51" i="13"/>
  <c r="AF51" i="13"/>
  <c r="Z51" i="13"/>
  <c r="O51" i="13"/>
  <c r="AL51" i="13"/>
  <c r="AM51" i="13"/>
  <c r="E50" i="13"/>
  <c r="AK50" i="13"/>
  <c r="AH46" i="13"/>
  <c r="AA43" i="13"/>
  <c r="AN42" i="13"/>
  <c r="BC21" i="71"/>
  <c r="AO20" i="71"/>
  <c r="O40" i="13"/>
  <c r="P39" i="13"/>
  <c r="BB22" i="71"/>
  <c r="I24" i="71"/>
  <c r="AG45" i="13"/>
  <c r="BA23" i="71"/>
  <c r="AJ24" i="71"/>
  <c r="AD20" i="71"/>
  <c r="M49" i="13"/>
  <c r="AB45" i="13"/>
  <c r="AI47" i="13"/>
  <c r="AN41" i="13"/>
  <c r="G27" i="71"/>
  <c r="N18" i="71"/>
  <c r="I21" i="71"/>
  <c r="P26" i="71"/>
  <c r="AK22" i="71"/>
  <c r="S25" i="71"/>
  <c r="AF48" i="13"/>
  <c r="AF44" i="13"/>
  <c r="S18" i="71"/>
  <c r="X45" i="13"/>
  <c r="I46" i="13"/>
  <c r="N41" i="13"/>
  <c r="AA17" i="71"/>
  <c r="V45" i="13"/>
  <c r="AC22" i="71"/>
  <c r="AC21" i="71"/>
  <c r="AN39" i="13"/>
  <c r="AW21" i="71"/>
  <c r="L39" i="13"/>
  <c r="AV28" i="71"/>
  <c r="H23" i="71"/>
  <c r="L25" i="71"/>
  <c r="BC48" i="71"/>
  <c r="AY27" i="71"/>
  <c r="AN17" i="71"/>
  <c r="AZ16" i="71"/>
  <c r="K21" i="71"/>
  <c r="O30" i="71"/>
  <c r="O19" i="71"/>
  <c r="AE42" i="13"/>
  <c r="AA25" i="71"/>
  <c r="K28" i="71"/>
  <c r="AW24" i="71"/>
  <c r="AQ15" i="71"/>
  <c r="I17" i="71"/>
  <c r="AZ29" i="71"/>
  <c r="AU22" i="71"/>
  <c r="P16" i="71"/>
  <c r="F36" i="71"/>
  <c r="M23" i="71"/>
  <c r="AK40" i="71"/>
  <c r="W18" i="71"/>
  <c r="AY39" i="71"/>
  <c r="K32" i="71"/>
  <c r="AA26" i="71"/>
  <c r="U36" i="71"/>
  <c r="AD30" i="71"/>
  <c r="P24" i="71"/>
  <c r="J34" i="71"/>
  <c r="AN32" i="71"/>
  <c r="AD25" i="71"/>
  <c r="U28" i="71"/>
  <c r="L50" i="13"/>
  <c r="AL50" i="13"/>
  <c r="F50" i="13"/>
  <c r="X50" i="13"/>
  <c r="AF50" i="13"/>
  <c r="V49" i="13"/>
  <c r="AA46" i="13"/>
  <c r="AE47" i="13"/>
  <c r="R43" i="13"/>
  <c r="I42" i="13"/>
  <c r="AV21" i="71"/>
  <c r="BC40" i="71"/>
  <c r="AH43" i="13"/>
  <c r="AP18" i="71"/>
  <c r="J20" i="71"/>
  <c r="W48" i="13"/>
  <c r="T25" i="71"/>
  <c r="I20" i="71"/>
  <c r="Z46" i="13"/>
  <c r="AC46" i="13"/>
  <c r="AD44" i="13"/>
  <c r="X17" i="71"/>
  <c r="AN49" i="13"/>
  <c r="K48" i="13"/>
  <c r="AJ41" i="13"/>
  <c r="L47" i="13"/>
  <c r="AX16" i="71"/>
  <c r="AT21" i="71"/>
  <c r="AC33" i="71"/>
  <c r="AK46" i="13"/>
  <c r="AH23" i="71"/>
  <c r="W24" i="71"/>
  <c r="W15" i="71"/>
  <c r="AF47" i="13"/>
  <c r="G42" i="13"/>
  <c r="S20" i="71"/>
  <c r="O17" i="71"/>
  <c r="AU21" i="71"/>
  <c r="BC20" i="71"/>
  <c r="AN23" i="71"/>
  <c r="AM44" i="13"/>
  <c r="J42" i="13"/>
  <c r="AE44" i="13"/>
  <c r="F20" i="71"/>
  <c r="AI24" i="71"/>
  <c r="W19" i="71"/>
  <c r="AN20" i="71"/>
  <c r="J22" i="71"/>
  <c r="AJ40" i="13"/>
  <c r="N14" i="71"/>
  <c r="P40" i="13"/>
  <c r="AZ25" i="71"/>
  <c r="AH18" i="71"/>
  <c r="AQ19" i="71"/>
  <c r="BC25" i="71"/>
  <c r="AA20" i="71"/>
  <c r="BC24" i="71"/>
  <c r="AM40" i="13"/>
  <c r="AI23" i="71"/>
  <c r="F26" i="71"/>
  <c r="O44" i="13"/>
  <c r="Z39" i="13"/>
  <c r="M19" i="71"/>
  <c r="R23" i="71"/>
  <c r="L30" i="71"/>
  <c r="AI31" i="71"/>
  <c r="S35" i="71"/>
  <c r="AR33" i="71"/>
  <c r="M26" i="71"/>
  <c r="AX31" i="71"/>
  <c r="AU34" i="71"/>
  <c r="N28" i="71"/>
  <c r="AG39" i="71"/>
  <c r="Y32" i="71"/>
  <c r="AA24" i="71"/>
  <c r="AY28" i="71"/>
  <c r="P33" i="71"/>
  <c r="AM26" i="71"/>
  <c r="AV37" i="71"/>
  <c r="G39" i="71"/>
  <c r="BA42" i="71"/>
  <c r="AK35" i="71"/>
  <c r="AK37" i="71"/>
  <c r="V31" i="71"/>
  <c r="U42" i="71"/>
  <c r="AD35" i="71"/>
  <c r="Q47" i="71"/>
  <c r="X42" i="71"/>
  <c r="J46" i="71"/>
  <c r="AC45" i="71"/>
  <c r="X45" i="71"/>
  <c r="L47" i="71"/>
  <c r="V43" i="71"/>
  <c r="O49" i="13"/>
  <c r="F49" i="13"/>
  <c r="U49" i="13"/>
  <c r="AI49" i="13"/>
  <c r="AF49" i="13"/>
  <c r="AA48" i="13"/>
  <c r="T47" i="13"/>
  <c r="F45" i="13"/>
  <c r="R44" i="13"/>
  <c r="O14" i="71"/>
  <c r="AM48" i="13"/>
  <c r="AC48" i="13"/>
  <c r="AK47" i="13"/>
  <c r="AN47" i="13"/>
  <c r="AG14" i="71"/>
  <c r="AM45" i="13"/>
  <c r="AC44" i="13"/>
  <c r="AX25" i="71"/>
  <c r="P41" i="13"/>
  <c r="L41" i="13"/>
  <c r="AH16" i="71"/>
  <c r="AT23" i="71"/>
  <c r="T29" i="71"/>
  <c r="AV16" i="71"/>
  <c r="AR22" i="71"/>
  <c r="AO16" i="71"/>
  <c r="R41" i="13"/>
  <c r="U43" i="13"/>
  <c r="AL44" i="13"/>
  <c r="AF24" i="71"/>
  <c r="N23" i="71"/>
  <c r="AA23" i="71"/>
  <c r="AM18" i="71"/>
  <c r="AV30" i="71"/>
  <c r="AJ48" i="13"/>
  <c r="AG50" i="13"/>
  <c r="H50" i="13"/>
  <c r="AH50" i="13"/>
  <c r="AN50" i="13"/>
  <c r="AA50" i="13"/>
  <c r="U50" i="13"/>
  <c r="Y50" i="13"/>
  <c r="N50" i="13"/>
  <c r="O50" i="13"/>
  <c r="J49" i="13"/>
  <c r="N49" i="13"/>
  <c r="AI48" i="13"/>
  <c r="M44" i="13"/>
  <c r="U15" i="71"/>
  <c r="T48" i="13"/>
  <c r="AG47" i="13"/>
  <c r="Z29" i="71"/>
  <c r="S42" i="13"/>
  <c r="BA15" i="71"/>
  <c r="X42" i="13"/>
  <c r="BA18" i="71"/>
  <c r="AF40" i="13"/>
  <c r="W42" i="13"/>
  <c r="E45" i="13"/>
  <c r="G44" i="13"/>
  <c r="BC36" i="71"/>
  <c r="AJ39" i="13"/>
  <c r="I15" i="71"/>
  <c r="X23" i="71"/>
  <c r="V20" i="71"/>
  <c r="AM20" i="71"/>
  <c r="H47" i="13"/>
  <c r="AS14" i="71"/>
  <c r="AQ29" i="71"/>
  <c r="H15" i="71"/>
  <c r="U20" i="71"/>
  <c r="AK17" i="71"/>
  <c r="V24" i="71"/>
  <c r="AI19" i="71"/>
  <c r="J44" i="13"/>
  <c r="G41" i="13"/>
  <c r="AC20" i="71"/>
  <c r="AZ23" i="71"/>
  <c r="AS22" i="71"/>
  <c r="AD49" i="13"/>
  <c r="AJ49" i="13"/>
  <c r="X49" i="13"/>
  <c r="X47" i="13"/>
  <c r="W39" i="13"/>
  <c r="L48" i="13"/>
  <c r="AM47" i="13"/>
  <c r="J46" i="13"/>
  <c r="AL15" i="71"/>
  <c r="AC40" i="13"/>
  <c r="L44" i="13"/>
  <c r="AM14" i="71"/>
  <c r="AO23" i="71"/>
  <c r="AD43" i="13"/>
  <c r="Q47" i="13"/>
  <c r="W45" i="13"/>
  <c r="Z40" i="13"/>
  <c r="F23" i="71"/>
  <c r="AF42" i="13"/>
  <c r="AW26" i="71"/>
  <c r="J32" i="71"/>
  <c r="M43" i="13"/>
  <c r="U48" i="13"/>
  <c r="BA27" i="71"/>
  <c r="K16" i="71"/>
  <c r="V26" i="71"/>
  <c r="AE21" i="71"/>
  <c r="AA29" i="71"/>
  <c r="L43" i="13"/>
  <c r="Q46" i="13"/>
  <c r="Y45" i="13"/>
  <c r="F17" i="71"/>
  <c r="G43" i="13"/>
  <c r="AK16" i="71"/>
  <c r="BB18" i="71"/>
  <c r="AY15" i="71"/>
  <c r="M45" i="13"/>
  <c r="X20" i="71"/>
  <c r="F43" i="13"/>
  <c r="BA21" i="71"/>
  <c r="AA45" i="13"/>
  <c r="Z15" i="71"/>
  <c r="AS20" i="71"/>
  <c r="U23" i="71"/>
  <c r="J25" i="71"/>
  <c r="W27" i="71"/>
  <c r="Y29" i="71"/>
  <c r="AL21" i="71"/>
  <c r="AZ18" i="71"/>
  <c r="W31" i="71"/>
  <c r="I29" i="71"/>
  <c r="AH38" i="71"/>
  <c r="W21" i="71"/>
  <c r="H41" i="13"/>
  <c r="V39" i="71"/>
  <c r="AY26" i="71"/>
  <c r="P51" i="13"/>
  <c r="AI51" i="13"/>
  <c r="AJ51" i="13"/>
  <c r="G51" i="13"/>
  <c r="R51" i="13"/>
  <c r="V51" i="13"/>
  <c r="E51" i="13"/>
  <c r="AA51" i="13"/>
  <c r="L51" i="13"/>
  <c r="M51" i="13"/>
  <c r="Q51" i="13"/>
  <c r="AE50" i="13"/>
  <c r="I50" i="13"/>
  <c r="J50" i="13"/>
  <c r="AH49" i="13"/>
  <c r="AD48" i="13"/>
  <c r="O46" i="13"/>
  <c r="AU17" i="71"/>
  <c r="AJ43" i="13"/>
  <c r="J51" i="13"/>
  <c r="H51" i="13"/>
  <c r="Y51" i="13"/>
  <c r="AC51" i="13"/>
  <c r="AG51" i="13"/>
  <c r="F51" i="13"/>
  <c r="AB51" i="13"/>
  <c r="T51" i="13"/>
  <c r="U51" i="13"/>
  <c r="N51" i="13"/>
  <c r="K51" i="13"/>
  <c r="AN51" i="13"/>
  <c r="AD51" i="13"/>
  <c r="AE51" i="13"/>
  <c r="AH51" i="13"/>
  <c r="W51" i="13"/>
  <c r="I51" i="13"/>
  <c r="X51" i="13"/>
  <c r="Z50" i="13"/>
  <c r="W50" i="13"/>
  <c r="AJ50" i="13"/>
  <c r="AC50" i="13"/>
  <c r="AC49" i="13"/>
  <c r="AG48" i="13"/>
  <c r="AZ28" i="71"/>
  <c r="P47" i="13"/>
  <c r="K17" i="71"/>
  <c r="I43" i="13"/>
  <c r="AS24" i="71"/>
  <c r="AL47" i="13"/>
  <c r="L19" i="71"/>
  <c r="Q43" i="13"/>
  <c r="Z27" i="71"/>
  <c r="F47" i="13"/>
  <c r="S24" i="71"/>
  <c r="AQ20" i="71"/>
  <c r="AO27" i="71"/>
  <c r="Q45" i="13"/>
  <c r="P23" i="71"/>
  <c r="V23" i="71"/>
  <c r="E49" i="13"/>
  <c r="J47" i="13"/>
  <c r="AN48" i="13"/>
  <c r="AL45" i="13"/>
  <c r="AK44" i="13"/>
  <c r="AD14" i="71"/>
  <c r="BA30" i="71"/>
  <c r="M46" i="13"/>
  <c r="AH42" i="13"/>
  <c r="G20" i="71"/>
  <c r="Q44" i="13"/>
  <c r="U46" i="13"/>
  <c r="AJ22" i="71"/>
  <c r="AW22" i="71"/>
  <c r="W47" i="13"/>
  <c r="AC43" i="13"/>
  <c r="AF15" i="71"/>
  <c r="K14" i="71"/>
  <c r="Q19" i="71"/>
  <c r="S43" i="13"/>
  <c r="N42" i="13"/>
  <c r="R15" i="71"/>
  <c r="AT39" i="71"/>
  <c r="R38" i="71"/>
  <c r="O21" i="71"/>
  <c r="G39" i="13"/>
  <c r="BC22" i="71"/>
  <c r="Z19" i="71"/>
  <c r="AP25" i="71"/>
  <c r="AX14" i="71"/>
  <c r="U18" i="71"/>
  <c r="AI29" i="71"/>
  <c r="AZ19" i="71"/>
  <c r="P25" i="71"/>
  <c r="AT20" i="71"/>
  <c r="G15" i="71"/>
  <c r="AK25" i="71"/>
  <c r="AA28" i="71"/>
  <c r="AF27" i="71"/>
  <c r="AQ16" i="71"/>
  <c r="AY18" i="71"/>
  <c r="AM31" i="71"/>
  <c r="AV32" i="71"/>
  <c r="AA32" i="71"/>
  <c r="AD29" i="71"/>
  <c r="J28" i="71"/>
  <c r="K36" i="71"/>
  <c r="AX36" i="71"/>
  <c r="N35" i="71"/>
  <c r="AV35" i="71"/>
  <c r="BA34" i="71"/>
  <c r="T33" i="71"/>
  <c r="AJ32" i="71"/>
  <c r="K24" i="71"/>
  <c r="AD39" i="71"/>
  <c r="AM28" i="71"/>
  <c r="T34" i="71"/>
  <c r="M50" i="13"/>
  <c r="AD50" i="13"/>
  <c r="V50" i="13"/>
  <c r="P50" i="13"/>
  <c r="I49" i="13"/>
  <c r="Y48" i="13"/>
  <c r="Z48" i="13"/>
  <c r="AI44" i="13"/>
  <c r="K19" i="71"/>
  <c r="AG21" i="71"/>
  <c r="AE22" i="71"/>
  <c r="AV18" i="71"/>
  <c r="I18" i="71"/>
  <c r="AY22" i="71"/>
  <c r="AF46" i="13"/>
  <c r="AC23" i="71"/>
  <c r="BC47" i="71"/>
  <c r="AP17" i="71"/>
  <c r="Z18" i="71"/>
  <c r="Q16" i="71"/>
  <c r="H25" i="71"/>
  <c r="Q39" i="13"/>
  <c r="T49" i="13"/>
  <c r="H45" i="13"/>
  <c r="R48" i="13"/>
  <c r="AJ45" i="13"/>
  <c r="N22" i="71"/>
  <c r="AT25" i="71"/>
  <c r="AG39" i="13"/>
  <c r="S45" i="13"/>
  <c r="F41" i="13"/>
  <c r="AH22" i="71"/>
  <c r="AW20" i="71"/>
  <c r="G19" i="71"/>
  <c r="K23" i="71"/>
  <c r="AF26" i="71"/>
  <c r="G45" i="13"/>
  <c r="AH14" i="71"/>
  <c r="AY23" i="71"/>
  <c r="H40" i="13"/>
  <c r="BC44" i="71"/>
  <c r="J21" i="71"/>
  <c r="AA41" i="13"/>
  <c r="AL42" i="13"/>
  <c r="AD26" i="71"/>
  <c r="AM21" i="71"/>
  <c r="AM22" i="71"/>
  <c r="AA40" i="13"/>
  <c r="BC29" i="71"/>
  <c r="AG42" i="13"/>
  <c r="BC41" i="71"/>
  <c r="S15" i="71"/>
  <c r="AX19" i="71"/>
  <c r="AK18" i="71"/>
  <c r="R17" i="71"/>
  <c r="AB24" i="71"/>
  <c r="AJ42" i="13"/>
  <c r="G17" i="71"/>
  <c r="AL28" i="71"/>
  <c r="M16" i="71"/>
  <c r="AL39" i="13"/>
  <c r="AW28" i="71"/>
  <c r="Z21" i="71"/>
  <c r="Q31" i="71"/>
  <c r="H39" i="71"/>
  <c r="K35" i="71"/>
  <c r="AM17" i="71"/>
  <c r="W30" i="71"/>
  <c r="H16" i="71"/>
  <c r="AJ40" i="71"/>
  <c r="AS19" i="71"/>
  <c r="V37" i="71"/>
  <c r="BC46" i="71"/>
  <c r="AD27" i="71"/>
  <c r="K22" i="71"/>
  <c r="AI33" i="71"/>
  <c r="AR18" i="71"/>
  <c r="AG22" i="71"/>
  <c r="AB40" i="71"/>
  <c r="N42" i="71"/>
  <c r="AP41" i="71"/>
  <c r="J38" i="71"/>
  <c r="J37" i="71"/>
  <c r="AV44" i="71"/>
  <c r="AE40" i="71"/>
  <c r="AG46" i="71"/>
  <c r="AN46" i="71"/>
  <c r="W47" i="71"/>
  <c r="Z42" i="71"/>
  <c r="AZ41" i="71"/>
  <c r="O44" i="71"/>
  <c r="AG40" i="71"/>
  <c r="AJ44" i="71"/>
  <c r="G49" i="13"/>
  <c r="Z49" i="13"/>
  <c r="AG49" i="13"/>
  <c r="Q49" i="13"/>
  <c r="AL48" i="13"/>
  <c r="AH48" i="13"/>
  <c r="M47" i="13"/>
  <c r="T46" i="13"/>
  <c r="AM39" i="13"/>
  <c r="E48" i="13"/>
  <c r="V48" i="13"/>
  <c r="R47" i="13"/>
  <c r="AH47" i="13"/>
  <c r="L46" i="13"/>
  <c r="AI46" i="13"/>
  <c r="AD45" i="13"/>
  <c r="Q41" i="13"/>
  <c r="BC39" i="71"/>
  <c r="Y44" i="13"/>
  <c r="L22" i="71"/>
  <c r="AM42" i="13"/>
  <c r="J39" i="13"/>
  <c r="Y16" i="71"/>
  <c r="AV20" i="71"/>
  <c r="AB23" i="71"/>
  <c r="P45" i="13"/>
  <c r="N47" i="13"/>
  <c r="AH45" i="13"/>
  <c r="AB39" i="13"/>
  <c r="O42" i="13"/>
  <c r="AJ21" i="71"/>
  <c r="M33" i="71"/>
  <c r="H26" i="71"/>
  <c r="X21" i="71"/>
  <c r="K50" i="13"/>
  <c r="AI50" i="13"/>
  <c r="Q50" i="13"/>
  <c r="G50" i="13"/>
  <c r="T50" i="13"/>
  <c r="R50" i="13"/>
  <c r="AB50" i="13"/>
  <c r="AM50" i="13"/>
  <c r="S50" i="13"/>
  <c r="S49" i="13"/>
  <c r="AE49" i="13"/>
  <c r="R49" i="13"/>
  <c r="Y47" i="13"/>
  <c r="E41" i="13"/>
  <c r="F48" i="13"/>
  <c r="Z47" i="13"/>
  <c r="N44" i="13"/>
  <c r="AI43" i="13"/>
  <c r="AE43" i="13"/>
  <c r="AH17" i="71"/>
  <c r="M14" i="71"/>
  <c r="H22" i="71"/>
  <c r="N46" i="13"/>
  <c r="E43" i="13"/>
  <c r="X46" i="13"/>
  <c r="AF41" i="13"/>
  <c r="T43" i="13"/>
  <c r="AH26" i="71"/>
  <c r="F21" i="71"/>
  <c r="O25" i="71"/>
  <c r="F44" i="13"/>
  <c r="P48" i="13"/>
  <c r="K44" i="13"/>
  <c r="T44" i="13"/>
  <c r="AL18" i="71"/>
  <c r="AD21" i="71"/>
  <c r="AC25" i="71"/>
  <c r="AE45" i="13"/>
  <c r="E47" i="13"/>
  <c r="X44" i="13"/>
  <c r="AD39" i="13"/>
  <c r="Y39" i="13"/>
  <c r="W28" i="71"/>
  <c r="BB16" i="71"/>
  <c r="AV15" i="71"/>
  <c r="Y49" i="13"/>
  <c r="AK49" i="13"/>
  <c r="H48" i="13"/>
  <c r="G46" i="13"/>
  <c r="G48" i="13"/>
  <c r="I48" i="13"/>
  <c r="AL46" i="13"/>
  <c r="I45" i="13"/>
  <c r="AC29" i="71"/>
  <c r="AU15" i="71"/>
  <c r="W29" i="71"/>
  <c r="AP19" i="71"/>
  <c r="E40" i="13"/>
  <c r="AQ26" i="71"/>
  <c r="J45" i="13"/>
  <c r="P42" i="13"/>
  <c r="AL25" i="71"/>
  <c r="BB21" i="71"/>
  <c r="AH21" i="71"/>
  <c r="AC19" i="71"/>
  <c r="BA36" i="71"/>
  <c r="T17" i="71"/>
  <c r="F46" i="13"/>
  <c r="AM25" i="71"/>
  <c r="U19" i="71"/>
  <c r="AE19" i="71"/>
  <c r="Y40" i="13"/>
  <c r="AJ20" i="71"/>
  <c r="AU16" i="71"/>
  <c r="S46" i="13"/>
  <c r="V41" i="13"/>
  <c r="R45" i="13"/>
  <c r="S19" i="71"/>
  <c r="AJ16" i="71"/>
  <c r="BC45" i="71"/>
  <c r="W33" i="71"/>
  <c r="Z42" i="13"/>
  <c r="S14" i="71"/>
  <c r="G14" i="71"/>
  <c r="M21" i="71"/>
  <c r="AR16" i="71"/>
  <c r="AS18" i="71"/>
  <c r="AB43" i="13"/>
  <c r="AV23" i="71"/>
  <c r="K26" i="71"/>
  <c r="AG26" i="71"/>
  <c r="AQ18" i="71"/>
  <c r="X27" i="71"/>
  <c r="N21" i="71"/>
  <c r="AT24" i="71"/>
  <c r="X40" i="13"/>
  <c r="V15" i="71"/>
  <c r="F19" i="71"/>
  <c r="AH15" i="71"/>
  <c r="AL17" i="71"/>
  <c r="AF28" i="71"/>
  <c r="AB20" i="71"/>
  <c r="AQ23" i="71"/>
  <c r="AO21" i="71"/>
  <c r="T40" i="13"/>
  <c r="O39" i="13"/>
  <c r="AY14" i="71"/>
  <c r="E42" i="13"/>
  <c r="M22" i="71"/>
  <c r="AF43" i="13"/>
  <c r="AA42" i="13"/>
  <c r="P15" i="71"/>
  <c r="P17" i="71"/>
  <c r="AR19" i="71"/>
  <c r="AP20" i="71"/>
  <c r="AI16" i="71"/>
  <c r="AK31" i="71"/>
  <c r="J18" i="71"/>
  <c r="AR28" i="71"/>
  <c r="AV24" i="71"/>
  <c r="X43" i="13"/>
  <c r="J43" i="13"/>
  <c r="AI40" i="13"/>
  <c r="U14" i="71"/>
  <c r="AF23" i="71"/>
  <c r="M40" i="13"/>
  <c r="N16" i="71"/>
  <c r="E39" i="13"/>
  <c r="AF14" i="71"/>
  <c r="S40" i="13"/>
  <c r="S27" i="71"/>
  <c r="F30" i="71"/>
  <c r="AT34" i="71"/>
  <c r="AL14" i="71"/>
  <c r="AY34" i="71"/>
  <c r="AY32" i="71"/>
  <c r="Z34" i="71"/>
  <c r="K37" i="71"/>
  <c r="AT44" i="71"/>
  <c r="AT26" i="71"/>
  <c r="U31" i="71"/>
  <c r="AM32" i="71"/>
  <c r="AU26" i="71"/>
  <c r="X35" i="71"/>
  <c r="Y38" i="71"/>
  <c r="AR31" i="71"/>
  <c r="J33" i="71"/>
  <c r="BA33" i="71"/>
  <c r="AE30" i="71"/>
  <c r="Q39" i="71"/>
  <c r="AI28" i="71"/>
  <c r="AM35" i="71"/>
  <c r="Z31" i="71"/>
  <c r="R33" i="71"/>
  <c r="AM38" i="71"/>
  <c r="AW38" i="71"/>
  <c r="AU39" i="71"/>
  <c r="AA33" i="71"/>
  <c r="L24" i="71"/>
  <c r="T26" i="71"/>
  <c r="AO24" i="71"/>
  <c r="AE31" i="71"/>
  <c r="AT33" i="71"/>
  <c r="AO31" i="71"/>
  <c r="T31" i="71"/>
  <c r="X38" i="71"/>
  <c r="AR41" i="71"/>
  <c r="AC47" i="71"/>
  <c r="AK36" i="71"/>
  <c r="AH34" i="71"/>
  <c r="AL33" i="71"/>
  <c r="AS40" i="71"/>
  <c r="S40" i="71"/>
  <c r="Y44" i="71"/>
  <c r="N41" i="71"/>
  <c r="AM47" i="71"/>
  <c r="V45" i="71"/>
  <c r="AH46" i="71"/>
  <c r="AJ45" i="71"/>
  <c r="K44" i="71"/>
  <c r="AB49" i="13"/>
  <c r="AM49" i="13"/>
  <c r="P49" i="13"/>
  <c r="W49" i="13"/>
  <c r="K49" i="13"/>
  <c r="AB48" i="13"/>
  <c r="S47" i="13"/>
  <c r="AJ44" i="13"/>
  <c r="W44" i="13"/>
  <c r="AE48" i="13"/>
  <c r="AK48" i="13"/>
  <c r="X48" i="13"/>
  <c r="O47" i="13"/>
  <c r="W46" i="13"/>
  <c r="Y41" i="13"/>
  <c r="AA44" i="13"/>
  <c r="M20" i="71"/>
  <c r="AI41" i="13"/>
  <c r="K45" i="13"/>
  <c r="Z20" i="71"/>
  <c r="J19" i="71"/>
  <c r="AE41" i="13"/>
  <c r="AI15" i="71"/>
  <c r="AF19" i="71"/>
  <c r="AL23" i="71"/>
  <c r="V33" i="71"/>
  <c r="R27" i="71"/>
  <c r="AJ46" i="13"/>
  <c r="Q42" i="13"/>
  <c r="E44" i="13"/>
  <c r="AB15" i="71"/>
  <c r="AY21" i="71"/>
  <c r="X25" i="71"/>
  <c r="L45" i="13"/>
  <c r="AH20" i="71"/>
  <c r="BB27" i="71"/>
  <c r="P44" i="13"/>
  <c r="AZ14" i="71"/>
  <c r="AB46" i="13"/>
  <c r="Y43" i="13"/>
  <c r="J14" i="71"/>
  <c r="AA19" i="71"/>
  <c r="N26" i="71"/>
  <c r="AN45" i="13"/>
  <c r="W26" i="71"/>
  <c r="O23" i="71"/>
  <c r="L29" i="71"/>
  <c r="O20" i="71"/>
  <c r="AP22" i="71"/>
  <c r="U24" i="71"/>
  <c r="AE27" i="71"/>
  <c r="H46" i="13"/>
  <c r="V18" i="71"/>
  <c r="S48" i="13"/>
  <c r="U47" i="13"/>
  <c r="AG46" i="13"/>
  <c r="AN24" i="71"/>
  <c r="T45" i="13"/>
  <c r="AP21" i="71"/>
  <c r="AB28" i="71"/>
  <c r="AL16" i="71"/>
  <c r="P20" i="71"/>
  <c r="Q20" i="71"/>
  <c r="X24" i="71"/>
  <c r="AB26" i="71"/>
  <c r="R46" i="13"/>
  <c r="U17" i="71"/>
  <c r="L18" i="71"/>
  <c r="F15" i="71"/>
  <c r="AN46" i="13"/>
  <c r="W43" i="13"/>
  <c r="AI22" i="71"/>
  <c r="AY24" i="71"/>
  <c r="AK42" i="13"/>
  <c r="AG41" i="13"/>
  <c r="AM41" i="13"/>
  <c r="T22" i="71"/>
  <c r="Y17" i="71"/>
  <c r="AN15" i="71"/>
  <c r="AT14" i="71"/>
  <c r="K39" i="13"/>
  <c r="O24" i="71"/>
  <c r="R42" i="13"/>
  <c r="AD40" i="13"/>
  <c r="K29" i="71"/>
  <c r="H43" i="13"/>
  <c r="H42" i="13"/>
  <c r="AO26" i="71"/>
  <c r="AV19" i="71"/>
  <c r="AF22" i="71"/>
  <c r="Y27" i="71"/>
  <c r="AN19" i="71"/>
  <c r="AN21" i="71"/>
  <c r="BB23" i="71"/>
  <c r="L23" i="71"/>
  <c r="K25" i="71"/>
  <c r="AS25" i="71"/>
  <c r="AI27" i="71"/>
  <c r="Z26" i="71"/>
  <c r="AS29" i="71"/>
  <c r="AH44" i="13"/>
  <c r="AG24" i="71"/>
  <c r="U39" i="13"/>
  <c r="Y20" i="71"/>
  <c r="Q15" i="71"/>
  <c r="AU23" i="71"/>
  <c r="BB19" i="71"/>
  <c r="T15" i="71"/>
  <c r="AY17" i="71"/>
  <c r="BC23" i="71"/>
  <c r="R19" i="71"/>
  <c r="AA21" i="71"/>
  <c r="Q32" i="71"/>
  <c r="AV26" i="71"/>
  <c r="AI20" i="71"/>
  <c r="AI34" i="71"/>
  <c r="AN33" i="71"/>
  <c r="AX24" i="71"/>
  <c r="G18" i="71"/>
  <c r="AM43" i="13"/>
  <c r="AD16" i="71"/>
  <c r="S17" i="71"/>
  <c r="Z35" i="71"/>
  <c r="AZ39" i="71"/>
  <c r="AD31" i="71"/>
  <c r="BB29" i="71"/>
  <c r="AI39" i="71"/>
  <c r="S34" i="71"/>
  <c r="W42" i="71"/>
  <c r="AI25" i="71"/>
  <c r="Q30" i="71"/>
  <c r="AH30" i="71"/>
  <c r="S28" i="71"/>
  <c r="AH24" i="71"/>
  <c r="R28" i="71"/>
  <c r="AM30" i="71"/>
  <c r="AF38" i="71"/>
  <c r="AZ47" i="71"/>
  <c r="X41" i="71"/>
  <c r="AP34" i="71"/>
  <c r="P34" i="71"/>
  <c r="AO44" i="71"/>
  <c r="X44" i="71"/>
  <c r="AL46" i="71"/>
  <c r="S41" i="71"/>
  <c r="X19" i="71"/>
  <c r="AE40" i="13"/>
  <c r="F22" i="71"/>
  <c r="AL35" i="71"/>
  <c r="N39" i="13"/>
  <c r="AR24" i="71"/>
  <c r="G40" i="13"/>
  <c r="BB17" i="71"/>
  <c r="M39" i="13"/>
  <c r="O28" i="71"/>
  <c r="AC17" i="71"/>
  <c r="AI45" i="13"/>
  <c r="AO17" i="71"/>
  <c r="AJ26" i="71"/>
  <c r="S39" i="13"/>
  <c r="V39" i="13"/>
  <c r="AR15" i="71"/>
  <c r="AR17" i="71"/>
  <c r="AE39" i="13"/>
  <c r="T24" i="71"/>
  <c r="AZ31" i="71"/>
  <c r="T37" i="71"/>
  <c r="AA30" i="71"/>
  <c r="H35" i="71"/>
  <c r="AO28" i="71"/>
  <c r="J30" i="71"/>
  <c r="AJ28" i="71"/>
  <c r="AK33" i="71"/>
  <c r="Q34" i="71"/>
  <c r="AU29" i="71"/>
  <c r="AO37" i="71"/>
  <c r="AU30" i="71"/>
  <c r="H33" i="71"/>
  <c r="AX35" i="71"/>
  <c r="AK32" i="71"/>
  <c r="AB42" i="71"/>
  <c r="AB41" i="13"/>
  <c r="I40" i="13"/>
  <c r="AJ23" i="71"/>
  <c r="R16" i="71"/>
  <c r="P19" i="71"/>
  <c r="U30" i="71"/>
  <c r="R40" i="13"/>
  <c r="V46" i="13"/>
  <c r="AL19" i="71"/>
  <c r="AB19" i="71"/>
  <c r="AD15" i="71"/>
  <c r="AD18" i="71"/>
  <c r="AY20" i="71"/>
  <c r="AV36" i="71"/>
  <c r="AD42" i="13"/>
  <c r="AM27" i="71"/>
  <c r="AA14" i="71"/>
  <c r="X15" i="71"/>
  <c r="AS30" i="71"/>
  <c r="N40" i="13"/>
  <c r="Z38" i="71"/>
  <c r="AR29" i="71"/>
  <c r="W40" i="13"/>
  <c r="I34" i="71"/>
  <c r="AM33" i="71"/>
  <c r="AQ24" i="71"/>
  <c r="R18" i="71"/>
  <c r="AZ20" i="71"/>
  <c r="AH40" i="13"/>
  <c r="BC30" i="71"/>
  <c r="AR35" i="71"/>
  <c r="G21" i="71"/>
  <c r="G28" i="71"/>
  <c r="I23" i="71"/>
  <c r="S30" i="71"/>
  <c r="X30" i="71"/>
  <c r="AA37" i="71"/>
  <c r="Z25" i="71"/>
  <c r="X34" i="71"/>
  <c r="Y30" i="71"/>
  <c r="Z32" i="71"/>
  <c r="AU19" i="71"/>
  <c r="X32" i="71"/>
  <c r="AL39" i="71"/>
  <c r="AX32" i="71"/>
  <c r="AG29" i="71"/>
  <c r="K30" i="71"/>
  <c r="G35" i="71"/>
  <c r="AE26" i="71"/>
  <c r="AR36" i="71"/>
  <c r="AL37" i="71"/>
  <c r="R21" i="71"/>
  <c r="AU27" i="71"/>
  <c r="U35" i="71"/>
  <c r="R26" i="71"/>
  <c r="BB35" i="71"/>
  <c r="W35" i="71"/>
  <c r="AX30" i="71"/>
  <c r="N47" i="71"/>
  <c r="X37" i="71"/>
  <c r="AW36" i="71"/>
  <c r="AY42" i="71"/>
  <c r="AT47" i="71"/>
  <c r="AU40" i="71"/>
  <c r="AQ40" i="71"/>
  <c r="AY45" i="71"/>
  <c r="AA42" i="71"/>
  <c r="AQ46" i="71"/>
  <c r="AQ45" i="71"/>
  <c r="AW47" i="71"/>
  <c r="P45" i="71"/>
  <c r="AR42" i="71"/>
  <c r="M40" i="71"/>
  <c r="T44" i="71"/>
  <c r="AL49" i="13"/>
  <c r="H49" i="13"/>
  <c r="L49" i="13"/>
  <c r="AA49" i="13"/>
  <c r="O48" i="13"/>
  <c r="G47" i="13"/>
  <c r="AE46" i="13"/>
  <c r="AC28" i="71"/>
  <c r="AC42" i="13"/>
  <c r="J48" i="13"/>
  <c r="N48" i="13"/>
  <c r="AD47" i="13"/>
  <c r="V47" i="13"/>
  <c r="N45" i="13"/>
  <c r="K46" i="13"/>
  <c r="Z41" i="13"/>
  <c r="AL43" i="13"/>
  <c r="AE24" i="71"/>
  <c r="AU28" i="71"/>
  <c r="AG40" i="13"/>
  <c r="AH27" i="71"/>
  <c r="K40" i="13"/>
  <c r="AG17" i="71"/>
  <c r="AI42" i="13"/>
  <c r="AH25" i="71"/>
  <c r="AO18" i="71"/>
  <c r="P46" i="13"/>
  <c r="Z45" i="13"/>
  <c r="F24" i="71"/>
  <c r="AM16" i="71"/>
  <c r="AL41" i="13"/>
  <c r="AS23" i="71"/>
  <c r="V28" i="71"/>
  <c r="AS15" i="71"/>
  <c r="AN40" i="13"/>
  <c r="Y46" i="13"/>
  <c r="AW23" i="71"/>
  <c r="AA47" i="13"/>
  <c r="AM19" i="71"/>
  <c r="AM46" i="13"/>
  <c r="Z23" i="71"/>
  <c r="AS28" i="71"/>
  <c r="AG25" i="71"/>
  <c r="AZ15" i="71"/>
  <c r="G24" i="71"/>
  <c r="AD41" i="13"/>
  <c r="AZ22" i="71"/>
  <c r="H21" i="71"/>
  <c r="L40" i="13"/>
  <c r="V25" i="71"/>
  <c r="V40" i="13"/>
  <c r="K42" i="13"/>
  <c r="K41" i="13"/>
  <c r="M48" i="13"/>
  <c r="AB47" i="13"/>
  <c r="AC45" i="13"/>
  <c r="AP29" i="71"/>
  <c r="I41" i="13"/>
  <c r="Y19" i="71"/>
  <c r="U26" i="71"/>
  <c r="AD28" i="71"/>
  <c r="AF21" i="71"/>
  <c r="L21" i="71"/>
  <c r="AR25" i="71"/>
  <c r="AX27" i="71"/>
  <c r="O22" i="71"/>
  <c r="AB27" i="71"/>
  <c r="AJ47" i="13"/>
  <c r="Z44" i="13"/>
  <c r="O18" i="71"/>
  <c r="Y42" i="13"/>
  <c r="J41" i="13"/>
  <c r="Q14" i="71"/>
  <c r="N20" i="71"/>
  <c r="AM23" i="71"/>
  <c r="M41" i="13"/>
  <c r="L16" i="71"/>
  <c r="AT18" i="71"/>
  <c r="AA39" i="13"/>
  <c r="AW15" i="71"/>
  <c r="AD46" i="13"/>
  <c r="Z14" i="71"/>
  <c r="AA22" i="71"/>
  <c r="AB44" i="13"/>
  <c r="T18" i="71"/>
  <c r="AS17" i="71"/>
  <c r="AR26" i="71"/>
  <c r="AB17" i="71"/>
  <c r="T16" i="71"/>
  <c r="S21" i="71"/>
  <c r="AP16" i="71"/>
  <c r="AF29" i="71"/>
  <c r="L36" i="71"/>
  <c r="Y22" i="71"/>
  <c r="T32" i="71"/>
  <c r="G25" i="71"/>
  <c r="AO22" i="71"/>
  <c r="AR27" i="71"/>
  <c r="I31" i="71"/>
  <c r="AH39" i="13"/>
  <c r="AA18" i="71"/>
  <c r="AJ25" i="71"/>
  <c r="BA24" i="71"/>
  <c r="BC33" i="71"/>
  <c r="AB16" i="71"/>
  <c r="AF17" i="71"/>
  <c r="AL20" i="71"/>
  <c r="M38" i="71"/>
  <c r="U16" i="71"/>
  <c r="AG15" i="71"/>
  <c r="AW19" i="71"/>
  <c r="AS21" i="71"/>
  <c r="AG44" i="13"/>
  <c r="BB20" i="71"/>
  <c r="AS16" i="71"/>
  <c r="P22" i="71"/>
  <c r="Y25" i="71"/>
  <c r="BC34" i="71"/>
  <c r="U41" i="13"/>
  <c r="T27" i="71"/>
  <c r="M29" i="71"/>
  <c r="AB22" i="71"/>
  <c r="AQ27" i="71"/>
  <c r="W37" i="71"/>
  <c r="AY30" i="71"/>
  <c r="U32" i="71"/>
  <c r="L17" i="71"/>
  <c r="AM34" i="71"/>
  <c r="U25" i="71"/>
  <c r="AO32" i="71"/>
  <c r="BA32" i="71"/>
  <c r="AT27" i="71"/>
  <c r="H31" i="71"/>
  <c r="R20" i="71"/>
  <c r="M28" i="71"/>
  <c r="AY33" i="71"/>
  <c r="M37" i="71"/>
  <c r="N36" i="71"/>
  <c r="AJ37" i="71"/>
  <c r="AQ38" i="71"/>
  <c r="AK44" i="71"/>
  <c r="AZ24" i="71"/>
  <c r="AV41" i="71"/>
  <c r="BB45" i="71"/>
  <c r="AO47" i="71"/>
  <c r="O29" i="71"/>
  <c r="G22" i="71"/>
  <c r="K27" i="71"/>
  <c r="Y26" i="71"/>
  <c r="AX15" i="71"/>
  <c r="Y21" i="71"/>
  <c r="F27" i="71"/>
  <c r="W32" i="71"/>
  <c r="R39" i="13"/>
  <c r="AP26" i="71"/>
  <c r="AJ17" i="71"/>
  <c r="AR21" i="71"/>
  <c r="S23" i="71"/>
  <c r="W17" i="71"/>
  <c r="M17" i="71"/>
  <c r="AK15" i="71"/>
  <c r="X41" i="13"/>
  <c r="AY19" i="71"/>
  <c r="AE28" i="71"/>
  <c r="AJ14" i="71"/>
  <c r="AW33" i="71"/>
  <c r="AN39" i="71"/>
  <c r="AS27" i="71"/>
  <c r="Y34" i="71"/>
  <c r="AN28" i="71"/>
  <c r="AP27" i="71"/>
  <c r="AL29" i="71"/>
  <c r="AY16" i="71"/>
  <c r="AF39" i="71"/>
  <c r="AK34" i="71"/>
  <c r="AQ36" i="71"/>
  <c r="AL26" i="71"/>
  <c r="AC24" i="71"/>
  <c r="AI32" i="71"/>
  <c r="AT22" i="71"/>
  <c r="K47" i="13"/>
  <c r="Z43" i="13"/>
  <c r="AO15" i="71"/>
  <c r="AP14" i="71"/>
  <c r="H29" i="71"/>
  <c r="AX37" i="71"/>
  <c r="F39" i="13"/>
  <c r="E46" i="13"/>
  <c r="AF45" i="13"/>
  <c r="I22" i="71"/>
  <c r="Q48" i="13"/>
  <c r="I47" i="13"/>
  <c r="U45" i="13"/>
  <c r="U22" i="71"/>
  <c r="AI17" i="71"/>
  <c r="O41" i="13"/>
  <c r="AN43" i="13"/>
  <c r="U42" i="13"/>
  <c r="BA20" i="71"/>
  <c r="BA22" i="71"/>
  <c r="AM24" i="71"/>
  <c r="AV27" i="71"/>
  <c r="T42" i="13"/>
  <c r="P43" i="13"/>
  <c r="AC47" i="13"/>
  <c r="H44" i="13"/>
  <c r="AK45" i="13"/>
  <c r="AL22" i="71"/>
  <c r="V19" i="71"/>
  <c r="O43" i="13"/>
  <c r="AB29" i="71"/>
  <c r="AR20" i="71"/>
  <c r="AC41" i="13"/>
  <c r="BC31" i="71"/>
  <c r="BA29" i="71"/>
  <c r="W22" i="71"/>
  <c r="AZ37" i="71"/>
  <c r="AN25" i="71"/>
  <c r="AO25" i="71"/>
  <c r="AK21" i="71"/>
  <c r="L26" i="71"/>
  <c r="AA16" i="71"/>
  <c r="V43" i="13"/>
  <c r="AI21" i="71"/>
  <c r="AF20" i="71"/>
  <c r="W41" i="13"/>
  <c r="AI26" i="71"/>
  <c r="I39" i="13"/>
  <c r="N19" i="71"/>
  <c r="W20" i="71"/>
  <c r="G23" i="71"/>
  <c r="R24" i="71"/>
  <c r="AB25" i="71"/>
  <c r="AC18" i="71"/>
  <c r="AK27" i="71"/>
  <c r="AX23" i="71"/>
  <c r="AJ29" i="71"/>
  <c r="T41" i="13"/>
  <c r="AF39" i="13"/>
  <c r="AB18" i="71"/>
  <c r="Y14" i="71"/>
  <c r="AE14" i="71"/>
  <c r="AV22" i="71"/>
  <c r="AG18" i="71"/>
  <c r="W16" i="71"/>
  <c r="AC16" i="71"/>
  <c r="AO14" i="71"/>
  <c r="BA16" i="71"/>
  <c r="U21" i="71"/>
  <c r="R37" i="71"/>
  <c r="P21" i="71"/>
  <c r="AG20" i="71"/>
  <c r="BC14" i="71"/>
  <c r="J17" i="71"/>
  <c r="Y24" i="71"/>
  <c r="AK26" i="71"/>
  <c r="R22" i="71"/>
  <c r="M18" i="71"/>
  <c r="AC26" i="71"/>
  <c r="AO35" i="71"/>
  <c r="S39" i="71"/>
  <c r="AD32" i="71"/>
  <c r="AS26" i="71"/>
  <c r="AL30" i="71"/>
  <c r="AZ30" i="71"/>
  <c r="BB28" i="71"/>
  <c r="AL31" i="71"/>
  <c r="Q26" i="71"/>
  <c r="AX33" i="71"/>
  <c r="AQ21" i="71"/>
  <c r="AT35" i="71"/>
  <c r="Q22" i="71"/>
  <c r="J29" i="71"/>
  <c r="BB34" i="71"/>
  <c r="AX39" i="71"/>
  <c r="AB46" i="71"/>
  <c r="AP39" i="71"/>
  <c r="AC40" i="71"/>
  <c r="K40" i="71"/>
  <c r="V46" i="71"/>
  <c r="AT41" i="71"/>
  <c r="AX45" i="71"/>
  <c r="AH19" i="71"/>
  <c r="AZ21" i="71"/>
  <c r="AR23" i="71"/>
  <c r="F29" i="71"/>
  <c r="F28" i="71"/>
  <c r="AJ18" i="71"/>
  <c r="AJ19" i="71"/>
  <c r="AE20" i="71"/>
  <c r="BC16" i="71"/>
  <c r="X28" i="71"/>
  <c r="Z16" i="71"/>
  <c r="AX20" i="71"/>
  <c r="J16" i="71"/>
  <c r="AG28" i="71"/>
  <c r="O15" i="71"/>
  <c r="AW14" i="71"/>
  <c r="AG16" i="71"/>
  <c r="P18" i="71"/>
  <c r="AM29" i="71"/>
  <c r="S26" i="71"/>
  <c r="AS35" i="71"/>
  <c r="AQ32" i="71"/>
  <c r="S29" i="71"/>
  <c r="M24" i="71"/>
  <c r="N32" i="71"/>
  <c r="I41" i="71"/>
  <c r="AT37" i="71"/>
  <c r="AQ22" i="71"/>
  <c r="AT29" i="71"/>
  <c r="P27" i="71"/>
  <c r="X33" i="71"/>
  <c r="BC38" i="71"/>
  <c r="AC36" i="71"/>
  <c r="N24" i="71"/>
  <c r="J31" i="71"/>
  <c r="AF36" i="71"/>
  <c r="S22" i="71"/>
  <c r="V42" i="13"/>
  <c r="AQ17" i="71"/>
  <c r="AG43" i="13"/>
  <c r="BC32" i="71"/>
  <c r="L28" i="71"/>
  <c r="F14" i="71"/>
  <c r="Y28" i="71"/>
  <c r="AT19" i="71"/>
  <c r="AB21" i="71"/>
  <c r="T23" i="71"/>
  <c r="AW32" i="71"/>
  <c r="AF31" i="71"/>
  <c r="AX29" i="71"/>
  <c r="O37" i="71"/>
  <c r="W23" i="71"/>
  <c r="P39" i="71"/>
  <c r="AA34" i="71"/>
  <c r="Y37" i="71"/>
  <c r="R39" i="71"/>
  <c r="V29" i="71"/>
  <c r="AH33" i="71"/>
  <c r="AZ32" i="71"/>
  <c r="H19" i="71"/>
  <c r="P36" i="71"/>
  <c r="AV38" i="71"/>
  <c r="L31" i="71"/>
  <c r="AW45" i="71"/>
  <c r="AE39" i="71"/>
  <c r="BC43" i="71"/>
  <c r="AD37" i="71"/>
  <c r="G32" i="71"/>
  <c r="P29" i="71"/>
  <c r="I25" i="71"/>
  <c r="R35" i="71"/>
  <c r="Y31" i="71"/>
  <c r="AM37" i="71"/>
  <c r="AN26" i="71"/>
  <c r="I30" i="71"/>
  <c r="X29" i="71"/>
  <c r="AW35" i="71"/>
  <c r="AI41" i="71"/>
  <c r="AC39" i="71"/>
  <c r="O41" i="71"/>
  <c r="Q45" i="71"/>
  <c r="AI37" i="71"/>
  <c r="I32" i="71"/>
  <c r="F42" i="71"/>
  <c r="T42" i="71"/>
  <c r="Q40" i="71"/>
  <c r="N46" i="71"/>
  <c r="Y45" i="71"/>
  <c r="BA41" i="71"/>
  <c r="Z47" i="71"/>
  <c r="R45" i="71"/>
  <c r="AU43" i="71"/>
  <c r="AV34" i="71"/>
  <c r="AI18" i="71"/>
  <c r="AV14" i="71"/>
  <c r="T20" i="71"/>
  <c r="AQ31" i="71"/>
  <c r="AE15" i="71"/>
  <c r="Q29" i="71"/>
  <c r="T14" i="71"/>
  <c r="AE23" i="71"/>
  <c r="S41" i="13"/>
  <c r="AK41" i="13"/>
  <c r="V21" i="71"/>
  <c r="Q40" i="13"/>
  <c r="Z17" i="71"/>
  <c r="AT16" i="71"/>
  <c r="AE16" i="71"/>
  <c r="T39" i="13"/>
  <c r="AB32" i="71"/>
  <c r="X14" i="71"/>
  <c r="U40" i="13"/>
  <c r="F16" i="71"/>
  <c r="F31" i="71"/>
  <c r="AN18" i="71"/>
  <c r="AB42" i="13"/>
  <c r="BC37" i="71"/>
  <c r="Q28" i="71"/>
  <c r="BA26" i="71"/>
  <c r="W14" i="71"/>
  <c r="AT17" i="71"/>
  <c r="AR14" i="71"/>
  <c r="L33" i="71"/>
  <c r="H14" i="71"/>
  <c r="AP15" i="71"/>
  <c r="Q17" i="71"/>
  <c r="AD19" i="71"/>
  <c r="X18" i="71"/>
  <c r="BC15" i="71"/>
  <c r="K20" i="71"/>
  <c r="F32" i="71"/>
  <c r="AC15" i="71"/>
  <c r="Y33" i="71"/>
  <c r="X39" i="71"/>
  <c r="I37" i="71"/>
  <c r="AH37" i="71"/>
  <c r="AU36" i="71"/>
  <c r="AA31" i="71"/>
  <c r="AF32" i="71"/>
  <c r="L27" i="71"/>
  <c r="AV25" i="71"/>
  <c r="AA27" i="71"/>
  <c r="AE32" i="71"/>
  <c r="N34" i="71"/>
  <c r="AW25" i="71"/>
  <c r="BB39" i="71"/>
  <c r="AN30" i="71"/>
  <c r="J24" i="71"/>
  <c r="Z33" i="71"/>
  <c r="V34" i="71"/>
  <c r="AF34" i="71"/>
  <c r="K31" i="71"/>
  <c r="K33" i="71"/>
  <c r="X26" i="71"/>
  <c r="O27" i="71"/>
  <c r="AO33" i="71"/>
  <c r="Q27" i="71"/>
  <c r="AH29" i="71"/>
  <c r="AQ28" i="71"/>
  <c r="BB24" i="71"/>
  <c r="AN31" i="71"/>
  <c r="T30" i="71"/>
  <c r="AB36" i="71"/>
  <c r="AK40" i="13"/>
  <c r="V27" i="71"/>
  <c r="AN44" i="13"/>
  <c r="V16" i="71"/>
  <c r="V17" i="71"/>
  <c r="AO19" i="71"/>
  <c r="AK39" i="13"/>
  <c r="AC14" i="71"/>
  <c r="R25" i="71"/>
  <c r="K15" i="71"/>
  <c r="AO29" i="71"/>
  <c r="Q23" i="71"/>
  <c r="BC19" i="71"/>
  <c r="AW18" i="71"/>
  <c r="G16" i="71"/>
  <c r="AK43" i="13"/>
  <c r="H39" i="13"/>
  <c r="G26" i="71"/>
  <c r="L20" i="71"/>
  <c r="AK20" i="71"/>
  <c r="BB15" i="71"/>
  <c r="J23" i="71"/>
  <c r="AD24" i="71"/>
  <c r="AC39" i="13"/>
  <c r="AJ15" i="71"/>
  <c r="AL27" i="71"/>
  <c r="T28" i="71"/>
  <c r="S44" i="13"/>
  <c r="N43" i="13"/>
  <c r="AV17" i="71"/>
  <c r="AX17" i="71"/>
  <c r="N15" i="71"/>
  <c r="N17" i="71"/>
  <c r="AG19" i="71"/>
  <c r="Q21" i="71"/>
  <c r="AW17" i="71"/>
  <c r="BC28" i="71"/>
  <c r="F42" i="13"/>
  <c r="K18" i="71"/>
  <c r="AP31" i="71"/>
  <c r="I27" i="71"/>
  <c r="U44" i="13"/>
  <c r="Z24" i="71"/>
  <c r="J15" i="71"/>
  <c r="AG23" i="71"/>
  <c r="BA17" i="71"/>
  <c r="AT15" i="71"/>
  <c r="AB31" i="71"/>
  <c r="Y18" i="71"/>
  <c r="AN22" i="71"/>
  <c r="AT36" i="71"/>
  <c r="U38" i="71"/>
  <c r="AX34" i="71"/>
  <c r="L37" i="71"/>
  <c r="AG34" i="71"/>
  <c r="AQ37" i="71"/>
  <c r="G33" i="71"/>
  <c r="M32" i="71"/>
  <c r="AA35" i="71"/>
  <c r="Z28" i="71"/>
  <c r="BB33" i="71"/>
  <c r="P37" i="71"/>
  <c r="M30" i="71"/>
  <c r="U34" i="71"/>
  <c r="M35" i="71"/>
  <c r="N40" i="71"/>
  <c r="M44" i="71"/>
  <c r="AE36" i="71"/>
  <c r="AP37" i="71"/>
  <c r="M36" i="71"/>
  <c r="R42" i="71"/>
  <c r="V47" i="71"/>
  <c r="F18" i="71"/>
  <c r="AH41" i="13"/>
  <c r="Y23" i="71"/>
  <c r="AI30" i="71"/>
  <c r="I44" i="13"/>
  <c r="AQ14" i="71"/>
  <c r="AL40" i="13"/>
  <c r="L15" i="71"/>
  <c r="BA19" i="71"/>
  <c r="P14" i="71"/>
  <c r="AW16" i="71"/>
  <c r="AF18" i="71"/>
  <c r="AX18" i="71"/>
  <c r="AU20" i="71"/>
  <c r="M42" i="13"/>
  <c r="O16" i="71"/>
  <c r="AJ31" i="71"/>
  <c r="H17" i="71"/>
  <c r="AR30" i="71"/>
  <c r="AG35" i="71"/>
  <c r="AZ27" i="71"/>
  <c r="AK38" i="71"/>
  <c r="AC27" i="71"/>
  <c r="AK29" i="71"/>
  <c r="R31" i="71"/>
  <c r="AP28" i="71"/>
  <c r="J35" i="71"/>
  <c r="AE34" i="71"/>
  <c r="V35" i="71"/>
  <c r="AS31" i="71"/>
  <c r="AG32" i="71"/>
  <c r="AG30" i="71"/>
  <c r="AZ34" i="71"/>
  <c r="O39" i="71"/>
  <c r="F25" i="71"/>
  <c r="AK30" i="71"/>
  <c r="AD23" i="71"/>
  <c r="AU25" i="71"/>
  <c r="L14" i="71"/>
  <c r="BC13" i="71"/>
  <c r="L42" i="13"/>
  <c r="M15" i="71"/>
  <c r="V22" i="71"/>
  <c r="BB14" i="71"/>
  <c r="AU24" i="71"/>
  <c r="AD22" i="71"/>
  <c r="AT28" i="71"/>
  <c r="AJ30" i="71"/>
  <c r="AH28" i="71"/>
  <c r="AF25" i="71"/>
  <c r="AL34" i="71"/>
  <c r="AE25" i="71"/>
  <c r="P38" i="71"/>
  <c r="I33" i="71"/>
  <c r="AU32" i="71"/>
  <c r="U39" i="71"/>
  <c r="Q18" i="71"/>
  <c r="N30" i="71"/>
  <c r="AW30" i="71"/>
  <c r="F39" i="71"/>
  <c r="AB34" i="71"/>
  <c r="AI47" i="71"/>
  <c r="N29" i="71"/>
  <c r="AS32" i="71"/>
  <c r="I26" i="71"/>
  <c r="AJ38" i="71"/>
  <c r="F35" i="71"/>
  <c r="AV33" i="71"/>
  <c r="AN35" i="71"/>
  <c r="Z37" i="71"/>
  <c r="AJ33" i="71"/>
  <c r="BB31" i="71"/>
  <c r="AP32" i="71"/>
  <c r="R36" i="71"/>
  <c r="V30" i="71"/>
  <c r="N31" i="71"/>
  <c r="AE33" i="71"/>
  <c r="AY36" i="71"/>
  <c r="AL38" i="71"/>
  <c r="H43" i="71"/>
  <c r="AF46" i="71"/>
  <c r="S36" i="71"/>
  <c r="AE38" i="71"/>
  <c r="T39" i="71"/>
  <c r="AU37" i="71"/>
  <c r="Q43" i="71"/>
  <c r="K43" i="71"/>
  <c r="BA45" i="71"/>
  <c r="AZ42" i="71"/>
  <c r="AE45" i="71"/>
  <c r="O43" i="71"/>
  <c r="AR45" i="71"/>
  <c r="AU18" i="71"/>
  <c r="AK19" i="71"/>
  <c r="U27" i="71"/>
  <c r="AX21" i="71"/>
  <c r="AX22" i="71"/>
  <c r="AP23" i="71"/>
  <c r="J26" i="71"/>
  <c r="AV29" i="71"/>
  <c r="O45" i="13"/>
  <c r="K43" i="13"/>
  <c r="AI39" i="13"/>
  <c r="AB40" i="13"/>
  <c r="W25" i="71"/>
  <c r="BC26" i="71"/>
  <c r="AU14" i="71"/>
  <c r="X16" i="71"/>
  <c r="T19" i="71"/>
  <c r="X39" i="13"/>
  <c r="BC18" i="71"/>
  <c r="AI14" i="71"/>
  <c r="AK14" i="71"/>
  <c r="AE17" i="71"/>
  <c r="AF16" i="71"/>
  <c r="V44" i="13"/>
  <c r="BA14" i="71"/>
  <c r="J40" i="13"/>
  <c r="AN14" i="71"/>
  <c r="M27" i="71"/>
  <c r="AN16" i="71"/>
  <c r="BC27" i="71"/>
  <c r="AZ17" i="71"/>
  <c r="BC42" i="71"/>
  <c r="AM15" i="71"/>
  <c r="V14" i="71"/>
  <c r="AD17" i="71"/>
  <c r="S16" i="71"/>
  <c r="I19" i="71"/>
  <c r="BC17" i="71"/>
  <c r="BB25" i="71"/>
  <c r="BC35" i="71"/>
  <c r="AE18" i="71"/>
  <c r="AG31" i="71"/>
  <c r="AT32" i="71"/>
  <c r="AQ25" i="71"/>
  <c r="AN34" i="71"/>
  <c r="N25" i="71"/>
  <c r="AG33" i="71"/>
  <c r="AK24" i="71"/>
  <c r="I36" i="71"/>
  <c r="AK39" i="71"/>
  <c r="BB26" i="71"/>
  <c r="AT31" i="71"/>
  <c r="AW31" i="71"/>
  <c r="AR32" i="71"/>
  <c r="AP33" i="71"/>
  <c r="G38" i="71"/>
  <c r="J27" i="71"/>
  <c r="AN27" i="71"/>
  <c r="P30" i="71"/>
  <c r="F38" i="71"/>
  <c r="BA39" i="71"/>
  <c r="BA31" i="71"/>
  <c r="AT30" i="71"/>
  <c r="P31" i="71"/>
  <c r="AS34" i="71"/>
  <c r="AP35" i="71"/>
  <c r="M31" i="71"/>
  <c r="R29" i="71"/>
  <c r="O26" i="71"/>
  <c r="Q33" i="71"/>
  <c r="I35" i="71"/>
  <c r="AC37" i="71"/>
  <c r="R32" i="71"/>
  <c r="AQ35" i="71"/>
  <c r="AN29" i="71"/>
  <c r="BA28" i="71"/>
  <c r="F40" i="13"/>
  <c r="AC32" i="71"/>
  <c r="AJ35" i="71"/>
  <c r="F34" i="71"/>
  <c r="X31" i="71"/>
  <c r="U33" i="71"/>
  <c r="AS37" i="71"/>
  <c r="J36" i="71"/>
  <c r="P32" i="71"/>
  <c r="AS33" i="71"/>
  <c r="AB35" i="71"/>
  <c r="AF37" i="71"/>
  <c r="AQ30" i="71"/>
  <c r="AG36" i="71"/>
  <c r="AL43" i="71"/>
  <c r="Y36" i="71"/>
  <c r="AT40" i="71"/>
  <c r="T40" i="71"/>
  <c r="I39" i="71"/>
  <c r="AR44" i="71"/>
  <c r="AM43" i="71"/>
  <c r="Q37" i="71"/>
  <c r="W44" i="71"/>
  <c r="AB38" i="71"/>
  <c r="T36" i="71"/>
  <c r="V41" i="71"/>
  <c r="Q36" i="71"/>
  <c r="S45" i="71"/>
  <c r="T43" i="71"/>
  <c r="I43" i="71"/>
  <c r="BB42" i="71"/>
  <c r="AP42" i="71"/>
  <c r="BA46" i="71"/>
  <c r="Y42" i="71"/>
  <c r="AA47" i="71"/>
  <c r="AK41" i="71"/>
  <c r="AQ44" i="71"/>
  <c r="J47" i="71"/>
  <c r="AF47" i="71"/>
  <c r="AE41" i="71"/>
  <c r="AQ43" i="71"/>
  <c r="BB47" i="71"/>
  <c r="T41" i="71"/>
  <c r="AO45" i="71"/>
  <c r="AK47" i="71"/>
  <c r="AP30" i="71"/>
  <c r="AZ46" i="71"/>
  <c r="AR38" i="71"/>
  <c r="AJ36" i="71"/>
  <c r="AZ43" i="71"/>
  <c r="G41" i="71"/>
  <c r="F46" i="71"/>
  <c r="AX42" i="71"/>
  <c r="I38" i="71"/>
  <c r="AV31" i="71"/>
  <c r="AY25" i="71"/>
  <c r="Z22" i="71"/>
  <c r="S32" i="71"/>
  <c r="AU33" i="71"/>
  <c r="G29" i="71"/>
  <c r="P35" i="71"/>
  <c r="AP24" i="71"/>
  <c r="H27" i="71"/>
  <c r="M25" i="71"/>
  <c r="AD36" i="71"/>
  <c r="P28" i="71"/>
  <c r="AY31" i="71"/>
  <c r="N27" i="71"/>
  <c r="Q24" i="71"/>
  <c r="N33" i="71"/>
  <c r="AQ33" i="71"/>
  <c r="AA15" i="71"/>
  <c r="AW34" i="71"/>
  <c r="H40" i="71"/>
  <c r="AY29" i="71"/>
  <c r="U29" i="71"/>
  <c r="AF30" i="71"/>
  <c r="BA25" i="71"/>
  <c r="AB30" i="71"/>
  <c r="AT45" i="71"/>
  <c r="AH36" i="71"/>
  <c r="J39" i="71"/>
  <c r="AK43" i="71"/>
  <c r="M41" i="71"/>
  <c r="AU41" i="71"/>
  <c r="I42" i="71"/>
  <c r="BA37" i="71"/>
  <c r="AY35" i="71"/>
  <c r="L39" i="71"/>
  <c r="Q38" i="71"/>
  <c r="F44" i="71"/>
  <c r="AL42" i="71"/>
  <c r="K34" i="71"/>
  <c r="AY40" i="71"/>
  <c r="AC43" i="71"/>
  <c r="O45" i="71"/>
  <c r="U46" i="71"/>
  <c r="AI44" i="71"/>
  <c r="AU45" i="71"/>
  <c r="L45" i="71"/>
  <c r="I45" i="71"/>
  <c r="AA46" i="71"/>
  <c r="AP44" i="71"/>
  <c r="K42" i="71"/>
  <c r="BA38" i="71"/>
  <c r="AA36" i="71"/>
  <c r="BB32" i="71"/>
  <c r="AC30" i="71"/>
  <c r="V32" i="71"/>
  <c r="Z30" i="71"/>
  <c r="N38" i="71"/>
  <c r="O31" i="71"/>
  <c r="O32" i="71"/>
  <c r="AR34" i="71"/>
  <c r="L38" i="71"/>
  <c r="O34" i="71"/>
  <c r="AQ34" i="71"/>
  <c r="Y35" i="71"/>
  <c r="AL24" i="71"/>
  <c r="AW27" i="71"/>
  <c r="AE29" i="71"/>
  <c r="S33" i="71"/>
  <c r="AU35" i="71"/>
  <c r="AO30" i="71"/>
  <c r="F33" i="71"/>
  <c r="L32" i="71"/>
  <c r="W39" i="71"/>
  <c r="AK28" i="71"/>
  <c r="N37" i="71"/>
  <c r="G30" i="71"/>
  <c r="L40" i="71"/>
  <c r="R30" i="71"/>
  <c r="O33" i="71"/>
  <c r="AD34" i="71"/>
  <c r="Y15" i="71"/>
  <c r="AZ33" i="71"/>
  <c r="AH35" i="71"/>
  <c r="AS38" i="71"/>
  <c r="AP36" i="71"/>
  <c r="AR40" i="71"/>
  <c r="AA38" i="71"/>
  <c r="AJ41" i="71"/>
  <c r="AJ39" i="71"/>
  <c r="S38" i="71"/>
  <c r="AV42" i="71"/>
  <c r="P42" i="71"/>
  <c r="AO41" i="71"/>
  <c r="AX47" i="71"/>
  <c r="AH31" i="71"/>
  <c r="AG37" i="71"/>
  <c r="V38" i="71"/>
  <c r="AH39" i="71"/>
  <c r="AX43" i="71"/>
  <c r="AL40" i="71"/>
  <c r="F41" i="71"/>
  <c r="AG47" i="71"/>
  <c r="AS36" i="71"/>
  <c r="I40" i="71"/>
  <c r="H45" i="71"/>
  <c r="AR47" i="71"/>
  <c r="AD43" i="71"/>
  <c r="AN45" i="71"/>
  <c r="AO43" i="71"/>
  <c r="AO42" i="71"/>
  <c r="I44" i="71"/>
  <c r="U45" i="71"/>
  <c r="AI45" i="71"/>
  <c r="W36" i="71"/>
  <c r="Z39" i="71"/>
  <c r="L34" i="71"/>
  <c r="AF41" i="71"/>
  <c r="BB30" i="71"/>
  <c r="AU31" i="71"/>
  <c r="AW37" i="71"/>
  <c r="AU38" i="71"/>
  <c r="G34" i="71"/>
  <c r="AM42" i="71"/>
  <c r="U43" i="71"/>
  <c r="K41" i="71"/>
  <c r="AC31" i="71"/>
  <c r="AL32" i="71"/>
  <c r="Q25" i="71"/>
  <c r="AK23" i="71"/>
  <c r="W38" i="71"/>
  <c r="H28" i="71"/>
  <c r="M34" i="71"/>
  <c r="AI36" i="71"/>
  <c r="AW39" i="71"/>
  <c r="AX28" i="71"/>
  <c r="AB33" i="71"/>
  <c r="T21" i="71"/>
  <c r="AM41" i="71"/>
  <c r="AX26" i="71"/>
  <c r="R14" i="71"/>
  <c r="O35" i="71"/>
  <c r="H38" i="71"/>
  <c r="AJ27" i="71"/>
  <c r="AM36" i="71"/>
  <c r="AG27" i="71"/>
  <c r="G31" i="71"/>
  <c r="AC35" i="71"/>
  <c r="AB14" i="71"/>
  <c r="G37" i="71"/>
  <c r="AC34" i="71"/>
  <c r="T47" i="71"/>
  <c r="O36" i="71"/>
  <c r="G36" i="71"/>
  <c r="AA41" i="71"/>
  <c r="W41" i="71"/>
  <c r="P47" i="71"/>
  <c r="AG44" i="71"/>
  <c r="AX41" i="71"/>
  <c r="AP46" i="71"/>
  <c r="AO38" i="71"/>
  <c r="AH32" i="71"/>
  <c r="AQ41" i="71"/>
  <c r="J41" i="71"/>
  <c r="AZ35" i="71"/>
  <c r="AW29" i="71"/>
  <c r="V42" i="71"/>
  <c r="Q42" i="71"/>
  <c r="V44" i="71"/>
  <c r="J43" i="71"/>
  <c r="J44" i="71"/>
  <c r="P46" i="71"/>
  <c r="AP43" i="71"/>
  <c r="AH45" i="71"/>
  <c r="AA44" i="71"/>
  <c r="AS42" i="71"/>
  <c r="X46" i="71"/>
  <c r="L44" i="71"/>
  <c r="AM39" i="71"/>
  <c r="AR37" i="71"/>
  <c r="S46" i="71"/>
  <c r="AD44" i="71"/>
  <c r="W43" i="71"/>
  <c r="AD41" i="71"/>
  <c r="AS45" i="71"/>
  <c r="F47" i="71"/>
  <c r="T46" i="71"/>
  <c r="BB43" i="71"/>
  <c r="L35" i="71"/>
  <c r="J40" i="71"/>
  <c r="AS39" i="71"/>
  <c r="AY38" i="71"/>
  <c r="AE42" i="71"/>
  <c r="AI38" i="71"/>
  <c r="AG45" i="71"/>
  <c r="AV47" i="71"/>
  <c r="S31" i="71"/>
  <c r="AF33" i="71"/>
  <c r="S44" i="71"/>
  <c r="AG38" i="71"/>
  <c r="AS47" i="71"/>
  <c r="AB39" i="71"/>
  <c r="AE37" i="71"/>
  <c r="AX38" i="71"/>
  <c r="X40" i="71"/>
  <c r="AN42" i="71"/>
  <c r="AN40" i="71"/>
  <c r="V40" i="71"/>
  <c r="AM45" i="71"/>
  <c r="AN41" i="71"/>
  <c r="AN43" i="71"/>
  <c r="O46" i="71"/>
  <c r="BB37" i="71"/>
  <c r="AC38" i="71"/>
  <c r="G45" i="71"/>
  <c r="S37" i="71"/>
  <c r="AP38" i="71"/>
  <c r="AI40" i="71"/>
  <c r="X36" i="71"/>
  <c r="AA39" i="71"/>
  <c r="Y40" i="71"/>
  <c r="AA40" i="71"/>
  <c r="V36" i="71"/>
  <c r="AC42" i="71"/>
  <c r="Z45" i="71"/>
  <c r="AM40" i="71"/>
  <c r="Y43" i="71"/>
  <c r="R47" i="71"/>
  <c r="F43" i="71"/>
  <c r="AJ43" i="71"/>
  <c r="AM44" i="71"/>
  <c r="N44" i="71"/>
  <c r="AW44" i="71"/>
  <c r="R44" i="71"/>
  <c r="L43" i="71"/>
  <c r="AP40" i="71"/>
  <c r="W45" i="71"/>
  <c r="AC44" i="71"/>
  <c r="AF40" i="71"/>
  <c r="X47" i="71"/>
  <c r="P40" i="71"/>
  <c r="S47" i="71"/>
  <c r="AS44" i="71"/>
  <c r="K45" i="71"/>
  <c r="S43" i="71"/>
  <c r="AJ42" i="71"/>
  <c r="AV43" i="71"/>
  <c r="Z41" i="71"/>
  <c r="F40" i="71"/>
  <c r="AL41" i="71"/>
  <c r="AX46" i="71"/>
  <c r="K38" i="71"/>
  <c r="AT46" i="71"/>
  <c r="AW43" i="71"/>
  <c r="H47" i="71"/>
  <c r="Q41" i="71"/>
  <c r="AJ47" i="71"/>
  <c r="X43" i="71"/>
  <c r="AG42" i="71"/>
  <c r="AV40" i="71"/>
  <c r="G42" i="71"/>
  <c r="Z44" i="71"/>
  <c r="T45" i="71"/>
  <c r="N39" i="71"/>
  <c r="AU46" i="71"/>
  <c r="M47" i="71"/>
  <c r="AN36" i="71"/>
  <c r="AQ39" i="71"/>
  <c r="Z40" i="71"/>
  <c r="M39" i="71"/>
  <c r="H41" i="71"/>
  <c r="AA43" i="71"/>
  <c r="M46" i="71"/>
  <c r="AT42" i="71"/>
  <c r="M45" i="71"/>
  <c r="AF35" i="71"/>
  <c r="AQ42" i="71"/>
  <c r="AY44" i="71"/>
  <c r="M42" i="71"/>
  <c r="R41" i="71"/>
  <c r="Y46" i="71"/>
  <c r="W46" i="71"/>
  <c r="K46" i="71"/>
  <c r="AP47" i="71"/>
  <c r="AU42" i="71"/>
  <c r="AE43" i="71"/>
  <c r="AL47" i="71"/>
  <c r="Q44" i="71"/>
  <c r="AH42" i="71"/>
  <c r="AB43" i="71"/>
  <c r="AI43" i="71"/>
  <c r="AY46" i="71"/>
  <c r="AU44" i="71"/>
  <c r="W40" i="71"/>
  <c r="AT43" i="71"/>
  <c r="AX44" i="71"/>
  <c r="AH40" i="71"/>
  <c r="AB47" i="71"/>
  <c r="J45" i="71"/>
  <c r="N43" i="71"/>
  <c r="K47" i="71"/>
  <c r="AN47" i="71"/>
  <c r="U41" i="71"/>
  <c r="AY47" i="71"/>
  <c r="AB44" i="71"/>
  <c r="AI42" i="71"/>
  <c r="AQ47" i="71"/>
  <c r="U40" i="71"/>
  <c r="BA40" i="71"/>
  <c r="AD46" i="71"/>
  <c r="BA43" i="71"/>
  <c r="AD33" i="71"/>
  <c r="W34" i="71"/>
  <c r="AI35" i="71"/>
  <c r="J42" i="71"/>
  <c r="AB37" i="71"/>
  <c r="R34" i="71"/>
  <c r="AW41" i="71"/>
  <c r="AN38" i="71"/>
  <c r="AL36" i="71"/>
  <c r="AC41" i="71"/>
  <c r="AT38" i="71"/>
  <c r="Y41" i="71"/>
  <c r="G43" i="71"/>
  <c r="AW46" i="71"/>
  <c r="AD40" i="71"/>
  <c r="AD45" i="71"/>
  <c r="AY37" i="71"/>
  <c r="AD47" i="71"/>
  <c r="P44" i="71"/>
  <c r="T35" i="71"/>
  <c r="F37" i="71"/>
  <c r="Y39" i="71"/>
  <c r="AO34" i="71"/>
  <c r="AO36" i="71"/>
  <c r="O38" i="71"/>
  <c r="AS41" i="71"/>
  <c r="AD38" i="71"/>
  <c r="AE44" i="71"/>
  <c r="AF45" i="71"/>
  <c r="Z36" i="71"/>
  <c r="BA35" i="71"/>
  <c r="AX40" i="71"/>
  <c r="AE35" i="71"/>
  <c r="L42" i="71"/>
  <c r="AH41" i="71"/>
  <c r="H46" i="71"/>
  <c r="O47" i="71"/>
  <c r="AK45" i="71"/>
  <c r="I47" i="71"/>
  <c r="N45" i="71"/>
  <c r="AF42" i="71"/>
  <c r="Z46" i="71"/>
  <c r="U47" i="71"/>
  <c r="AY41" i="71"/>
  <c r="L46" i="71"/>
  <c r="AO40" i="71"/>
  <c r="P43" i="71"/>
  <c r="AJ46" i="71"/>
  <c r="BA47" i="71"/>
  <c r="AD42" i="71"/>
  <c r="AH47" i="71"/>
  <c r="AL44" i="71"/>
  <c r="AG41" i="71"/>
  <c r="AS46" i="71"/>
  <c r="BB41" i="71"/>
  <c r="O42" i="71"/>
  <c r="G47" i="71"/>
  <c r="AA45" i="71"/>
  <c r="AF44" i="71"/>
  <c r="AR46" i="71"/>
  <c r="AR43" i="71"/>
  <c r="AY43" i="71"/>
  <c r="AP45" i="71"/>
  <c r="F45" i="71"/>
  <c r="AJ34" i="71"/>
  <c r="T38" i="71"/>
  <c r="AB45" i="71"/>
  <c r="Q35" i="71"/>
  <c r="H36" i="71"/>
  <c r="K39" i="71"/>
  <c r="AN37" i="71"/>
  <c r="AO39" i="71"/>
  <c r="AB41" i="71"/>
  <c r="AH43" i="71"/>
  <c r="AV39" i="71"/>
  <c r="R40" i="71"/>
  <c r="S42" i="71"/>
  <c r="L41" i="71"/>
  <c r="R43" i="71"/>
  <c r="AE47" i="71"/>
  <c r="H37" i="71"/>
  <c r="U37" i="71"/>
  <c r="AU47" i="71"/>
  <c r="AN44" i="71"/>
  <c r="AV45" i="71"/>
  <c r="AR39" i="71"/>
  <c r="G46" i="71"/>
  <c r="BA44" i="71"/>
  <c r="G40" i="71"/>
  <c r="AK42" i="71"/>
  <c r="AZ45" i="71"/>
  <c r="AG43" i="71"/>
  <c r="AO46" i="71"/>
  <c r="AW40" i="71"/>
  <c r="Q46" i="71"/>
  <c r="AZ44" i="71"/>
  <c r="G44" i="71"/>
  <c r="AC46" i="71"/>
  <c r="AC8" i="71" s="1"/>
  <c r="M43" i="71"/>
  <c r="BB44" i="71"/>
  <c r="Y47" i="71"/>
  <c r="AS43" i="71"/>
  <c r="O40" i="71"/>
  <c r="U44" i="71"/>
  <c r="AW42" i="71"/>
  <c r="P41" i="71"/>
  <c r="AE46" i="71"/>
  <c r="Z43" i="71"/>
  <c r="AF43" i="71"/>
  <c r="AM46" i="71"/>
  <c r="AL45" i="71"/>
  <c r="AK46" i="71"/>
  <c r="BC8" i="71"/>
  <c r="HM480" i="2"/>
  <c r="HN479" i="2"/>
  <c r="HA363" i="2"/>
  <c r="HD451" i="2" s="1"/>
  <c r="GZ364" i="2"/>
  <c r="HC451" i="2"/>
  <c r="AG52" i="13"/>
  <c r="AE52" i="13"/>
  <c r="AC52" i="13"/>
  <c r="AA52" i="13"/>
  <c r="Y52" i="13"/>
  <c r="W52" i="13"/>
  <c r="U52" i="13"/>
  <c r="S52" i="13"/>
  <c r="Q52" i="13"/>
  <c r="O52" i="13"/>
  <c r="M52" i="13"/>
  <c r="K52" i="13"/>
  <c r="I52" i="13"/>
  <c r="G52" i="13"/>
  <c r="E52" i="13"/>
  <c r="AM52" i="13"/>
  <c r="AL52" i="13"/>
  <c r="AI52" i="13"/>
  <c r="AF52" i="13"/>
  <c r="AD52" i="13"/>
  <c r="AB52" i="13"/>
  <c r="Z52" i="13"/>
  <c r="X52" i="13"/>
  <c r="V52" i="13"/>
  <c r="T52" i="13"/>
  <c r="R52" i="13"/>
  <c r="P52" i="13"/>
  <c r="N52" i="13"/>
  <c r="L52" i="13"/>
  <c r="J52" i="13"/>
  <c r="H52" i="13"/>
  <c r="F52" i="13"/>
  <c r="AN52" i="13"/>
  <c r="AK52" i="13"/>
  <c r="AH52" i="13"/>
  <c r="AJ52" i="13"/>
  <c r="EB356" i="13"/>
  <c r="EH347" i="13" s="1"/>
  <c r="EM346" i="13"/>
  <c r="FM346" i="13"/>
  <c r="FL346" i="13"/>
  <c r="ER346" i="13"/>
  <c r="FG346" i="13"/>
  <c r="FN346" i="13"/>
  <c r="ES346" i="13"/>
  <c r="EY346" i="13"/>
  <c r="FA346" i="13"/>
  <c r="EL346" i="13"/>
  <c r="FF346" i="13"/>
  <c r="FD346" i="13"/>
  <c r="EK346" i="13"/>
  <c r="FE346" i="13"/>
  <c r="ET346" i="13"/>
  <c r="EP346" i="13"/>
  <c r="FH346" i="13"/>
  <c r="EJ346" i="13"/>
  <c r="FQ346" i="13"/>
  <c r="EI346" i="13"/>
  <c r="FJ346" i="13"/>
  <c r="FI346" i="13"/>
  <c r="FP346" i="13"/>
  <c r="EO346" i="13"/>
  <c r="FR346" i="13"/>
  <c r="EN346" i="13"/>
  <c r="EZ346" i="13"/>
  <c r="EX346" i="13"/>
  <c r="FK346" i="13"/>
  <c r="EQ346" i="13"/>
  <c r="EW346" i="13"/>
  <c r="FB346" i="13"/>
  <c r="FC346" i="13"/>
  <c r="EU346" i="13"/>
  <c r="FO346" i="13"/>
  <c r="EV346" i="13"/>
  <c r="Y8" i="71" l="1"/>
  <c r="BA8" i="71"/>
  <c r="M8" i="71"/>
  <c r="J8" i="71"/>
  <c r="O8" i="71"/>
  <c r="AI8" i="71"/>
  <c r="AN8" i="71"/>
  <c r="N8" i="71"/>
  <c r="AX8" i="71"/>
  <c r="W8" i="71"/>
  <c r="R8" i="71"/>
  <c r="AK8" i="71"/>
  <c r="AU8" i="71"/>
  <c r="L8" i="71"/>
  <c r="H8" i="71"/>
  <c r="AR8" i="71"/>
  <c r="T8" i="71"/>
  <c r="AW8" i="71"/>
  <c r="AE8" i="71"/>
  <c r="AP8" i="71"/>
  <c r="Z8" i="71"/>
  <c r="AF8" i="71"/>
  <c r="AY8" i="71"/>
  <c r="S8" i="71"/>
  <c r="AM8" i="71"/>
  <c r="I8" i="71"/>
  <c r="AG8" i="71"/>
  <c r="AH8" i="71"/>
  <c r="AB8" i="71"/>
  <c r="V8" i="71"/>
  <c r="BB8" i="71"/>
  <c r="P8" i="71"/>
  <c r="AQ8" i="71"/>
  <c r="X8" i="71"/>
  <c r="AV8" i="71"/>
  <c r="F8" i="71"/>
  <c r="AO8" i="71"/>
  <c r="AJ8" i="71"/>
  <c r="Q8" i="71"/>
  <c r="AA8" i="71"/>
  <c r="AT8" i="71"/>
  <c r="AZ8" i="71"/>
  <c r="AL8" i="71"/>
  <c r="U8" i="71"/>
  <c r="G8" i="71"/>
  <c r="K8" i="71"/>
  <c r="AD8" i="71"/>
  <c r="AS8" i="71"/>
  <c r="HM481" i="2"/>
  <c r="HN480" i="2"/>
  <c r="HA364" i="2"/>
  <c r="HD452" i="2" s="1"/>
  <c r="GZ365" i="2"/>
  <c r="HC452" i="2"/>
  <c r="AG53" i="13"/>
  <c r="AE53" i="13"/>
  <c r="AC53" i="13"/>
  <c r="AA53" i="13"/>
  <c r="Y53" i="13"/>
  <c r="W53" i="13"/>
  <c r="U53" i="13"/>
  <c r="S53" i="13"/>
  <c r="Q53" i="13"/>
  <c r="O53" i="13"/>
  <c r="M53" i="13"/>
  <c r="K53" i="13"/>
  <c r="I53" i="13"/>
  <c r="F53" i="13"/>
  <c r="E53" i="13"/>
  <c r="AN53" i="13"/>
  <c r="AK53" i="13"/>
  <c r="AL53" i="13"/>
  <c r="AF53" i="13"/>
  <c r="AD53" i="13"/>
  <c r="AB53" i="13"/>
  <c r="Z53" i="13"/>
  <c r="X53" i="13"/>
  <c r="V53" i="13"/>
  <c r="T53" i="13"/>
  <c r="R53" i="13"/>
  <c r="P53" i="13"/>
  <c r="N53" i="13"/>
  <c r="L53" i="13"/>
  <c r="J53" i="13"/>
  <c r="H53" i="13"/>
  <c r="G53" i="13"/>
  <c r="AM53" i="13"/>
  <c r="AH53" i="13"/>
  <c r="AI53" i="13"/>
  <c r="AJ53" i="13"/>
  <c r="EB357" i="13"/>
  <c r="EH348" i="13" s="1"/>
  <c r="FD347" i="13"/>
  <c r="EQ347" i="13"/>
  <c r="FO347" i="13"/>
  <c r="EN347" i="13"/>
  <c r="FN347" i="13"/>
  <c r="FB347" i="13"/>
  <c r="EM347" i="13"/>
  <c r="FI347" i="13"/>
  <c r="EY347" i="13"/>
  <c r="EJ347" i="13"/>
  <c r="FG347" i="13"/>
  <c r="FF347" i="13"/>
  <c r="ER347" i="13"/>
  <c r="FK347" i="13"/>
  <c r="EV347" i="13"/>
  <c r="EZ347" i="13"/>
  <c r="FL347" i="13"/>
  <c r="EK347" i="13"/>
  <c r="EW347" i="13"/>
  <c r="FC347" i="13"/>
  <c r="EL347" i="13"/>
  <c r="FA347" i="13"/>
  <c r="FM347" i="13"/>
  <c r="FE347" i="13"/>
  <c r="FQ347" i="13"/>
  <c r="EO347" i="13"/>
  <c r="EI347" i="13"/>
  <c r="ES347" i="13"/>
  <c r="ET347" i="13"/>
  <c r="FH347" i="13"/>
  <c r="FR347" i="13"/>
  <c r="EX347" i="13"/>
  <c r="FJ347" i="13"/>
  <c r="EP347" i="13"/>
  <c r="FP347" i="13"/>
  <c r="EU347" i="13"/>
  <c r="HM482" i="2" l="1"/>
  <c r="HN481" i="2"/>
  <c r="HA365" i="2"/>
  <c r="HD453" i="2" s="1"/>
  <c r="GZ366" i="2"/>
  <c r="HC453" i="2"/>
  <c r="AG54" i="13"/>
  <c r="AE54" i="13"/>
  <c r="AC54" i="13"/>
  <c r="AA54" i="13"/>
  <c r="Y54" i="13"/>
  <c r="W54" i="13"/>
  <c r="V54" i="13"/>
  <c r="S54" i="13"/>
  <c r="Q54" i="13"/>
  <c r="O54" i="13"/>
  <c r="M54" i="13"/>
  <c r="K54" i="13"/>
  <c r="I54" i="13"/>
  <c r="F54" i="13"/>
  <c r="E54" i="13"/>
  <c r="AM54" i="13"/>
  <c r="AI54" i="13"/>
  <c r="AH54" i="13"/>
  <c r="AF54" i="13"/>
  <c r="AD54" i="13"/>
  <c r="AB54" i="13"/>
  <c r="Z54" i="13"/>
  <c r="X54" i="13"/>
  <c r="U54" i="13"/>
  <c r="T54" i="13"/>
  <c r="R54" i="13"/>
  <c r="P54" i="13"/>
  <c r="N54" i="13"/>
  <c r="L54" i="13"/>
  <c r="J54" i="13"/>
  <c r="H54" i="13"/>
  <c r="G54" i="13"/>
  <c r="AN54" i="13"/>
  <c r="AL54" i="13"/>
  <c r="AK54" i="13"/>
  <c r="AJ54" i="13"/>
  <c r="EB358" i="13"/>
  <c r="EH349" i="13" s="1"/>
  <c r="EJ348" i="13"/>
  <c r="FH348" i="13"/>
  <c r="EK348" i="13"/>
  <c r="FG348" i="13"/>
  <c r="FL348" i="13"/>
  <c r="EM348" i="13"/>
  <c r="EY348" i="13"/>
  <c r="FA348" i="13"/>
  <c r="FQ348" i="13"/>
  <c r="FC348" i="13"/>
  <c r="FI348" i="13"/>
  <c r="EI348" i="13"/>
  <c r="EP348" i="13"/>
  <c r="EU348" i="13"/>
  <c r="ER348" i="13"/>
  <c r="FD348" i="13"/>
  <c r="FN348" i="13"/>
  <c r="EQ348" i="13"/>
  <c r="EO348" i="13"/>
  <c r="ES348" i="13"/>
  <c r="FJ348" i="13"/>
  <c r="FP348" i="13"/>
  <c r="ET348" i="13"/>
  <c r="EZ348" i="13"/>
  <c r="FE348" i="13"/>
  <c r="EN348" i="13"/>
  <c r="FF348" i="13"/>
  <c r="EV348" i="13"/>
  <c r="EX348" i="13"/>
  <c r="EW348" i="13"/>
  <c r="FM348" i="13"/>
  <c r="FO348" i="13"/>
  <c r="FR348" i="13"/>
  <c r="FB348" i="13"/>
  <c r="FK348" i="13"/>
  <c r="EL348" i="13"/>
  <c r="HM483" i="2" l="1"/>
  <c r="HN482" i="2"/>
  <c r="HA366" i="2"/>
  <c r="HD454" i="2" s="1"/>
  <c r="GZ367" i="2"/>
  <c r="HC454" i="2"/>
  <c r="AG55" i="13"/>
  <c r="AE55" i="13"/>
  <c r="AC55" i="13"/>
  <c r="AA55" i="13"/>
  <c r="Y55" i="13"/>
  <c r="W55" i="13"/>
  <c r="U55" i="13"/>
  <c r="S55" i="13"/>
  <c r="Q55" i="13"/>
  <c r="O55" i="13"/>
  <c r="M55" i="13"/>
  <c r="K55" i="13"/>
  <c r="I55" i="13"/>
  <c r="F55" i="13"/>
  <c r="G55" i="13"/>
  <c r="AN55" i="13"/>
  <c r="AL55" i="13"/>
  <c r="AJ55" i="13"/>
  <c r="AF55" i="13"/>
  <c r="AD55" i="13"/>
  <c r="AB55" i="13"/>
  <c r="Z55" i="13"/>
  <c r="X55" i="13"/>
  <c r="V55" i="13"/>
  <c r="T55" i="13"/>
  <c r="R55" i="13"/>
  <c r="P55" i="13"/>
  <c r="N55" i="13"/>
  <c r="L55" i="13"/>
  <c r="J55" i="13"/>
  <c r="H55" i="13"/>
  <c r="E55" i="13"/>
  <c r="AM55" i="13"/>
  <c r="AK55" i="13"/>
  <c r="AH55" i="13"/>
  <c r="AI55" i="13"/>
  <c r="EB359" i="13"/>
  <c r="EH350" i="13" s="1"/>
  <c r="EQ349" i="13"/>
  <c r="FJ349" i="13"/>
  <c r="EM349" i="13"/>
  <c r="EZ349" i="13"/>
  <c r="EW349" i="13"/>
  <c r="FB349" i="13"/>
  <c r="EX349" i="13"/>
  <c r="FF349" i="13"/>
  <c r="FG349" i="13"/>
  <c r="FQ349" i="13"/>
  <c r="FP349" i="13"/>
  <c r="FR349" i="13"/>
  <c r="FK349" i="13"/>
  <c r="EJ349" i="13"/>
  <c r="FC349" i="13"/>
  <c r="EK349" i="13"/>
  <c r="FI349" i="13"/>
  <c r="ER349" i="13"/>
  <c r="EO349" i="13"/>
  <c r="FH349" i="13"/>
  <c r="ES349" i="13"/>
  <c r="FM349" i="13"/>
  <c r="FD349" i="13"/>
  <c r="EY349" i="13"/>
  <c r="FN349" i="13"/>
  <c r="EV349" i="13"/>
  <c r="EI349" i="13"/>
  <c r="FL349" i="13"/>
  <c r="EL349" i="13"/>
  <c r="FA349" i="13"/>
  <c r="EU349" i="13"/>
  <c r="FE349" i="13"/>
  <c r="EN349" i="13"/>
  <c r="EP349" i="13"/>
  <c r="FO349" i="13"/>
  <c r="ET349" i="13"/>
  <c r="HM484" i="2" l="1"/>
  <c r="HN483" i="2"/>
  <c r="HA367" i="2"/>
  <c r="HD455" i="2" s="1"/>
  <c r="GZ368" i="2"/>
  <c r="HC455" i="2"/>
  <c r="AG56" i="13"/>
  <c r="AE56" i="13"/>
  <c r="AC56" i="13"/>
  <c r="AA56" i="13"/>
  <c r="Y56" i="13"/>
  <c r="W56" i="13"/>
  <c r="U56" i="13"/>
  <c r="S56" i="13"/>
  <c r="Q56" i="13"/>
  <c r="O56" i="13"/>
  <c r="M56" i="13"/>
  <c r="K56" i="13"/>
  <c r="I56" i="13"/>
  <c r="G56" i="13"/>
  <c r="E56" i="13"/>
  <c r="AM56" i="13"/>
  <c r="AK56" i="13"/>
  <c r="AL56" i="13"/>
  <c r="AF56" i="13"/>
  <c r="AD56" i="13"/>
  <c r="AB56" i="13"/>
  <c r="Z56" i="13"/>
  <c r="X56" i="13"/>
  <c r="V56" i="13"/>
  <c r="T56" i="13"/>
  <c r="R56" i="13"/>
  <c r="P56" i="13"/>
  <c r="N56" i="13"/>
  <c r="L56" i="13"/>
  <c r="J56" i="13"/>
  <c r="H56" i="13"/>
  <c r="F56" i="13"/>
  <c r="AN56" i="13"/>
  <c r="AJ56" i="13"/>
  <c r="AI56" i="13"/>
  <c r="AH56" i="13"/>
  <c r="EB360" i="13"/>
  <c r="EH351" i="13" s="1"/>
  <c r="FM350" i="13"/>
  <c r="FD350" i="13"/>
  <c r="FG350" i="13"/>
  <c r="FE350" i="13"/>
  <c r="ER350" i="13"/>
  <c r="FI350" i="13"/>
  <c r="EN350" i="13"/>
  <c r="FQ350" i="13"/>
  <c r="EW350" i="13"/>
  <c r="FC350" i="13"/>
  <c r="FO350" i="13"/>
  <c r="EM350" i="13"/>
  <c r="FN350" i="13"/>
  <c r="EI350" i="13"/>
  <c r="EV350" i="13"/>
  <c r="ET350" i="13"/>
  <c r="FP350" i="13"/>
  <c r="FB350" i="13"/>
  <c r="EZ350" i="13"/>
  <c r="EJ350" i="13"/>
  <c r="ES350" i="13"/>
  <c r="FA350" i="13"/>
  <c r="EQ350" i="13"/>
  <c r="FH350" i="13"/>
  <c r="EK350" i="13"/>
  <c r="EL350" i="13"/>
  <c r="EU350" i="13"/>
  <c r="FR350" i="13"/>
  <c r="EO350" i="13"/>
  <c r="FL350" i="13"/>
  <c r="FK350" i="13"/>
  <c r="EP350" i="13"/>
  <c r="FJ350" i="13"/>
  <c r="FF350" i="13"/>
  <c r="EY350" i="13"/>
  <c r="EX350" i="13"/>
  <c r="HM485" i="2" l="1"/>
  <c r="HN484" i="2"/>
  <c r="HA368" i="2"/>
  <c r="HD456" i="2" s="1"/>
  <c r="GZ369" i="2"/>
  <c r="HC456" i="2"/>
  <c r="AG57" i="13"/>
  <c r="AE57" i="13"/>
  <c r="AC57" i="13"/>
  <c r="AA57" i="13"/>
  <c r="Y57" i="13"/>
  <c r="W57" i="13"/>
  <c r="U57" i="13"/>
  <c r="S57" i="13"/>
  <c r="Q57" i="13"/>
  <c r="O57" i="13"/>
  <c r="M57" i="13"/>
  <c r="K57" i="13"/>
  <c r="I57" i="13"/>
  <c r="F57" i="13"/>
  <c r="E57" i="13"/>
  <c r="AN57" i="13"/>
  <c r="AK57" i="13"/>
  <c r="AH57" i="13"/>
  <c r="AF57" i="13"/>
  <c r="AD57" i="13"/>
  <c r="AB57" i="13"/>
  <c r="Z57" i="13"/>
  <c r="X57" i="13"/>
  <c r="V57" i="13"/>
  <c r="T57" i="13"/>
  <c r="R57" i="13"/>
  <c r="P57" i="13"/>
  <c r="N57" i="13"/>
  <c r="L57" i="13"/>
  <c r="J57" i="13"/>
  <c r="H57" i="13"/>
  <c r="G57" i="13"/>
  <c r="AM57" i="13"/>
  <c r="AJ57" i="13"/>
  <c r="AI57" i="13"/>
  <c r="AL57" i="13"/>
  <c r="EB361" i="13"/>
  <c r="EH352" i="13" s="1"/>
  <c r="ES351" i="13"/>
  <c r="FG351" i="13"/>
  <c r="EL351" i="13"/>
  <c r="FH351" i="13"/>
  <c r="EY351" i="13"/>
  <c r="FQ351" i="13"/>
  <c r="FO351" i="13"/>
  <c r="FJ351" i="13"/>
  <c r="EO351" i="13"/>
  <c r="ET351" i="13"/>
  <c r="FE351" i="13"/>
  <c r="FM351" i="13"/>
  <c r="FP351" i="13"/>
  <c r="EV351" i="13"/>
  <c r="FB351" i="13"/>
  <c r="FL351" i="13"/>
  <c r="EW351" i="13"/>
  <c r="ER351" i="13"/>
  <c r="FC351" i="13"/>
  <c r="EU351" i="13"/>
  <c r="EZ351" i="13"/>
  <c r="FR351" i="13"/>
  <c r="EM351" i="13"/>
  <c r="EK351" i="13"/>
  <c r="EN351" i="13"/>
  <c r="FK351" i="13"/>
  <c r="EX351" i="13"/>
  <c r="FA351" i="13"/>
  <c r="EJ351" i="13"/>
  <c r="FF351" i="13"/>
  <c r="EQ351" i="13"/>
  <c r="FD351" i="13"/>
  <c r="EI351" i="13"/>
  <c r="FN351" i="13"/>
  <c r="FI351" i="13"/>
  <c r="EP351" i="13"/>
  <c r="HM486" i="2" l="1"/>
  <c r="HN485" i="2"/>
  <c r="HA369" i="2"/>
  <c r="HD457" i="2" s="1"/>
  <c r="GZ370" i="2"/>
  <c r="HC457" i="2"/>
  <c r="AG58" i="13"/>
  <c r="AD58" i="13"/>
  <c r="AC58" i="13"/>
  <c r="AA58" i="13"/>
  <c r="Y58" i="13"/>
  <c r="W58" i="13"/>
  <c r="U58" i="13"/>
  <c r="S58" i="13"/>
  <c r="Q58" i="13"/>
  <c r="O58" i="13"/>
  <c r="M58" i="13"/>
  <c r="K58" i="13"/>
  <c r="I58" i="13"/>
  <c r="F58" i="13"/>
  <c r="E58" i="13"/>
  <c r="AM58" i="13"/>
  <c r="AJ58" i="13"/>
  <c r="AH58" i="13"/>
  <c r="AF58" i="13"/>
  <c r="AE58" i="13"/>
  <c r="AB58" i="13"/>
  <c r="Z58" i="13"/>
  <c r="X58" i="13"/>
  <c r="V58" i="13"/>
  <c r="T58" i="13"/>
  <c r="R58" i="13"/>
  <c r="P58" i="13"/>
  <c r="N58" i="13"/>
  <c r="L58" i="13"/>
  <c r="J58" i="13"/>
  <c r="H58" i="13"/>
  <c r="G58" i="13"/>
  <c r="AN58" i="13"/>
  <c r="AL58" i="13"/>
  <c r="AK58" i="13"/>
  <c r="AI58" i="13"/>
  <c r="EB362" i="13"/>
  <c r="EH353" i="13" s="1"/>
  <c r="EV352" i="13"/>
  <c r="FE352" i="13"/>
  <c r="EI352" i="13"/>
  <c r="FH352" i="13"/>
  <c r="EY352" i="13"/>
  <c r="EQ352" i="13"/>
  <c r="FD352" i="13"/>
  <c r="ES352" i="13"/>
  <c r="EU352" i="13"/>
  <c r="EN352" i="13"/>
  <c r="FP352" i="13"/>
  <c r="FR352" i="13"/>
  <c r="FN352" i="13"/>
  <c r="EX352" i="13"/>
  <c r="FA352" i="13"/>
  <c r="ER352" i="13"/>
  <c r="EZ352" i="13"/>
  <c r="EP352" i="13"/>
  <c r="EW352" i="13"/>
  <c r="FG352" i="13"/>
  <c r="EO352" i="13"/>
  <c r="FM352" i="13"/>
  <c r="EL352" i="13"/>
  <c r="FL352" i="13"/>
  <c r="FJ352" i="13"/>
  <c r="EK352" i="13"/>
  <c r="EJ352" i="13"/>
  <c r="EM352" i="13"/>
  <c r="FC352" i="13"/>
  <c r="ET352" i="13"/>
  <c r="FB352" i="13"/>
  <c r="FK352" i="13"/>
  <c r="FF352" i="13"/>
  <c r="FQ352" i="13"/>
  <c r="FI352" i="13"/>
  <c r="FO352" i="13"/>
  <c r="HM487" i="2" l="1"/>
  <c r="HN486" i="2"/>
  <c r="HA370" i="2"/>
  <c r="HD458" i="2" s="1"/>
  <c r="GZ371" i="2"/>
  <c r="HC458" i="2"/>
  <c r="AG59" i="13"/>
  <c r="AD59" i="13"/>
  <c r="AC59" i="13"/>
  <c r="AA59" i="13"/>
  <c r="Y59" i="13"/>
  <c r="W59" i="13"/>
  <c r="V59" i="13"/>
  <c r="S59" i="13"/>
  <c r="Q59" i="13"/>
  <c r="O59" i="13"/>
  <c r="M59" i="13"/>
  <c r="K59" i="13"/>
  <c r="H59" i="13"/>
  <c r="F59" i="13"/>
  <c r="E59" i="13"/>
  <c r="AM59" i="13"/>
  <c r="AI59" i="13"/>
  <c r="AH59" i="13"/>
  <c r="AF59" i="13"/>
  <c r="AE59" i="13"/>
  <c r="AB59" i="13"/>
  <c r="Z59" i="13"/>
  <c r="X59" i="13"/>
  <c r="U59" i="13"/>
  <c r="T59" i="13"/>
  <c r="R59" i="13"/>
  <c r="P59" i="13"/>
  <c r="N59" i="13"/>
  <c r="L59" i="13"/>
  <c r="J59" i="13"/>
  <c r="I59" i="13"/>
  <c r="G59" i="13"/>
  <c r="AN59" i="13"/>
  <c r="AK59" i="13"/>
  <c r="AJ59" i="13"/>
  <c r="AL59" i="13"/>
  <c r="EB363" i="13"/>
  <c r="EH354" i="13" s="1"/>
  <c r="FO353" i="13"/>
  <c r="FL353" i="13"/>
  <c r="FD353" i="13"/>
  <c r="EN353" i="13"/>
  <c r="FC353" i="13"/>
  <c r="EX353" i="13"/>
  <c r="FB353" i="13"/>
  <c r="EY353" i="13"/>
  <c r="EL353" i="13"/>
  <c r="EZ353" i="13"/>
  <c r="ET353" i="13"/>
  <c r="FK353" i="13"/>
  <c r="FM353" i="13"/>
  <c r="EP353" i="13"/>
  <c r="EU353" i="13"/>
  <c r="FG353" i="13"/>
  <c r="FI353" i="13"/>
  <c r="EM353" i="13"/>
  <c r="FJ353" i="13"/>
  <c r="EV353" i="13"/>
  <c r="ER353" i="13"/>
  <c r="FQ353" i="13"/>
  <c r="FH353" i="13"/>
  <c r="EI353" i="13"/>
  <c r="FF353" i="13"/>
  <c r="FP353" i="13"/>
  <c r="FA353" i="13"/>
  <c r="EJ353" i="13"/>
  <c r="EQ353" i="13"/>
  <c r="ES353" i="13"/>
  <c r="EK353" i="13"/>
  <c r="FE353" i="13"/>
  <c r="FN353" i="13"/>
  <c r="EW353" i="13"/>
  <c r="FR353" i="13"/>
  <c r="EO353" i="13"/>
  <c r="HM488" i="2" l="1"/>
  <c r="HN487" i="2"/>
  <c r="HA371" i="2"/>
  <c r="HD459" i="2" s="1"/>
  <c r="GZ372" i="2"/>
  <c r="HC459" i="2"/>
  <c r="AG60" i="13"/>
  <c r="AE60" i="13"/>
  <c r="AC60" i="13"/>
  <c r="AA60" i="13"/>
  <c r="Y60" i="13"/>
  <c r="W60" i="13"/>
  <c r="U60" i="13"/>
  <c r="S60" i="13"/>
  <c r="Q60" i="13"/>
  <c r="O60" i="13"/>
  <c r="M60" i="13"/>
  <c r="K60" i="13"/>
  <c r="I60" i="13"/>
  <c r="F60" i="13"/>
  <c r="E60" i="13"/>
  <c r="AN60" i="13"/>
  <c r="AH60" i="13"/>
  <c r="AL60" i="13"/>
  <c r="AF60" i="13"/>
  <c r="AD60" i="13"/>
  <c r="AB60" i="13"/>
  <c r="Z60" i="13"/>
  <c r="X60" i="13"/>
  <c r="V60" i="13"/>
  <c r="T60" i="13"/>
  <c r="R60" i="13"/>
  <c r="P60" i="13"/>
  <c r="N60" i="13"/>
  <c r="L60" i="13"/>
  <c r="J60" i="13"/>
  <c r="H60" i="13"/>
  <c r="G60" i="13"/>
  <c r="AM60" i="13"/>
  <c r="AJ60" i="13"/>
  <c r="AK60" i="13"/>
  <c r="AI60" i="13"/>
  <c r="EB364" i="13"/>
  <c r="EH355" i="13" s="1"/>
  <c r="FI354" i="13"/>
  <c r="EY354" i="13"/>
  <c r="FK354" i="13"/>
  <c r="EI354" i="13"/>
  <c r="FG354" i="13"/>
  <c r="FL354" i="13"/>
  <c r="ES354" i="13"/>
  <c r="EP354" i="13"/>
  <c r="EL354" i="13"/>
  <c r="FP354" i="13"/>
  <c r="FD354" i="13"/>
  <c r="FR354" i="13"/>
  <c r="EJ354" i="13"/>
  <c r="FB354" i="13"/>
  <c r="FO354" i="13"/>
  <c r="EU354" i="13"/>
  <c r="EK354" i="13"/>
  <c r="FN354" i="13"/>
  <c r="EO354" i="13"/>
  <c r="FC354" i="13"/>
  <c r="ET354" i="13"/>
  <c r="ER354" i="13"/>
  <c r="EN354" i="13"/>
  <c r="EZ354" i="13"/>
  <c r="FH354" i="13"/>
  <c r="EX354" i="13"/>
  <c r="FM354" i="13"/>
  <c r="EM354" i="13"/>
  <c r="EV354" i="13"/>
  <c r="FJ354" i="13"/>
  <c r="FA354" i="13"/>
  <c r="EW354" i="13"/>
  <c r="EQ354" i="13"/>
  <c r="FF354" i="13"/>
  <c r="FQ354" i="13"/>
  <c r="FE354" i="13"/>
  <c r="HM489" i="2" l="1"/>
  <c r="HN488" i="2"/>
  <c r="HA372" i="2"/>
  <c r="HD460" i="2" s="1"/>
  <c r="GZ373" i="2"/>
  <c r="HC460" i="2"/>
  <c r="AG61" i="13"/>
  <c r="AE61" i="13"/>
  <c r="AC61" i="13"/>
  <c r="AA61" i="13"/>
  <c r="X61" i="13"/>
  <c r="W61" i="13"/>
  <c r="U61" i="13"/>
  <c r="S61" i="13"/>
  <c r="Q61" i="13"/>
  <c r="O61" i="13"/>
  <c r="M61" i="13"/>
  <c r="K61" i="13"/>
  <c r="I61" i="13"/>
  <c r="F61" i="13"/>
  <c r="E61" i="13"/>
  <c r="AM61" i="13"/>
  <c r="AK61" i="13"/>
  <c r="AJ61" i="13"/>
  <c r="AF61" i="13"/>
  <c r="AD61" i="13"/>
  <c r="AB61" i="13"/>
  <c r="Z61" i="13"/>
  <c r="Y61" i="13"/>
  <c r="V61" i="13"/>
  <c r="T61" i="13"/>
  <c r="R61" i="13"/>
  <c r="P61" i="13"/>
  <c r="N61" i="13"/>
  <c r="L61" i="13"/>
  <c r="J61" i="13"/>
  <c r="H61" i="13"/>
  <c r="G61" i="13"/>
  <c r="AN61" i="13"/>
  <c r="AI61" i="13"/>
  <c r="AL61" i="13"/>
  <c r="AH61" i="13"/>
  <c r="EB365" i="13"/>
  <c r="EH356" i="13" s="1"/>
  <c r="EB366" i="13"/>
  <c r="EH357" i="13" s="1"/>
  <c r="EK355" i="13"/>
  <c r="ER355" i="13"/>
  <c r="FJ355" i="13"/>
  <c r="EO355" i="13"/>
  <c r="FG355" i="13"/>
  <c r="EQ355" i="13"/>
  <c r="FC355" i="13"/>
  <c r="ET355" i="13"/>
  <c r="EL355" i="13"/>
  <c r="FM355" i="13"/>
  <c r="EN355" i="13"/>
  <c r="FD355" i="13"/>
  <c r="FL355" i="13"/>
  <c r="FQ355" i="13"/>
  <c r="FE355" i="13"/>
  <c r="EP355" i="13"/>
  <c r="FH355" i="13"/>
  <c r="FI355" i="13"/>
  <c r="FN355" i="13"/>
  <c r="FP355" i="13"/>
  <c r="EI355" i="13"/>
  <c r="EM355" i="13"/>
  <c r="FA355" i="13"/>
  <c r="EZ355" i="13"/>
  <c r="FO355" i="13"/>
  <c r="FK355" i="13"/>
  <c r="FR355" i="13"/>
  <c r="EW355" i="13"/>
  <c r="EY355" i="13"/>
  <c r="EJ355" i="13"/>
  <c r="ES355" i="13"/>
  <c r="EX355" i="13"/>
  <c r="FF355" i="13"/>
  <c r="EU355" i="13"/>
  <c r="EV355" i="13"/>
  <c r="FB355" i="13"/>
  <c r="HM490" i="2" l="1"/>
  <c r="HN489" i="2"/>
  <c r="HA373" i="2"/>
  <c r="HD461" i="2" s="1"/>
  <c r="GZ374" i="2"/>
  <c r="HC461" i="2"/>
  <c r="AG62" i="13"/>
  <c r="AE62" i="13"/>
  <c r="AC62" i="13"/>
  <c r="AA62" i="13"/>
  <c r="Y62" i="13"/>
  <c r="W62" i="13"/>
  <c r="U62" i="13"/>
  <c r="S62" i="13"/>
  <c r="Q62" i="13"/>
  <c r="O62" i="13"/>
  <c r="M62" i="13"/>
  <c r="K62" i="13"/>
  <c r="I62" i="13"/>
  <c r="F62" i="13"/>
  <c r="E62" i="13"/>
  <c r="AN62" i="13"/>
  <c r="AL62" i="13"/>
  <c r="AH62" i="13"/>
  <c r="AF62" i="13"/>
  <c r="AD62" i="13"/>
  <c r="AB62" i="13"/>
  <c r="Z62" i="13"/>
  <c r="X62" i="13"/>
  <c r="V62" i="13"/>
  <c r="T62" i="13"/>
  <c r="R62" i="13"/>
  <c r="P62" i="13"/>
  <c r="N62" i="13"/>
  <c r="L62" i="13"/>
  <c r="J62" i="13"/>
  <c r="H62" i="13"/>
  <c r="G62" i="13"/>
  <c r="AM62" i="13"/>
  <c r="AK62" i="13"/>
  <c r="AJ62" i="13"/>
  <c r="AI62" i="13"/>
  <c r="EB367" i="13"/>
  <c r="EH358" i="13" s="1"/>
  <c r="FJ357" i="13"/>
  <c r="FK357" i="13"/>
  <c r="EK357" i="13"/>
  <c r="EQ356" i="13"/>
  <c r="ES357" i="13"/>
  <c r="FN356" i="13"/>
  <c r="ER357" i="13"/>
  <c r="EL357" i="13"/>
  <c r="FR356" i="13"/>
  <c r="FH357" i="13"/>
  <c r="FF357" i="13"/>
  <c r="EI357" i="13"/>
  <c r="EW356" i="13"/>
  <c r="EZ356" i="13"/>
  <c r="EY357" i="13"/>
  <c r="FC356" i="13"/>
  <c r="EN357" i="13"/>
  <c r="EP356" i="13"/>
  <c r="EO356" i="13"/>
  <c r="FQ357" i="13"/>
  <c r="FM357" i="13"/>
  <c r="FE357" i="13"/>
  <c r="EY356" i="13"/>
  <c r="FA356" i="13"/>
  <c r="EL356" i="13"/>
  <c r="FG356" i="13"/>
  <c r="FO356" i="13"/>
  <c r="EI356" i="13"/>
  <c r="FR357" i="13"/>
  <c r="EX356" i="13"/>
  <c r="FG357" i="13"/>
  <c r="FO357" i="13"/>
  <c r="EM356" i="13"/>
  <c r="FI356" i="13"/>
  <c r="FP356" i="13"/>
  <c r="FB357" i="13"/>
  <c r="EU357" i="13"/>
  <c r="FK356" i="13"/>
  <c r="ET356" i="13"/>
  <c r="EM357" i="13"/>
  <c r="EN356" i="13"/>
  <c r="FP357" i="13"/>
  <c r="FA357" i="13"/>
  <c r="EQ357" i="13"/>
  <c r="EJ357" i="13"/>
  <c r="FD357" i="13"/>
  <c r="EV357" i="13"/>
  <c r="FJ356" i="13"/>
  <c r="FQ356" i="13"/>
  <c r="FD356" i="13"/>
  <c r="FM356" i="13"/>
  <c r="FL356" i="13"/>
  <c r="EO357" i="13"/>
  <c r="EZ357" i="13"/>
  <c r="FN357" i="13"/>
  <c r="FC357" i="13"/>
  <c r="FI357" i="13"/>
  <c r="FL357" i="13"/>
  <c r="EU356" i="13"/>
  <c r="EJ356" i="13"/>
  <c r="FE356" i="13"/>
  <c r="FH356" i="13"/>
  <c r="EW357" i="13"/>
  <c r="FB356" i="13"/>
  <c r="FF356" i="13"/>
  <c r="ES356" i="13"/>
  <c r="EX357" i="13"/>
  <c r="EP357" i="13"/>
  <c r="ER356" i="13"/>
  <c r="EV356" i="13"/>
  <c r="ET357" i="13"/>
  <c r="EK356" i="13"/>
  <c r="HM491" i="2" l="1"/>
  <c r="HN490" i="2"/>
  <c r="HA374" i="2"/>
  <c r="HD462" i="2" s="1"/>
  <c r="GZ375" i="2"/>
  <c r="HC462" i="2"/>
  <c r="AG63" i="13"/>
  <c r="AE63" i="13"/>
  <c r="AC63" i="13"/>
  <c r="AA63" i="13"/>
  <c r="Y63" i="13"/>
  <c r="W63" i="13"/>
  <c r="U63" i="13"/>
  <c r="T63" i="13"/>
  <c r="Q63" i="13"/>
  <c r="O63" i="13"/>
  <c r="M63" i="13"/>
  <c r="K63" i="13"/>
  <c r="I63" i="13"/>
  <c r="F63" i="13"/>
  <c r="E63" i="13"/>
  <c r="AM63" i="13"/>
  <c r="AL63" i="13"/>
  <c r="AH63" i="13"/>
  <c r="AG64" i="13"/>
  <c r="AD64" i="13"/>
  <c r="AC64" i="13"/>
  <c r="AA64" i="13"/>
  <c r="Y64" i="13"/>
  <c r="W64" i="13"/>
  <c r="U64" i="13"/>
  <c r="S64" i="13"/>
  <c r="Q64" i="13"/>
  <c r="O64" i="13"/>
  <c r="M64" i="13"/>
  <c r="K64" i="13"/>
  <c r="I64" i="13"/>
  <c r="G64" i="13"/>
  <c r="E64" i="13"/>
  <c r="AM64" i="13"/>
  <c r="AJ64" i="13"/>
  <c r="AK64" i="13"/>
  <c r="AF63" i="13"/>
  <c r="AD63" i="13"/>
  <c r="AB63" i="13"/>
  <c r="Z63" i="13"/>
  <c r="X63" i="13"/>
  <c r="V63" i="13"/>
  <c r="S63" i="13"/>
  <c r="R63" i="13"/>
  <c r="P63" i="13"/>
  <c r="N63" i="13"/>
  <c r="L63" i="13"/>
  <c r="J63" i="13"/>
  <c r="H63" i="13"/>
  <c r="G63" i="13"/>
  <c r="AN63" i="13"/>
  <c r="AK63" i="13"/>
  <c r="AI63" i="13"/>
  <c r="AJ63" i="13"/>
  <c r="AF64" i="13"/>
  <c r="AE64" i="13"/>
  <c r="AB64" i="13"/>
  <c r="Z64" i="13"/>
  <c r="X64" i="13"/>
  <c r="V64" i="13"/>
  <c r="T64" i="13"/>
  <c r="R64" i="13"/>
  <c r="P64" i="13"/>
  <c r="N64" i="13"/>
  <c r="L64" i="13"/>
  <c r="J64" i="13"/>
  <c r="H64" i="13"/>
  <c r="F64" i="13"/>
  <c r="AN64" i="13"/>
  <c r="AH64" i="13"/>
  <c r="AL64" i="13"/>
  <c r="AI64" i="13"/>
  <c r="EB368" i="13"/>
  <c r="EH359" i="13" s="1"/>
  <c r="EK358" i="13"/>
  <c r="EX358" i="13"/>
  <c r="ET358" i="13"/>
  <c r="FL358" i="13"/>
  <c r="FP358" i="13"/>
  <c r="ER358" i="13"/>
  <c r="FF358" i="13"/>
  <c r="FE358" i="13"/>
  <c r="EP358" i="13"/>
  <c r="FB358" i="13"/>
  <c r="EW358" i="13"/>
  <c r="EN358" i="13"/>
  <c r="EI358" i="13"/>
  <c r="EJ358" i="13"/>
  <c r="FO358" i="13"/>
  <c r="FN358" i="13"/>
  <c r="EO358" i="13"/>
  <c r="FR358" i="13"/>
  <c r="FK358" i="13"/>
  <c r="EZ358" i="13"/>
  <c r="EQ358" i="13"/>
  <c r="EV358" i="13"/>
  <c r="EU358" i="13"/>
  <c r="FI358" i="13"/>
  <c r="FA358" i="13"/>
  <c r="FQ358" i="13"/>
  <c r="EY358" i="13"/>
  <c r="FC358" i="13"/>
  <c r="FH358" i="13"/>
  <c r="ES358" i="13"/>
  <c r="FD358" i="13"/>
  <c r="FG358" i="13"/>
  <c r="EL358" i="13"/>
  <c r="EM358" i="13"/>
  <c r="FJ358" i="13"/>
  <c r="FM358" i="13"/>
  <c r="HM492" i="2" l="1"/>
  <c r="HN491" i="2"/>
  <c r="HA375" i="2"/>
  <c r="HD463" i="2" s="1"/>
  <c r="GZ376" i="2"/>
  <c r="HC463" i="2"/>
  <c r="AG65" i="13"/>
  <c r="AD65" i="13"/>
  <c r="AC65" i="13"/>
  <c r="AA65" i="13"/>
  <c r="Y65" i="13"/>
  <c r="W65" i="13"/>
  <c r="U65" i="13"/>
  <c r="T65" i="13"/>
  <c r="Q65" i="13"/>
  <c r="N65" i="13"/>
  <c r="M65" i="13"/>
  <c r="K65" i="13"/>
  <c r="I65" i="13"/>
  <c r="F65" i="13"/>
  <c r="G65" i="13"/>
  <c r="AN65" i="13"/>
  <c r="AK65" i="13"/>
  <c r="AH65" i="13"/>
  <c r="AF65" i="13"/>
  <c r="AE65" i="13"/>
  <c r="AB65" i="13"/>
  <c r="Z65" i="13"/>
  <c r="X65" i="13"/>
  <c r="V65" i="13"/>
  <c r="S65" i="13"/>
  <c r="R65" i="13"/>
  <c r="P65" i="13"/>
  <c r="O65" i="13"/>
  <c r="L65" i="13"/>
  <c r="J65" i="13"/>
  <c r="H65" i="13"/>
  <c r="E65" i="13"/>
  <c r="AM65" i="13"/>
  <c r="AL65" i="13"/>
  <c r="AJ65" i="13"/>
  <c r="AI65" i="13"/>
  <c r="EB369" i="13"/>
  <c r="EH360" i="13" s="1"/>
  <c r="FI359" i="13"/>
  <c r="EQ359" i="13"/>
  <c r="ES359" i="13"/>
  <c r="ET359" i="13"/>
  <c r="FR359" i="13"/>
  <c r="EK359" i="13"/>
  <c r="FE359" i="13"/>
  <c r="EJ359" i="13"/>
  <c r="EI359" i="13"/>
  <c r="FF359" i="13"/>
  <c r="EN359" i="13"/>
  <c r="FD359" i="13"/>
  <c r="EM359" i="13"/>
  <c r="FH359" i="13"/>
  <c r="EL359" i="13"/>
  <c r="FQ359" i="13"/>
  <c r="FP359" i="13"/>
  <c r="EO359" i="13"/>
  <c r="EY359" i="13"/>
  <c r="FM359" i="13"/>
  <c r="EU359" i="13"/>
  <c r="FC359" i="13"/>
  <c r="FK359" i="13"/>
  <c r="ER359" i="13"/>
  <c r="EV359" i="13"/>
  <c r="FA359" i="13"/>
  <c r="EP359" i="13"/>
  <c r="EW359" i="13"/>
  <c r="FO359" i="13"/>
  <c r="EX359" i="13"/>
  <c r="FN359" i="13"/>
  <c r="FL359" i="13"/>
  <c r="FB359" i="13"/>
  <c r="EZ359" i="13"/>
  <c r="FJ359" i="13"/>
  <c r="FG359" i="13"/>
  <c r="HM493" i="2" l="1"/>
  <c r="HN492" i="2"/>
  <c r="HA376" i="2"/>
  <c r="HD464" i="2" s="1"/>
  <c r="GZ377" i="2"/>
  <c r="HC464" i="2"/>
  <c r="AF66" i="13"/>
  <c r="AE66" i="13"/>
  <c r="AC66" i="13"/>
  <c r="AA66" i="13"/>
  <c r="Y66" i="13"/>
  <c r="W66" i="13"/>
  <c r="U66" i="13"/>
  <c r="S66" i="13"/>
  <c r="Q66" i="13"/>
  <c r="O66" i="13"/>
  <c r="M66" i="13"/>
  <c r="K66" i="13"/>
  <c r="H66" i="13"/>
  <c r="G66" i="13"/>
  <c r="E66" i="13"/>
  <c r="AM66" i="13"/>
  <c r="AL66" i="13"/>
  <c r="AK66" i="13"/>
  <c r="AG66" i="13"/>
  <c r="AD66" i="13"/>
  <c r="AB66" i="13"/>
  <c r="Z66" i="13"/>
  <c r="X66" i="13"/>
  <c r="V66" i="13"/>
  <c r="T66" i="13"/>
  <c r="R66" i="13"/>
  <c r="P66" i="13"/>
  <c r="N66" i="13"/>
  <c r="L66" i="13"/>
  <c r="J66" i="13"/>
  <c r="I66" i="13"/>
  <c r="F66" i="13"/>
  <c r="AN66" i="13"/>
  <c r="AJ66" i="13"/>
  <c r="AI66" i="13"/>
  <c r="AH66" i="13"/>
  <c r="EB370" i="13"/>
  <c r="EH361" i="13" s="1"/>
  <c r="EW360" i="13"/>
  <c r="EJ360" i="13"/>
  <c r="EL360" i="13"/>
  <c r="FI360" i="13"/>
  <c r="EM360" i="13"/>
  <c r="EZ360" i="13"/>
  <c r="ET360" i="13"/>
  <c r="EO360" i="13"/>
  <c r="ER360" i="13"/>
  <c r="FL360" i="13"/>
  <c r="FG360" i="13"/>
  <c r="FN360" i="13"/>
  <c r="EK360" i="13"/>
  <c r="FR360" i="13"/>
  <c r="EP360" i="13"/>
  <c r="FM360" i="13"/>
  <c r="FF360" i="13"/>
  <c r="EI360" i="13"/>
  <c r="FK360" i="13"/>
  <c r="FH360" i="13"/>
  <c r="EY360" i="13"/>
  <c r="EX360" i="13"/>
  <c r="EQ360" i="13"/>
  <c r="FO360" i="13"/>
  <c r="FA360" i="13"/>
  <c r="ES360" i="13"/>
  <c r="FJ360" i="13"/>
  <c r="FQ360" i="13"/>
  <c r="EV360" i="13"/>
  <c r="FD360" i="13"/>
  <c r="EU360" i="13"/>
  <c r="FP360" i="13"/>
  <c r="FC360" i="13"/>
  <c r="FE360" i="13"/>
  <c r="EN360" i="13"/>
  <c r="FB360" i="13"/>
  <c r="HM494" i="2" l="1"/>
  <c r="HN493" i="2"/>
  <c r="HA377" i="2"/>
  <c r="HD465" i="2" s="1"/>
  <c r="GZ378" i="2"/>
  <c r="HC465" i="2"/>
  <c r="AG67" i="13"/>
  <c r="AE67" i="13"/>
  <c r="AC67" i="13"/>
  <c r="AA67" i="13"/>
  <c r="Y67" i="13"/>
  <c r="W67" i="13"/>
  <c r="U67" i="13"/>
  <c r="S67" i="13"/>
  <c r="Q67" i="13"/>
  <c r="O67" i="13"/>
  <c r="M67" i="13"/>
  <c r="K67" i="13"/>
  <c r="H67" i="13"/>
  <c r="F67" i="13"/>
  <c r="E67" i="13"/>
  <c r="AM67" i="13"/>
  <c r="AK67" i="13"/>
  <c r="AJ67" i="13"/>
  <c r="AF67" i="13"/>
  <c r="AD67" i="13"/>
  <c r="AB67" i="13"/>
  <c r="Z67" i="13"/>
  <c r="X67" i="13"/>
  <c r="V67" i="13"/>
  <c r="T67" i="13"/>
  <c r="R67" i="13"/>
  <c r="P67" i="13"/>
  <c r="N67" i="13"/>
  <c r="L67" i="13"/>
  <c r="J67" i="13"/>
  <c r="I67" i="13"/>
  <c r="G67" i="13"/>
  <c r="AN67" i="13"/>
  <c r="AH67" i="13"/>
  <c r="AI67" i="13"/>
  <c r="AL67" i="13"/>
  <c r="EB371" i="13"/>
  <c r="EH362" i="13" s="1"/>
  <c r="FO361" i="13"/>
  <c r="ES361" i="13"/>
  <c r="FF361" i="13"/>
  <c r="FK361" i="13"/>
  <c r="FN361" i="13"/>
  <c r="EM361" i="13"/>
  <c r="FD361" i="13"/>
  <c r="EI361" i="13"/>
  <c r="FQ361" i="13"/>
  <c r="EP361" i="13"/>
  <c r="FB361" i="13"/>
  <c r="EJ361" i="13"/>
  <c r="EX361" i="13"/>
  <c r="EV361" i="13"/>
  <c r="FI361" i="13"/>
  <c r="FH361" i="13"/>
  <c r="FA361" i="13"/>
  <c r="FC361" i="13"/>
  <c r="FP361" i="13"/>
  <c r="EK361" i="13"/>
  <c r="FR361" i="13"/>
  <c r="EL361" i="13"/>
  <c r="EU361" i="13"/>
  <c r="FL361" i="13"/>
  <c r="EQ361" i="13"/>
  <c r="ER361" i="13"/>
  <c r="ET361" i="13"/>
  <c r="EO361" i="13"/>
  <c r="FE361" i="13"/>
  <c r="FJ361" i="13"/>
  <c r="EN361" i="13"/>
  <c r="FM361" i="13"/>
  <c r="EY361" i="13"/>
  <c r="EZ361" i="13"/>
  <c r="EW361" i="13"/>
  <c r="FG361" i="13"/>
  <c r="HM495" i="2" l="1"/>
  <c r="HN494" i="2"/>
  <c r="HA378" i="2"/>
  <c r="HD466" i="2" s="1"/>
  <c r="GZ379" i="2"/>
  <c r="HC466" i="2"/>
  <c r="AG68" i="13"/>
  <c r="AE68" i="13"/>
  <c r="AC68" i="13"/>
  <c r="AA68" i="13"/>
  <c r="X68" i="13"/>
  <c r="W68" i="13"/>
  <c r="U68" i="13"/>
  <c r="S68" i="13"/>
  <c r="Q68" i="13"/>
  <c r="O68" i="13"/>
  <c r="M68" i="13"/>
  <c r="K68" i="13"/>
  <c r="I68" i="13"/>
  <c r="F68" i="13"/>
  <c r="E68" i="13"/>
  <c r="AM68" i="13"/>
  <c r="AJ68" i="13"/>
  <c r="AI68" i="13"/>
  <c r="AF68" i="13"/>
  <c r="AD68" i="13"/>
  <c r="AB68" i="13"/>
  <c r="Z68" i="13"/>
  <c r="Y68" i="13"/>
  <c r="V68" i="13"/>
  <c r="T68" i="13"/>
  <c r="R68" i="13"/>
  <c r="P68" i="13"/>
  <c r="N68" i="13"/>
  <c r="L68" i="13"/>
  <c r="J68" i="13"/>
  <c r="H68" i="13"/>
  <c r="G68" i="13"/>
  <c r="AN68" i="13"/>
  <c r="AK68" i="13"/>
  <c r="AL68" i="13"/>
  <c r="AH68" i="13"/>
  <c r="EB372" i="13"/>
  <c r="EH363" i="13" s="1"/>
  <c r="FL362" i="13"/>
  <c r="EN362" i="13"/>
  <c r="ES362" i="13"/>
  <c r="FM362" i="13"/>
  <c r="FA362" i="13"/>
  <c r="FN362" i="13"/>
  <c r="EP362" i="13"/>
  <c r="EV362" i="13"/>
  <c r="EJ362" i="13"/>
  <c r="FJ362" i="13"/>
  <c r="EQ362" i="13"/>
  <c r="EM362" i="13"/>
  <c r="FC362" i="13"/>
  <c r="EL362" i="13"/>
  <c r="FK362" i="13"/>
  <c r="FG362" i="13"/>
  <c r="ET362" i="13"/>
  <c r="EO362" i="13"/>
  <c r="EX362" i="13"/>
  <c r="FE362" i="13"/>
  <c r="FO362" i="13"/>
  <c r="EW362" i="13"/>
  <c r="EU362" i="13"/>
  <c r="EZ362" i="13"/>
  <c r="EK362" i="13"/>
  <c r="FD362" i="13"/>
  <c r="FB362" i="13"/>
  <c r="EY362" i="13"/>
  <c r="FH362" i="13"/>
  <c r="ER362" i="13"/>
  <c r="FP362" i="13"/>
  <c r="FF362" i="13"/>
  <c r="EI362" i="13"/>
  <c r="FI362" i="13"/>
  <c r="FR362" i="13"/>
  <c r="FQ362" i="13"/>
  <c r="HM496" i="2" l="1"/>
  <c r="HN495" i="2"/>
  <c r="HA379" i="2"/>
  <c r="HD467" i="2" s="1"/>
  <c r="GZ380" i="2"/>
  <c r="HC467" i="2"/>
  <c r="AG69" i="13"/>
  <c r="AE69" i="13"/>
  <c r="AC69" i="13"/>
  <c r="AA69" i="13"/>
  <c r="Y69" i="13"/>
  <c r="W69" i="13"/>
  <c r="U69" i="13"/>
  <c r="S69" i="13"/>
  <c r="Q69" i="13"/>
  <c r="O69" i="13"/>
  <c r="M69" i="13"/>
  <c r="K69" i="13"/>
  <c r="I69" i="13"/>
  <c r="F69" i="13"/>
  <c r="E69" i="13"/>
  <c r="AM69" i="13"/>
  <c r="AJ69" i="13"/>
  <c r="AK69" i="13"/>
  <c r="AF69" i="13"/>
  <c r="AD69" i="13"/>
  <c r="AB69" i="13"/>
  <c r="Z69" i="13"/>
  <c r="X69" i="13"/>
  <c r="V69" i="13"/>
  <c r="T69" i="13"/>
  <c r="R69" i="13"/>
  <c r="P69" i="13"/>
  <c r="N69" i="13"/>
  <c r="L69" i="13"/>
  <c r="J69" i="13"/>
  <c r="H69" i="13"/>
  <c r="G69" i="13"/>
  <c r="AN69" i="13"/>
  <c r="AH69" i="13"/>
  <c r="AL69" i="13"/>
  <c r="AI69" i="13"/>
  <c r="EB373" i="13"/>
  <c r="EH364" i="13" s="1"/>
  <c r="FL363" i="13"/>
  <c r="EN363" i="13"/>
  <c r="FH363" i="13"/>
  <c r="FN363" i="13"/>
  <c r="FF363" i="13"/>
  <c r="EW363" i="13"/>
  <c r="EK363" i="13"/>
  <c r="EV363" i="13"/>
  <c r="FJ363" i="13"/>
  <c r="FQ363" i="13"/>
  <c r="ER363" i="13"/>
  <c r="EP363" i="13"/>
  <c r="FG363" i="13"/>
  <c r="FA363" i="13"/>
  <c r="EI363" i="13"/>
  <c r="EO363" i="13"/>
  <c r="FP363" i="13"/>
  <c r="FD363" i="13"/>
  <c r="EX363" i="13"/>
  <c r="FO363" i="13"/>
  <c r="EU363" i="13"/>
  <c r="FC363" i="13"/>
  <c r="FI363" i="13"/>
  <c r="FB363" i="13"/>
  <c r="FM363" i="13"/>
  <c r="EY363" i="13"/>
  <c r="ET363" i="13"/>
  <c r="EM363" i="13"/>
  <c r="FR363" i="13"/>
  <c r="EJ363" i="13"/>
  <c r="EL363" i="13"/>
  <c r="EQ363" i="13"/>
  <c r="FE363" i="13"/>
  <c r="EZ363" i="13"/>
  <c r="ES363" i="13"/>
  <c r="FK363" i="13"/>
  <c r="HM497" i="2" l="1"/>
  <c r="HN496" i="2"/>
  <c r="HA380" i="2"/>
  <c r="HD468" i="2" s="1"/>
  <c r="GZ381" i="2"/>
  <c r="HC468" i="2"/>
  <c r="AG70" i="13"/>
  <c r="AE70" i="13"/>
  <c r="AC70" i="13"/>
  <c r="AA70" i="13"/>
  <c r="Y70" i="13"/>
  <c r="W70" i="13"/>
  <c r="U70" i="13"/>
  <c r="S70" i="13"/>
  <c r="Q70" i="13"/>
  <c r="O70" i="13"/>
  <c r="M70" i="13"/>
  <c r="K70" i="13"/>
  <c r="H70" i="13"/>
  <c r="F70" i="13"/>
  <c r="E70" i="13"/>
  <c r="AN70" i="13"/>
  <c r="AK70" i="13"/>
  <c r="AL70" i="13"/>
  <c r="AF70" i="13"/>
  <c r="AD70" i="13"/>
  <c r="AB70" i="13"/>
  <c r="Z70" i="13"/>
  <c r="X70" i="13"/>
  <c r="V70" i="13"/>
  <c r="T70" i="13"/>
  <c r="R70" i="13"/>
  <c r="P70" i="13"/>
  <c r="N70" i="13"/>
  <c r="L70" i="13"/>
  <c r="J70" i="13"/>
  <c r="I70" i="13"/>
  <c r="G70" i="13"/>
  <c r="AM70" i="13"/>
  <c r="AH70" i="13"/>
  <c r="AJ70" i="13"/>
  <c r="AI70" i="13"/>
  <c r="EB374" i="13"/>
  <c r="EH365" i="13" s="1"/>
  <c r="FC364" i="13"/>
  <c r="EQ364" i="13"/>
  <c r="FF364" i="13"/>
  <c r="FP364" i="13"/>
  <c r="FN364" i="13"/>
  <c r="ER364" i="13"/>
  <c r="FJ364" i="13"/>
  <c r="FA364" i="13"/>
  <c r="EZ364" i="13"/>
  <c r="EN364" i="13"/>
  <c r="ET364" i="13"/>
  <c r="EY364" i="13"/>
  <c r="EJ364" i="13"/>
  <c r="EP364" i="13"/>
  <c r="FR364" i="13"/>
  <c r="EK364" i="13"/>
  <c r="EV364" i="13"/>
  <c r="EO364" i="13"/>
  <c r="FI364" i="13"/>
  <c r="FM364" i="13"/>
  <c r="FB364" i="13"/>
  <c r="FE364" i="13"/>
  <c r="EW364" i="13"/>
  <c r="EL364" i="13"/>
  <c r="FK364" i="13"/>
  <c r="FQ364" i="13"/>
  <c r="ES364" i="13"/>
  <c r="EI364" i="13"/>
  <c r="FH364" i="13"/>
  <c r="FO364" i="13"/>
  <c r="EX364" i="13"/>
  <c r="FG364" i="13"/>
  <c r="FL364" i="13"/>
  <c r="EM364" i="13"/>
  <c r="EU364" i="13"/>
  <c r="FD364" i="13"/>
  <c r="HM498" i="2" l="1"/>
  <c r="HN497" i="2"/>
  <c r="HA381" i="2"/>
  <c r="HD469" i="2" s="1"/>
  <c r="GZ382" i="2"/>
  <c r="HC469" i="2"/>
  <c r="AG71" i="13"/>
  <c r="AE71" i="13"/>
  <c r="AC71" i="13"/>
  <c r="AA71" i="13"/>
  <c r="Y71" i="13"/>
  <c r="W71" i="13"/>
  <c r="U71" i="13"/>
  <c r="S71" i="13"/>
  <c r="Q71" i="13"/>
  <c r="O71" i="13"/>
  <c r="M71" i="13"/>
  <c r="K71" i="13"/>
  <c r="I71" i="13"/>
  <c r="F71" i="13"/>
  <c r="E71" i="13"/>
  <c r="AM71" i="13"/>
  <c r="AL71" i="13"/>
  <c r="AI71" i="13"/>
  <c r="AF71" i="13"/>
  <c r="AD71" i="13"/>
  <c r="AB71" i="13"/>
  <c r="Z71" i="13"/>
  <c r="X71" i="13"/>
  <c r="V71" i="13"/>
  <c r="T71" i="13"/>
  <c r="R71" i="13"/>
  <c r="P71" i="13"/>
  <c r="N71" i="13"/>
  <c r="L71" i="13"/>
  <c r="J71" i="13"/>
  <c r="H71" i="13"/>
  <c r="G71" i="13"/>
  <c r="AN71" i="13"/>
  <c r="AH71" i="13"/>
  <c r="AK71" i="13"/>
  <c r="AJ71" i="13"/>
  <c r="EB375" i="13"/>
  <c r="EH366" i="13" s="1"/>
  <c r="FQ365" i="13"/>
  <c r="FI365" i="13"/>
  <c r="FL365" i="13"/>
  <c r="FA365" i="13"/>
  <c r="FC365" i="13"/>
  <c r="EO365" i="13"/>
  <c r="FG365" i="13"/>
  <c r="FJ365" i="13"/>
  <c r="ES365" i="13"/>
  <c r="EP365" i="13"/>
  <c r="EQ365" i="13"/>
  <c r="FF365" i="13"/>
  <c r="EN365" i="13"/>
  <c r="FH365" i="13"/>
  <c r="FD365" i="13"/>
  <c r="ER365" i="13"/>
  <c r="FK365" i="13"/>
  <c r="FN365" i="13"/>
  <c r="EV365" i="13"/>
  <c r="ET365" i="13"/>
  <c r="EI365" i="13"/>
  <c r="EW365" i="13"/>
  <c r="FO365" i="13"/>
  <c r="FR365" i="13"/>
  <c r="EY365" i="13"/>
  <c r="EM365" i="13"/>
  <c r="EU365" i="13"/>
  <c r="EZ365" i="13"/>
  <c r="EK365" i="13"/>
  <c r="FP365" i="13"/>
  <c r="EX365" i="13"/>
  <c r="FE365" i="13"/>
  <c r="FB365" i="13"/>
  <c r="EL365" i="13"/>
  <c r="EJ365" i="13"/>
  <c r="FM365" i="13"/>
  <c r="HM499" i="2" l="1"/>
  <c r="HN498" i="2"/>
  <c r="HA382" i="2"/>
  <c r="HD470" i="2" s="1"/>
  <c r="GZ383" i="2"/>
  <c r="HC470" i="2"/>
  <c r="AG72" i="13"/>
  <c r="AE72" i="13"/>
  <c r="AC72" i="13"/>
  <c r="AA72" i="13"/>
  <c r="Y72" i="13"/>
  <c r="W72" i="13"/>
  <c r="V72" i="13"/>
  <c r="S72" i="13"/>
  <c r="Q72" i="13"/>
  <c r="O72" i="13"/>
  <c r="M72" i="13"/>
  <c r="K72" i="13"/>
  <c r="I72" i="13"/>
  <c r="F72" i="13"/>
  <c r="E72" i="13"/>
  <c r="AM72" i="13"/>
  <c r="AK72" i="13"/>
  <c r="AL72" i="13"/>
  <c r="AF72" i="13"/>
  <c r="AD72" i="13"/>
  <c r="AB72" i="13"/>
  <c r="Z72" i="13"/>
  <c r="X72" i="13"/>
  <c r="U72" i="13"/>
  <c r="T72" i="13"/>
  <c r="R72" i="13"/>
  <c r="P72" i="13"/>
  <c r="N72" i="13"/>
  <c r="L72" i="13"/>
  <c r="J72" i="13"/>
  <c r="H72" i="13"/>
  <c r="G72" i="13"/>
  <c r="AN72" i="13"/>
  <c r="AJ72" i="13"/>
  <c r="AI72" i="13"/>
  <c r="AH72" i="13"/>
  <c r="EB376" i="13"/>
  <c r="EB377" i="13" s="1"/>
  <c r="EB378" i="13" s="1"/>
  <c r="EB379" i="13" s="1"/>
  <c r="EB380" i="13" s="1"/>
  <c r="EB381" i="13" s="1"/>
  <c r="EB382" i="13" s="1"/>
  <c r="EB383" i="13" s="1"/>
  <c r="EB384" i="13" s="1"/>
  <c r="EB385" i="13" s="1"/>
  <c r="EB386" i="13" s="1"/>
  <c r="EB387" i="13" s="1"/>
  <c r="EB388" i="13" s="1"/>
  <c r="EB389" i="13" s="1"/>
  <c r="EB390" i="13" s="1"/>
  <c r="EB391" i="13" s="1"/>
  <c r="EB392" i="13" s="1"/>
  <c r="EB393" i="13" s="1"/>
  <c r="EB394" i="13" s="1"/>
  <c r="EB395" i="13" s="1"/>
  <c r="EB396" i="13" s="1"/>
  <c r="EB397" i="13" s="1"/>
  <c r="EB398" i="13" s="1"/>
  <c r="EB399" i="13" s="1"/>
  <c r="EB400" i="13" s="1"/>
  <c r="EB401" i="13" s="1"/>
  <c r="EB402" i="13" s="1"/>
  <c r="EB403" i="13" s="1"/>
  <c r="EB404" i="13" s="1"/>
  <c r="HR307" i="10"/>
  <c r="H12" i="10" s="1"/>
  <c r="EQ366" i="13"/>
  <c r="FN366" i="13"/>
  <c r="EK366" i="13"/>
  <c r="EJ366" i="13"/>
  <c r="FC366" i="13"/>
  <c r="ER366" i="13"/>
  <c r="EU366" i="13"/>
  <c r="FI366" i="13"/>
  <c r="EO366" i="13"/>
  <c r="FG366" i="13"/>
  <c r="ET366" i="13"/>
  <c r="EL366" i="13"/>
  <c r="EI306" i="13"/>
  <c r="FD366" i="13"/>
  <c r="FA366" i="13"/>
  <c r="FR366" i="13"/>
  <c r="FE366" i="13"/>
  <c r="ES366" i="13"/>
  <c r="EX366" i="13"/>
  <c r="EZ366" i="13"/>
  <c r="FO366" i="13"/>
  <c r="EV366" i="13"/>
  <c r="FB366" i="13"/>
  <c r="EN366" i="13"/>
  <c r="FH366" i="13"/>
  <c r="EI366" i="13"/>
  <c r="FK366" i="13"/>
  <c r="FQ366" i="13"/>
  <c r="EM366" i="13"/>
  <c r="EW366" i="13"/>
  <c r="EP366" i="13"/>
  <c r="EI305" i="13"/>
  <c r="FM366" i="13"/>
  <c r="FJ366" i="13"/>
  <c r="EY366" i="13"/>
  <c r="FF366" i="13"/>
  <c r="FL366" i="13"/>
  <c r="FP366" i="13"/>
  <c r="HM500" i="2" l="1"/>
  <c r="HN499" i="2"/>
  <c r="HA383" i="2"/>
  <c r="HD471" i="2" s="1"/>
  <c r="GZ384" i="2"/>
  <c r="HC471" i="2"/>
  <c r="E13" i="13"/>
  <c r="E8" i="13"/>
  <c r="EB405" i="13"/>
  <c r="EB406" i="13" s="1"/>
  <c r="EB407" i="13" s="1"/>
  <c r="EB408" i="13" s="1"/>
  <c r="EB409" i="13" s="1"/>
  <c r="EB410" i="13" s="1"/>
  <c r="EB411" i="13" s="1"/>
  <c r="EB412" i="13" s="1"/>
  <c r="EB413" i="13" s="1"/>
  <c r="EB414" i="13" s="1"/>
  <c r="EB415" i="13" s="1"/>
  <c r="EB416" i="13" s="1"/>
  <c r="EB417" i="13" s="1"/>
  <c r="EB418" i="13" s="1"/>
  <c r="EB419" i="13" s="1"/>
  <c r="EB420" i="13" s="1"/>
  <c r="EB421" i="13" s="1"/>
  <c r="EB422" i="13" s="1"/>
  <c r="EB423" i="13" s="1"/>
  <c r="EB424" i="13" s="1"/>
  <c r="EB425" i="13" s="1"/>
  <c r="EB426" i="13" s="1"/>
  <c r="EB427" i="13" s="1"/>
  <c r="EB428" i="13" s="1"/>
  <c r="HM501" i="2" l="1"/>
  <c r="HN500" i="2"/>
  <c r="HA384" i="2"/>
  <c r="HD472" i="2" s="1"/>
  <c r="GZ385" i="2"/>
  <c r="HC472" i="2"/>
  <c r="C5" i="13"/>
  <c r="C5" i="71" s="1"/>
  <c r="HD300" i="2"/>
  <c r="HM502" i="2" l="1"/>
  <c r="HN501" i="2"/>
  <c r="HD301" i="2"/>
  <c r="HC300" i="2"/>
  <c r="HA385" i="2"/>
  <c r="HD473" i="2" s="1"/>
  <c r="GZ386" i="2"/>
  <c r="HC473" i="2"/>
  <c r="HM503" i="2" l="1"/>
  <c r="HN502" i="2"/>
  <c r="HD302" i="2"/>
  <c r="HC301" i="2"/>
  <c r="HA386" i="2"/>
  <c r="HD474" i="2" s="1"/>
  <c r="GZ387" i="2"/>
  <c r="HC474" i="2"/>
  <c r="HM504" i="2" l="1"/>
  <c r="HN503" i="2"/>
  <c r="HD303" i="2"/>
  <c r="HC302" i="2"/>
  <c r="HA387" i="2"/>
  <c r="HD475" i="2" s="1"/>
  <c r="GZ388" i="2"/>
  <c r="HC475" i="2"/>
  <c r="HM505" i="2" l="1"/>
  <c r="HN504" i="2"/>
  <c r="HD304" i="2"/>
  <c r="HC303" i="2"/>
  <c r="HA388" i="2"/>
  <c r="HD476" i="2" s="1"/>
  <c r="GZ389" i="2"/>
  <c r="HC476" i="2"/>
  <c r="HM506" i="2" l="1"/>
  <c r="HN505" i="2"/>
  <c r="HD305" i="2"/>
  <c r="HC304" i="2"/>
  <c r="HA389" i="2"/>
  <c r="HD477" i="2" s="1"/>
  <c r="GZ390" i="2"/>
  <c r="HC477" i="2"/>
  <c r="HM507" i="2" l="1"/>
  <c r="HN506" i="2"/>
  <c r="HD306" i="2"/>
  <c r="HC305" i="2"/>
  <c r="HA390" i="2"/>
  <c r="HD478" i="2" s="1"/>
  <c r="GZ391" i="2"/>
  <c r="HC478" i="2"/>
  <c r="HM508" i="2" l="1"/>
  <c r="HN507" i="2"/>
  <c r="HD307" i="2"/>
  <c r="HC306" i="2"/>
  <c r="HA391" i="2"/>
  <c r="HD479" i="2" s="1"/>
  <c r="GZ392" i="2"/>
  <c r="HC479" i="2"/>
  <c r="HM509" i="2" l="1"/>
  <c r="HN508" i="2"/>
  <c r="HD308" i="2"/>
  <c r="HC307" i="2"/>
  <c r="HA392" i="2"/>
  <c r="HD480" i="2" s="1"/>
  <c r="GZ393" i="2"/>
  <c r="HC480" i="2"/>
  <c r="HM510" i="2" l="1"/>
  <c r="HN509" i="2"/>
  <c r="HD309" i="2"/>
  <c r="HC308" i="2"/>
  <c r="HA393" i="2"/>
  <c r="HD481" i="2" s="1"/>
  <c r="GZ394" i="2"/>
  <c r="HC481" i="2"/>
  <c r="HM511" i="2" l="1"/>
  <c r="HN510" i="2"/>
  <c r="HD310" i="2"/>
  <c r="HC309" i="2"/>
  <c r="HA394" i="2"/>
  <c r="HD482" i="2" s="1"/>
  <c r="GZ395" i="2"/>
  <c r="HC482" i="2"/>
  <c r="HM512" i="2" l="1"/>
  <c r="HN511" i="2"/>
  <c r="HD311" i="2"/>
  <c r="HC310" i="2"/>
  <c r="HA395" i="2"/>
  <c r="HD483" i="2" s="1"/>
  <c r="GZ396" i="2"/>
  <c r="HC483" i="2"/>
  <c r="HM513" i="2" l="1"/>
  <c r="HN512" i="2"/>
  <c r="HC311" i="2"/>
  <c r="HD312" i="2"/>
  <c r="HA396" i="2"/>
  <c r="HD484" i="2" s="1"/>
  <c r="GZ397" i="2"/>
  <c r="HC484" i="2"/>
  <c r="HM514" i="2" l="1"/>
  <c r="HN513" i="2"/>
  <c r="HC312" i="2"/>
  <c r="HD313" i="2"/>
  <c r="HA397" i="2"/>
  <c r="HD485" i="2" s="1"/>
  <c r="GZ398" i="2"/>
  <c r="HC485" i="2"/>
  <c r="HM515" i="2" l="1"/>
  <c r="HN514" i="2"/>
  <c r="HD314" i="2"/>
  <c r="HC313" i="2"/>
  <c r="HA398" i="2"/>
  <c r="HD486" i="2" s="1"/>
  <c r="GZ399" i="2"/>
  <c r="HC486" i="2"/>
  <c r="HM516" i="2" l="1"/>
  <c r="HN515" i="2"/>
  <c r="HC314" i="2"/>
  <c r="HD315" i="2"/>
  <c r="HA399" i="2"/>
  <c r="HD487" i="2" s="1"/>
  <c r="GZ400" i="2"/>
  <c r="HC487" i="2"/>
  <c r="HM517" i="2" l="1"/>
  <c r="HN516" i="2"/>
  <c r="HD316" i="2"/>
  <c r="HC315" i="2"/>
  <c r="HA400" i="2"/>
  <c r="HD488" i="2" s="1"/>
  <c r="GZ401" i="2"/>
  <c r="HC488" i="2"/>
  <c r="HM518" i="2" l="1"/>
  <c r="HN517" i="2"/>
  <c r="HC316" i="2"/>
  <c r="HD317" i="2"/>
  <c r="HA401" i="2"/>
  <c r="HD489" i="2" s="1"/>
  <c r="GZ402" i="2"/>
  <c r="HC489" i="2"/>
  <c r="HM519" i="2" l="1"/>
  <c r="HN518" i="2"/>
  <c r="HD318" i="2"/>
  <c r="HC317" i="2"/>
  <c r="HA402" i="2"/>
  <c r="HD490" i="2" s="1"/>
  <c r="GZ403" i="2"/>
  <c r="HC490" i="2"/>
  <c r="HM520" i="2" l="1"/>
  <c r="HN519" i="2"/>
  <c r="HD319" i="2"/>
  <c r="HC318" i="2"/>
  <c r="HA403" i="2"/>
  <c r="HD491" i="2" s="1"/>
  <c r="GZ404" i="2"/>
  <c r="HC491" i="2"/>
  <c r="HM521" i="2" l="1"/>
  <c r="HN520" i="2"/>
  <c r="HD320" i="2"/>
  <c r="HC319" i="2"/>
  <c r="HA404" i="2"/>
  <c r="HD492" i="2" s="1"/>
  <c r="GZ405" i="2"/>
  <c r="HC492" i="2"/>
  <c r="HM522" i="2" l="1"/>
  <c r="HN521" i="2"/>
  <c r="HD321" i="2"/>
  <c r="HC320" i="2"/>
  <c r="HA405" i="2"/>
  <c r="HD493" i="2" s="1"/>
  <c r="GZ406" i="2"/>
  <c r="HC493" i="2"/>
  <c r="HM523" i="2" l="1"/>
  <c r="HN522" i="2"/>
  <c r="HC321" i="2"/>
  <c r="HD322" i="2"/>
  <c r="HA406" i="2"/>
  <c r="HD494" i="2" s="1"/>
  <c r="GZ407" i="2"/>
  <c r="HC494" i="2"/>
  <c r="HM524" i="2" l="1"/>
  <c r="HN523" i="2"/>
  <c r="HD323" i="2"/>
  <c r="HC322" i="2"/>
  <c r="HA407" i="2"/>
  <c r="HD495" i="2" s="1"/>
  <c r="GZ408" i="2"/>
  <c r="HC495" i="2"/>
  <c r="HM525" i="2" l="1"/>
  <c r="HN524" i="2"/>
  <c r="HC323" i="2"/>
  <c r="HD324" i="2"/>
  <c r="HA408" i="2"/>
  <c r="HD496" i="2" s="1"/>
  <c r="GZ409" i="2"/>
  <c r="HC496" i="2"/>
  <c r="HM526" i="2" l="1"/>
  <c r="HN525" i="2"/>
  <c r="HD325" i="2"/>
  <c r="HC324" i="2"/>
  <c r="HA409" i="2"/>
  <c r="HD497" i="2" s="1"/>
  <c r="GZ410" i="2"/>
  <c r="HC497" i="2"/>
  <c r="HM527" i="2" l="1"/>
  <c r="HN526" i="2"/>
  <c r="HD326" i="2"/>
  <c r="HC325" i="2"/>
  <c r="HA410" i="2"/>
  <c r="HD498" i="2" s="1"/>
  <c r="GZ411" i="2"/>
  <c r="HC498" i="2"/>
  <c r="HM528" i="2" l="1"/>
  <c r="HN527" i="2"/>
  <c r="HD327" i="2"/>
  <c r="HC326" i="2"/>
  <c r="HA411" i="2"/>
  <c r="HD499" i="2" s="1"/>
  <c r="GZ412" i="2"/>
  <c r="HC499" i="2"/>
  <c r="HM529" i="2" l="1"/>
  <c r="HN528" i="2"/>
  <c r="HD328" i="2"/>
  <c r="HC327" i="2"/>
  <c r="HA412" i="2"/>
  <c r="HD500" i="2" s="1"/>
  <c r="GZ413" i="2"/>
  <c r="HC500" i="2"/>
  <c r="HM530" i="2" l="1"/>
  <c r="HN529" i="2"/>
  <c r="HC328" i="2"/>
  <c r="HD329" i="2"/>
  <c r="HA413" i="2"/>
  <c r="HD501" i="2" s="1"/>
  <c r="GZ414" i="2"/>
  <c r="HC501" i="2"/>
  <c r="HM531" i="2" l="1"/>
  <c r="HN530" i="2"/>
  <c r="HD330" i="2"/>
  <c r="HC329" i="2"/>
  <c r="HA414" i="2"/>
  <c r="HD502" i="2" s="1"/>
  <c r="GZ415" i="2"/>
  <c r="HC502" i="2"/>
  <c r="HM532" i="2" l="1"/>
  <c r="HN531" i="2"/>
  <c r="HC330" i="2"/>
  <c r="HD331" i="2"/>
  <c r="HA415" i="2"/>
  <c r="HD503" i="2" s="1"/>
  <c r="GZ416" i="2"/>
  <c r="HC503" i="2"/>
  <c r="HM533" i="2" l="1"/>
  <c r="HN532" i="2"/>
  <c r="HC331" i="2"/>
  <c r="HD332" i="2"/>
  <c r="HA416" i="2"/>
  <c r="HD504" i="2" s="1"/>
  <c r="GZ417" i="2"/>
  <c r="HC504" i="2"/>
  <c r="HM534" i="2" l="1"/>
  <c r="HN533" i="2"/>
  <c r="HC332" i="2"/>
  <c r="HD333" i="2"/>
  <c r="HA417" i="2"/>
  <c r="HD505" i="2" s="1"/>
  <c r="GZ418" i="2"/>
  <c r="HC505" i="2"/>
  <c r="HM535" i="2" l="1"/>
  <c r="HN534" i="2"/>
  <c r="HD334" i="2"/>
  <c r="HC333" i="2"/>
  <c r="HA418" i="2"/>
  <c r="HD506" i="2" s="1"/>
  <c r="GZ419" i="2"/>
  <c r="HC506" i="2"/>
  <c r="HM536" i="2" l="1"/>
  <c r="HN535" i="2"/>
  <c r="HD335" i="2"/>
  <c r="HC334" i="2"/>
  <c r="HA419" i="2"/>
  <c r="HD507" i="2" s="1"/>
  <c r="GZ420" i="2"/>
  <c r="HC507" i="2"/>
  <c r="HM537" i="2" l="1"/>
  <c r="HN536" i="2"/>
  <c r="HD336" i="2"/>
  <c r="HC335" i="2"/>
  <c r="HA420" i="2"/>
  <c r="HD508" i="2" s="1"/>
  <c r="GZ421" i="2"/>
  <c r="HC508" i="2"/>
  <c r="HM538" i="2" l="1"/>
  <c r="HN537" i="2"/>
  <c r="HD337" i="2"/>
  <c r="HC336" i="2"/>
  <c r="HA421" i="2"/>
  <c r="HD509" i="2" s="1"/>
  <c r="GZ422" i="2"/>
  <c r="HC509" i="2"/>
  <c r="HM539" i="2" l="1"/>
  <c r="HN538" i="2"/>
  <c r="HD338" i="2"/>
  <c r="HC337" i="2"/>
  <c r="HA422" i="2"/>
  <c r="HD510" i="2" s="1"/>
  <c r="GZ423" i="2"/>
  <c r="HC510" i="2"/>
  <c r="HM540" i="2" l="1"/>
  <c r="HN539" i="2"/>
  <c r="HC338" i="2"/>
  <c r="HD339" i="2"/>
  <c r="HA423" i="2"/>
  <c r="HD511" i="2" s="1"/>
  <c r="GZ424" i="2"/>
  <c r="HC511" i="2"/>
  <c r="HM541" i="2" l="1"/>
  <c r="HN540" i="2"/>
  <c r="HC339" i="2"/>
  <c r="HD340" i="2"/>
  <c r="HA424" i="2"/>
  <c r="HD512" i="2" s="1"/>
  <c r="HC512" i="2"/>
  <c r="HM542" i="2" l="1"/>
  <c r="HN541" i="2"/>
  <c r="HC340" i="2"/>
  <c r="HD341" i="2"/>
  <c r="HM543" i="2" l="1"/>
  <c r="HN542" i="2"/>
  <c r="HC341" i="2"/>
  <c r="HD342" i="2"/>
  <c r="HM544" i="2" l="1"/>
  <c r="HN543" i="2"/>
  <c r="HD343" i="2"/>
  <c r="HC342" i="2"/>
  <c r="HM545" i="2" l="1"/>
  <c r="HN544" i="2"/>
  <c r="HD344" i="2"/>
  <c r="HC343" i="2"/>
  <c r="HM546" i="2" l="1"/>
  <c r="HN545" i="2"/>
  <c r="HC344" i="2"/>
  <c r="HD345" i="2"/>
  <c r="HM547" i="2" l="1"/>
  <c r="HN546" i="2"/>
  <c r="HD346" i="2"/>
  <c r="HC345" i="2"/>
  <c r="HM548" i="2" l="1"/>
  <c r="HN547" i="2"/>
  <c r="HC346" i="2"/>
  <c r="HD347" i="2"/>
  <c r="HM549" i="2" l="1"/>
  <c r="HN548" i="2"/>
  <c r="HD348" i="2"/>
  <c r="HC347" i="2"/>
  <c r="HM550" i="2" l="1"/>
  <c r="HN549" i="2"/>
  <c r="HC348" i="2"/>
  <c r="HD349" i="2"/>
  <c r="HC349" i="2" s="1"/>
  <c r="HD298" i="2" s="1"/>
  <c r="HF301" i="2" s="1"/>
  <c r="HF302" i="2" s="1"/>
  <c r="HF303" i="2" s="1"/>
  <c r="HF304" i="2" s="1"/>
  <c r="HF305" i="2" s="1"/>
  <c r="HF306" i="2" s="1"/>
  <c r="HF307" i="2" s="1"/>
  <c r="HF308" i="2" s="1"/>
  <c r="HF309" i="2" s="1"/>
  <c r="HF310" i="2" s="1"/>
  <c r="HF311" i="2" s="1"/>
  <c r="HF312" i="2" s="1"/>
  <c r="HF313" i="2" s="1"/>
  <c r="HF314" i="2" s="1"/>
  <c r="HF315" i="2" s="1"/>
  <c r="HF316" i="2" s="1"/>
  <c r="HF317" i="2" s="1"/>
  <c r="HF318" i="2" s="1"/>
  <c r="HF319" i="2" s="1"/>
  <c r="HF320" i="2" s="1"/>
  <c r="HF321" i="2" s="1"/>
  <c r="HF322" i="2" s="1"/>
  <c r="HF323" i="2" s="1"/>
  <c r="HF324" i="2" s="1"/>
  <c r="HF325" i="2" s="1"/>
  <c r="HF326" i="2" s="1"/>
  <c r="HF327" i="2" s="1"/>
  <c r="HF328" i="2" s="1"/>
  <c r="HF329" i="2" s="1"/>
  <c r="HF330" i="2" s="1"/>
  <c r="HF331" i="2" s="1"/>
  <c r="HF332" i="2" s="1"/>
  <c r="HF333" i="2" s="1"/>
  <c r="HF334" i="2" s="1"/>
  <c r="HF335" i="2" s="1"/>
  <c r="HF336" i="2" s="1"/>
  <c r="HF337" i="2" s="1"/>
  <c r="HF338" i="2" s="1"/>
  <c r="HF339" i="2" s="1"/>
  <c r="HF340" i="2" s="1"/>
  <c r="HF341" i="2" s="1"/>
  <c r="HF342" i="2" s="1"/>
  <c r="HF343" i="2" s="1"/>
  <c r="HF344" i="2" s="1"/>
  <c r="HF345" i="2" s="1"/>
  <c r="HF346" i="2" s="1"/>
  <c r="HF347" i="2" s="1"/>
  <c r="HF348" i="2" s="1"/>
  <c r="HF349" i="2" s="1"/>
  <c r="HF350" i="2" s="1"/>
  <c r="HF351" i="2" s="1"/>
  <c r="HF352" i="2" s="1"/>
  <c r="HF353" i="2" s="1"/>
  <c r="HF354" i="2" s="1"/>
  <c r="HF355" i="2" s="1"/>
  <c r="HF356" i="2" s="1"/>
  <c r="HF357" i="2" s="1"/>
  <c r="HF358" i="2" s="1"/>
  <c r="HF359" i="2" s="1"/>
  <c r="HF360" i="2" s="1"/>
  <c r="HF361" i="2" s="1"/>
  <c r="HF362" i="2" s="1"/>
  <c r="HF363" i="2" s="1"/>
  <c r="HF364" i="2" s="1"/>
  <c r="HF365" i="2" s="1"/>
  <c r="HF366" i="2" s="1"/>
  <c r="HF367" i="2" s="1"/>
  <c r="HF368" i="2" s="1"/>
  <c r="HF369" i="2" s="1"/>
  <c r="HF370" i="2" s="1"/>
  <c r="HF371" i="2" s="1"/>
  <c r="HF372" i="2" s="1"/>
  <c r="HF373" i="2" s="1"/>
  <c r="HF374" i="2" s="1"/>
  <c r="HF375" i="2" s="1"/>
  <c r="HF376" i="2" s="1"/>
  <c r="HF377" i="2" s="1"/>
  <c r="HF378" i="2" s="1"/>
  <c r="HF379" i="2" s="1"/>
  <c r="HF380" i="2" s="1"/>
  <c r="HF381" i="2" s="1"/>
  <c r="HF382" i="2" s="1"/>
  <c r="HF383" i="2" s="1"/>
  <c r="HF384" i="2" s="1"/>
  <c r="HF385" i="2" s="1"/>
  <c r="HF386" i="2" s="1"/>
  <c r="HF387" i="2" s="1"/>
  <c r="HF388" i="2" s="1"/>
  <c r="HF389" i="2" s="1"/>
  <c r="HF390" i="2" s="1"/>
  <c r="HF391" i="2" s="1"/>
  <c r="HF392" i="2" s="1"/>
  <c r="HF393" i="2" s="1"/>
  <c r="HF394" i="2" s="1"/>
  <c r="HF395" i="2" s="1"/>
  <c r="HF396" i="2" s="1"/>
  <c r="HF397" i="2" s="1"/>
  <c r="HF398" i="2" s="1"/>
  <c r="HF399" i="2" s="1"/>
  <c r="HF400" i="2" s="1"/>
  <c r="HF401" i="2" s="1"/>
  <c r="HF402" i="2" s="1"/>
  <c r="HF403" i="2" s="1"/>
  <c r="HF404" i="2" s="1"/>
  <c r="HF405" i="2" s="1"/>
  <c r="HF406" i="2" s="1"/>
  <c r="HF407" i="2" s="1"/>
  <c r="HF408" i="2" s="1"/>
  <c r="HF409" i="2" s="1"/>
  <c r="HF410" i="2" s="1"/>
  <c r="HF411" i="2" s="1"/>
  <c r="HF412" i="2" s="1"/>
  <c r="HF413" i="2" s="1"/>
  <c r="HF414" i="2" s="1"/>
  <c r="HF415" i="2" s="1"/>
  <c r="HF416" i="2" s="1"/>
  <c r="HF417" i="2" s="1"/>
  <c r="HF418" i="2" s="1"/>
  <c r="HF419" i="2" s="1"/>
  <c r="HF420" i="2" s="1"/>
  <c r="HF421" i="2" s="1"/>
  <c r="HF422" i="2" s="1"/>
  <c r="HF423" i="2" s="1"/>
  <c r="HF424" i="2" s="1"/>
  <c r="HF425" i="2" s="1"/>
  <c r="HF426" i="2" s="1"/>
  <c r="HF427" i="2" s="1"/>
  <c r="HF428" i="2" s="1"/>
  <c r="HF429" i="2" s="1"/>
  <c r="HF430" i="2" s="1"/>
  <c r="HF431" i="2" s="1"/>
  <c r="HF432" i="2" s="1"/>
  <c r="HF433" i="2" s="1"/>
  <c r="HF434" i="2" s="1"/>
  <c r="HF435" i="2" s="1"/>
  <c r="HF436" i="2" s="1"/>
  <c r="HF437" i="2" s="1"/>
  <c r="HF438" i="2" s="1"/>
  <c r="HF439" i="2" s="1"/>
  <c r="HF440" i="2" s="1"/>
  <c r="HF441" i="2" s="1"/>
  <c r="HF442" i="2" s="1"/>
  <c r="HF443" i="2" s="1"/>
  <c r="HF444" i="2" s="1"/>
  <c r="HF445" i="2" s="1"/>
  <c r="HF446" i="2" s="1"/>
  <c r="HF447" i="2" s="1"/>
  <c r="HF448" i="2" s="1"/>
  <c r="HF449" i="2" s="1"/>
  <c r="HF450" i="2" s="1"/>
  <c r="HF451" i="2" s="1"/>
  <c r="HF452" i="2" s="1"/>
  <c r="HF453" i="2" s="1"/>
  <c r="HF454" i="2" s="1"/>
  <c r="HF455" i="2" s="1"/>
  <c r="HF456" i="2" s="1"/>
  <c r="HF457" i="2" s="1"/>
  <c r="HF458" i="2" s="1"/>
  <c r="HF459" i="2" s="1"/>
  <c r="HF460" i="2" s="1"/>
  <c r="HF461" i="2" s="1"/>
  <c r="HF462" i="2" s="1"/>
  <c r="HF463" i="2" s="1"/>
  <c r="HF464" i="2" s="1"/>
  <c r="HF465" i="2" s="1"/>
  <c r="HF466" i="2" s="1"/>
  <c r="HF467" i="2" s="1"/>
  <c r="HF468" i="2" s="1"/>
  <c r="HF469" i="2" s="1"/>
  <c r="HF470" i="2" s="1"/>
  <c r="HF471" i="2" s="1"/>
  <c r="HF472" i="2" s="1"/>
  <c r="HF473" i="2" s="1"/>
  <c r="HF474" i="2" s="1"/>
  <c r="HF475" i="2" s="1"/>
  <c r="HF476" i="2" s="1"/>
  <c r="HF477" i="2" s="1"/>
  <c r="HF478" i="2" s="1"/>
  <c r="HF479" i="2" s="1"/>
  <c r="HF480" i="2" s="1"/>
  <c r="HF481" i="2" s="1"/>
  <c r="HF482" i="2" s="1"/>
  <c r="HF483" i="2" s="1"/>
  <c r="HF484" i="2" s="1"/>
  <c r="HF485" i="2" s="1"/>
  <c r="HF486" i="2" s="1"/>
  <c r="HF487" i="2" s="1"/>
  <c r="HF488" i="2" s="1"/>
  <c r="HF489" i="2" s="1"/>
  <c r="HF490" i="2" s="1"/>
  <c r="HF491" i="2" s="1"/>
  <c r="HF492" i="2" s="1"/>
  <c r="HF493" i="2" s="1"/>
  <c r="HF494" i="2" s="1"/>
  <c r="HF495" i="2" s="1"/>
  <c r="HF496" i="2" s="1"/>
  <c r="HF497" i="2" s="1"/>
  <c r="HF498" i="2" s="1"/>
  <c r="HF499" i="2" s="1"/>
  <c r="HF500" i="2" s="1"/>
  <c r="HF501" i="2" s="1"/>
  <c r="HF502" i="2" s="1"/>
  <c r="HF503" i="2" s="1"/>
  <c r="HF504" i="2" s="1"/>
  <c r="HF505" i="2" s="1"/>
  <c r="HF506" i="2" s="1"/>
  <c r="HF507" i="2" s="1"/>
  <c r="HF508" i="2" s="1"/>
  <c r="HF509" i="2" s="1"/>
  <c r="HF510" i="2" s="1"/>
  <c r="HF511" i="2" s="1"/>
  <c r="HF512" i="2" s="1"/>
  <c r="HF513" i="2" s="1"/>
  <c r="HF514" i="2" s="1"/>
  <c r="HF515" i="2" s="1"/>
  <c r="HF516" i="2" s="1"/>
  <c r="HF517" i="2" s="1"/>
  <c r="HF518" i="2" s="1"/>
  <c r="HF519" i="2" s="1"/>
  <c r="HF520" i="2" s="1"/>
  <c r="HF521" i="2" s="1"/>
  <c r="HF522" i="2" s="1"/>
  <c r="HF523" i="2" s="1"/>
  <c r="HF524" i="2" s="1"/>
  <c r="HF525" i="2" s="1"/>
  <c r="HF526" i="2" s="1"/>
  <c r="HF527" i="2" s="1"/>
  <c r="HF528" i="2" s="1"/>
  <c r="HF529" i="2" s="1"/>
  <c r="HF530" i="2" s="1"/>
  <c r="HF531" i="2" s="1"/>
  <c r="HF532" i="2" s="1"/>
  <c r="HF533" i="2" s="1"/>
  <c r="HF534" i="2" s="1"/>
  <c r="HF535" i="2" s="1"/>
  <c r="HF536" i="2" s="1"/>
  <c r="HF537" i="2" s="1"/>
  <c r="HF538" i="2" s="1"/>
  <c r="HF539" i="2" s="1"/>
  <c r="HF540" i="2" s="1"/>
  <c r="HF541" i="2" s="1"/>
  <c r="HF542" i="2" s="1"/>
  <c r="HF543" i="2" s="1"/>
  <c r="HF544" i="2" s="1"/>
  <c r="HF545" i="2" s="1"/>
  <c r="HF546" i="2" s="1"/>
  <c r="HF547" i="2" s="1"/>
  <c r="HF548" i="2" s="1"/>
  <c r="HF549" i="2" s="1"/>
  <c r="HF550" i="2" s="1"/>
  <c r="HF551" i="2" s="1"/>
  <c r="HF552" i="2" s="1"/>
  <c r="HF553" i="2" s="1"/>
  <c r="HF554" i="2" s="1"/>
  <c r="HF555" i="2" s="1"/>
  <c r="HF556" i="2" s="1"/>
  <c r="HF557" i="2" s="1"/>
  <c r="HF558" i="2" s="1"/>
  <c r="HF559" i="2" s="1"/>
  <c r="HF560" i="2" s="1"/>
  <c r="HF561" i="2" s="1"/>
  <c r="HF562" i="2" s="1"/>
  <c r="HF563" i="2" s="1"/>
  <c r="HF564" i="2" s="1"/>
  <c r="HF565" i="2" s="1"/>
  <c r="HF566" i="2" s="1"/>
  <c r="HF567" i="2" s="1"/>
  <c r="HF568" i="2" s="1"/>
  <c r="HF569" i="2" s="1"/>
  <c r="HF570" i="2" s="1"/>
  <c r="HF571" i="2" s="1"/>
  <c r="HF572" i="2" s="1"/>
  <c r="HF573" i="2" s="1"/>
  <c r="HF574" i="2" s="1"/>
  <c r="HF575" i="2" s="1"/>
  <c r="HF576" i="2" s="1"/>
  <c r="HF577" i="2" s="1"/>
  <c r="HF578" i="2" s="1"/>
  <c r="HF579" i="2" s="1"/>
  <c r="HF580" i="2" s="1"/>
  <c r="HF581" i="2" s="1"/>
  <c r="HF582" i="2" s="1"/>
  <c r="HF583" i="2" s="1"/>
  <c r="HF584" i="2" s="1"/>
  <c r="HF585" i="2" s="1"/>
  <c r="HF586" i="2" s="1"/>
  <c r="HF587" i="2" s="1"/>
  <c r="HF588" i="2" s="1"/>
  <c r="HF589" i="2" s="1"/>
  <c r="HF590" i="2" s="1"/>
  <c r="HF591" i="2" s="1"/>
  <c r="HF592" i="2" s="1"/>
  <c r="HF593" i="2" s="1"/>
  <c r="HF594" i="2" s="1"/>
  <c r="HF595" i="2" s="1"/>
  <c r="HF596" i="2" s="1"/>
  <c r="HF597" i="2" s="1"/>
  <c r="HF598" i="2" s="1"/>
  <c r="HF599" i="2" s="1"/>
  <c r="HF600" i="2" s="1"/>
  <c r="HF601" i="2" s="1"/>
  <c r="HF602" i="2" s="1"/>
  <c r="HF603" i="2" s="1"/>
  <c r="HF604" i="2" s="1"/>
  <c r="HF605" i="2" s="1"/>
  <c r="HF606" i="2" s="1"/>
  <c r="HF607" i="2" s="1"/>
  <c r="HF608" i="2" s="1"/>
  <c r="HF609" i="2" s="1"/>
  <c r="HF610" i="2" s="1"/>
  <c r="HF611" i="2" s="1"/>
  <c r="HF612" i="2" s="1"/>
  <c r="HF613" i="2" s="1"/>
  <c r="HF614" i="2" s="1"/>
  <c r="HF615" i="2" s="1"/>
  <c r="HF616" i="2" s="1"/>
  <c r="HF617" i="2" s="1"/>
  <c r="HF618" i="2" s="1"/>
  <c r="HF619" i="2" s="1"/>
  <c r="HF620" i="2" s="1"/>
  <c r="HF621" i="2" s="1"/>
  <c r="HF622" i="2" s="1"/>
  <c r="HF623" i="2" s="1"/>
  <c r="HF624" i="2" s="1"/>
  <c r="HF625" i="2" s="1"/>
  <c r="HF626" i="2" s="1"/>
  <c r="HF627" i="2" s="1"/>
  <c r="HF628" i="2" s="1"/>
  <c r="HF629" i="2" s="1"/>
  <c r="HF630" i="2" s="1"/>
  <c r="HF631" i="2" s="1"/>
  <c r="HF632" i="2" s="1"/>
  <c r="HF633" i="2" s="1"/>
  <c r="HF634" i="2" s="1"/>
  <c r="HF635" i="2" s="1"/>
  <c r="HF636" i="2" s="1"/>
  <c r="HF637" i="2" s="1"/>
  <c r="HF638" i="2" s="1"/>
  <c r="HF639" i="2" s="1"/>
  <c r="HF640" i="2" s="1"/>
  <c r="HF641" i="2" s="1"/>
  <c r="HF642" i="2" s="1"/>
  <c r="HF643" i="2" s="1"/>
  <c r="HF644" i="2" s="1"/>
  <c r="HF645" i="2" s="1"/>
  <c r="HF646" i="2" s="1"/>
  <c r="HF647" i="2" s="1"/>
  <c r="HF648" i="2" s="1"/>
  <c r="HF649" i="2" s="1"/>
  <c r="HF650" i="2" s="1"/>
  <c r="HF651" i="2" s="1"/>
  <c r="HF652" i="2" s="1"/>
  <c r="HF653" i="2" s="1"/>
  <c r="HF654" i="2" s="1"/>
  <c r="HF655" i="2" s="1"/>
  <c r="HF656" i="2" s="1"/>
  <c r="HF657" i="2" s="1"/>
  <c r="HF658" i="2" s="1"/>
  <c r="HF659" i="2" s="1"/>
  <c r="HF660" i="2" s="1"/>
  <c r="HF661" i="2" s="1"/>
  <c r="HF662" i="2" s="1"/>
  <c r="HF663" i="2" s="1"/>
  <c r="HF664" i="2" s="1"/>
  <c r="HF665" i="2" s="1"/>
  <c r="HF666" i="2" s="1"/>
  <c r="HF667" i="2" s="1"/>
  <c r="HF668" i="2" s="1"/>
  <c r="HF669" i="2" s="1"/>
  <c r="HF670" i="2" s="1"/>
  <c r="HF671" i="2" s="1"/>
  <c r="HM551" i="2" l="1"/>
  <c r="HN550" i="2"/>
  <c r="DU301" i="12"/>
  <c r="HG301" i="2"/>
  <c r="ED304" i="13" l="1"/>
  <c r="EC304" i="13" s="1"/>
  <c r="HM552" i="2"/>
  <c r="HN551" i="2"/>
  <c r="HG302" i="2"/>
  <c r="DU302" i="12"/>
  <c r="ED305" i="13" l="1"/>
  <c r="EC305" i="13" s="1"/>
  <c r="HM553" i="2"/>
  <c r="HN552" i="2"/>
  <c r="DU303" i="12"/>
  <c r="HG303" i="2"/>
  <c r="AK10" i="12" l="1"/>
  <c r="ED306" i="13" s="1"/>
  <c r="EC306" i="13" s="1"/>
  <c r="HM554" i="2"/>
  <c r="HN553" i="2"/>
  <c r="HG304" i="2"/>
  <c r="DU304" i="12"/>
  <c r="AK11" i="12" l="1"/>
  <c r="ED307" i="13" s="1"/>
  <c r="EC307" i="13" s="1"/>
  <c r="HM555" i="2"/>
  <c r="HN554" i="2"/>
  <c r="DU305" i="12"/>
  <c r="HG305" i="2"/>
  <c r="AK12" i="12" l="1"/>
  <c r="ED308" i="13" s="1"/>
  <c r="EC308" i="13" s="1"/>
  <c r="HM556" i="2"/>
  <c r="HN555" i="2"/>
  <c r="HG306" i="2"/>
  <c r="DU306" i="12"/>
  <c r="AK13" i="12" l="1"/>
  <c r="ED309" i="13" s="1"/>
  <c r="EC309" i="13" s="1"/>
  <c r="HM557" i="2"/>
  <c r="HN556" i="2"/>
  <c r="DU307" i="12"/>
  <c r="HG307" i="2"/>
  <c r="AK14" i="12" l="1"/>
  <c r="ED310" i="13" s="1"/>
  <c r="EC310" i="13" s="1"/>
  <c r="HM558" i="2"/>
  <c r="HN557" i="2"/>
  <c r="HG308" i="2"/>
  <c r="DU308" i="12"/>
  <c r="AK15" i="12" l="1"/>
  <c r="ED311" i="13" s="1"/>
  <c r="EC311" i="13" s="1"/>
  <c r="HM559" i="2"/>
  <c r="HN558" i="2"/>
  <c r="DU309" i="12"/>
  <c r="HG309" i="2"/>
  <c r="AK16" i="12" l="1"/>
  <c r="ED312" i="13" s="1"/>
  <c r="EC312" i="13" s="1"/>
  <c r="HM560" i="2"/>
  <c r="HN559" i="2"/>
  <c r="DU310" i="12"/>
  <c r="HG310" i="2"/>
  <c r="AK17" i="12" l="1"/>
  <c r="ED313" i="13" s="1"/>
  <c r="EC313" i="13" s="1"/>
  <c r="HM561" i="2"/>
  <c r="HN560" i="2"/>
  <c r="HG311" i="2"/>
  <c r="DU311" i="12"/>
  <c r="AK18" i="12" l="1"/>
  <c r="ED314" i="13" s="1"/>
  <c r="EC314" i="13" s="1"/>
  <c r="HM562" i="2"/>
  <c r="HN561" i="2"/>
  <c r="DU312" i="12"/>
  <c r="HG312" i="2"/>
  <c r="AK19" i="12" l="1"/>
  <c r="ED315" i="13" s="1"/>
  <c r="EC315" i="13" s="1"/>
  <c r="HM563" i="2"/>
  <c r="HN562" i="2"/>
  <c r="HG313" i="2"/>
  <c r="DU313" i="12"/>
  <c r="A13" i="13"/>
  <c r="A16" i="13"/>
  <c r="A15" i="13"/>
  <c r="A14" i="13"/>
  <c r="A17" i="13"/>
  <c r="A18" i="13"/>
  <c r="A21" i="13"/>
  <c r="A19" i="13"/>
  <c r="A23" i="13"/>
  <c r="A22" i="13"/>
  <c r="A20" i="13"/>
  <c r="AK20" i="12" l="1"/>
  <c r="ED316" i="13" s="1"/>
  <c r="EC316" i="13" s="1"/>
  <c r="A21" i="148"/>
  <c r="A21" i="147"/>
  <c r="A21" i="146"/>
  <c r="A21" i="144"/>
  <c r="A21" i="145"/>
  <c r="A21" i="143"/>
  <c r="A21" i="142"/>
  <c r="A21" i="140"/>
  <c r="A21" i="139"/>
  <c r="A21" i="141"/>
  <c r="A21" i="138"/>
  <c r="A21" i="137"/>
  <c r="A21" i="136"/>
  <c r="A21" i="134"/>
  <c r="A21" i="133"/>
  <c r="A21" i="135"/>
  <c r="A21" i="131"/>
  <c r="A21" i="129"/>
  <c r="A21" i="124"/>
  <c r="A21" i="122"/>
  <c r="A21" i="132"/>
  <c r="A21" i="128"/>
  <c r="A21" i="127"/>
  <c r="A21" i="126"/>
  <c r="A21" i="125"/>
  <c r="A21" i="123"/>
  <c r="A21" i="121"/>
  <c r="A21" i="119"/>
  <c r="A21" i="120"/>
  <c r="A21" i="118"/>
  <c r="A21" i="117"/>
  <c r="A21" i="116"/>
  <c r="A21" i="115"/>
  <c r="A21" i="114"/>
  <c r="A21" i="113"/>
  <c r="A19" i="148"/>
  <c r="A19" i="147"/>
  <c r="A19" i="146"/>
  <c r="A19" i="144"/>
  <c r="A19" i="145"/>
  <c r="A19" i="142"/>
  <c r="A19" i="140"/>
  <c r="A19" i="139"/>
  <c r="A19" i="143"/>
  <c r="A19" i="141"/>
  <c r="A19" i="138"/>
  <c r="A19" i="137"/>
  <c r="A19" i="136"/>
  <c r="A19" i="134"/>
  <c r="A19" i="133"/>
  <c r="A19" i="135"/>
  <c r="A19" i="132"/>
  <c r="A19" i="131"/>
  <c r="A19" i="129"/>
  <c r="A19" i="124"/>
  <c r="A19" i="122"/>
  <c r="A19" i="128"/>
  <c r="A19" i="127"/>
  <c r="A19" i="126"/>
  <c r="A19" i="125"/>
  <c r="A19" i="123"/>
  <c r="A19" i="121"/>
  <c r="A19" i="120"/>
  <c r="A19" i="119"/>
  <c r="A19" i="118"/>
  <c r="A19" i="117"/>
  <c r="A19" i="116"/>
  <c r="A19" i="115"/>
  <c r="A19" i="114"/>
  <c r="A19" i="113"/>
  <c r="A22" i="148"/>
  <c r="A22" i="147"/>
  <c r="A22" i="145"/>
  <c r="A22" i="146"/>
  <c r="A22" i="144"/>
  <c r="A22" i="143"/>
  <c r="A22" i="141"/>
  <c r="A22" i="138"/>
  <c r="A22" i="142"/>
  <c r="A22" i="140"/>
  <c r="A22" i="139"/>
  <c r="A22" i="135"/>
  <c r="A22" i="137"/>
  <c r="A22" i="136"/>
  <c r="A22" i="134"/>
  <c r="A22" i="133"/>
  <c r="A22" i="132"/>
  <c r="A22" i="128"/>
  <c r="A22" i="127"/>
  <c r="A22" i="126"/>
  <c r="A22" i="125"/>
  <c r="A22" i="123"/>
  <c r="A22" i="121"/>
  <c r="A22" i="131"/>
  <c r="A22" i="129"/>
  <c r="A22" i="124"/>
  <c r="A22" i="122"/>
  <c r="A22" i="120"/>
  <c r="A22" i="118"/>
  <c r="A22" i="117"/>
  <c r="A22" i="116"/>
  <c r="A22" i="115"/>
  <c r="A22" i="114"/>
  <c r="A22" i="113"/>
  <c r="A22" i="119"/>
  <c r="A18" i="148"/>
  <c r="A18" i="147"/>
  <c r="A18" i="145"/>
  <c r="A18" i="146"/>
  <c r="A18" i="144"/>
  <c r="A18" i="143"/>
  <c r="A18" i="141"/>
  <c r="A18" i="138"/>
  <c r="A18" i="142"/>
  <c r="A18" i="140"/>
  <c r="A18" i="139"/>
  <c r="A18" i="135"/>
  <c r="A18" i="137"/>
  <c r="A18" i="136"/>
  <c r="A18" i="134"/>
  <c r="A18" i="133"/>
  <c r="A18" i="132"/>
  <c r="A18" i="128"/>
  <c r="A18" i="127"/>
  <c r="A18" i="126"/>
  <c r="A18" i="125"/>
  <c r="A18" i="123"/>
  <c r="A18" i="121"/>
  <c r="A18" i="131"/>
  <c r="A18" i="129"/>
  <c r="A18" i="124"/>
  <c r="A18" i="122"/>
  <c r="A18" i="120"/>
  <c r="A18" i="118"/>
  <c r="A18" i="117"/>
  <c r="A18" i="116"/>
  <c r="A18" i="115"/>
  <c r="A18" i="114"/>
  <c r="A18" i="113"/>
  <c r="A18" i="119"/>
  <c r="A17" i="148"/>
  <c r="A17" i="147"/>
  <c r="A17" i="146"/>
  <c r="A17" i="144"/>
  <c r="A17" i="145"/>
  <c r="A17" i="143"/>
  <c r="A17" i="142"/>
  <c r="A17" i="140"/>
  <c r="A17" i="139"/>
  <c r="A17" i="141"/>
  <c r="A17" i="138"/>
  <c r="A17" i="137"/>
  <c r="A17" i="136"/>
  <c r="A17" i="134"/>
  <c r="A17" i="133"/>
  <c r="A17" i="135"/>
  <c r="A17" i="131"/>
  <c r="A17" i="129"/>
  <c r="A17" i="124"/>
  <c r="A17" i="122"/>
  <c r="A17" i="132"/>
  <c r="A17" i="128"/>
  <c r="A17" i="127"/>
  <c r="A17" i="126"/>
  <c r="A17" i="125"/>
  <c r="A17" i="123"/>
  <c r="A17" i="121"/>
  <c r="A17" i="119"/>
  <c r="A17" i="120"/>
  <c r="A17" i="118"/>
  <c r="A17" i="117"/>
  <c r="A17" i="116"/>
  <c r="A17" i="115"/>
  <c r="A17" i="114"/>
  <c r="A17" i="113"/>
  <c r="A13" i="148"/>
  <c r="A13" i="147"/>
  <c r="A13" i="146"/>
  <c r="A13" i="144"/>
  <c r="A13" i="145"/>
  <c r="A13" i="143"/>
  <c r="A13" i="142"/>
  <c r="A13" i="140"/>
  <c r="A13" i="139"/>
  <c r="A13" i="141"/>
  <c r="A13" i="138"/>
  <c r="A13" i="137"/>
  <c r="A13" i="136"/>
  <c r="A13" i="134"/>
  <c r="A13" i="133"/>
  <c r="A13" i="135"/>
  <c r="A13" i="131"/>
  <c r="A13" i="129"/>
  <c r="A13" i="124"/>
  <c r="A13" i="122"/>
  <c r="A13" i="132"/>
  <c r="A13" i="128"/>
  <c r="A13" i="127"/>
  <c r="A13" i="126"/>
  <c r="A13" i="125"/>
  <c r="A13" i="123"/>
  <c r="A13" i="121"/>
  <c r="A13" i="119"/>
  <c r="A13" i="120"/>
  <c r="A13" i="118"/>
  <c r="A13" i="117"/>
  <c r="A13" i="116"/>
  <c r="A13" i="115"/>
  <c r="A13" i="114"/>
  <c r="A13" i="113"/>
  <c r="A15" i="148"/>
  <c r="A15" i="147"/>
  <c r="A15" i="146"/>
  <c r="A15" i="144"/>
  <c r="A15" i="145"/>
  <c r="A15" i="142"/>
  <c r="A15" i="140"/>
  <c r="A15" i="139"/>
  <c r="A15" i="143"/>
  <c r="A15" i="141"/>
  <c r="A15" i="138"/>
  <c r="A15" i="137"/>
  <c r="A15" i="136"/>
  <c r="A15" i="134"/>
  <c r="A15" i="133"/>
  <c r="A15" i="135"/>
  <c r="A15" i="132"/>
  <c r="A15" i="131"/>
  <c r="A15" i="129"/>
  <c r="A15" i="124"/>
  <c r="A15" i="122"/>
  <c r="A15" i="128"/>
  <c r="A15" i="127"/>
  <c r="A15" i="126"/>
  <c r="A15" i="125"/>
  <c r="A15" i="123"/>
  <c r="A15" i="121"/>
  <c r="A15" i="120"/>
  <c r="A15" i="119"/>
  <c r="A15" i="118"/>
  <c r="A15" i="117"/>
  <c r="A15" i="116"/>
  <c r="A15" i="115"/>
  <c r="A15" i="114"/>
  <c r="A15" i="113"/>
  <c r="A20" i="148"/>
  <c r="A20" i="147"/>
  <c r="A20" i="145"/>
  <c r="A20" i="146"/>
  <c r="A20" i="144"/>
  <c r="A20" i="143"/>
  <c r="A20" i="141"/>
  <c r="A20" i="138"/>
  <c r="A20" i="142"/>
  <c r="A20" i="140"/>
  <c r="A20" i="139"/>
  <c r="A20" i="135"/>
  <c r="A20" i="137"/>
  <c r="A20" i="136"/>
  <c r="A20" i="134"/>
  <c r="A20" i="133"/>
  <c r="A20" i="132"/>
  <c r="A20" i="128"/>
  <c r="A20" i="127"/>
  <c r="A20" i="126"/>
  <c r="A20" i="125"/>
  <c r="A20" i="123"/>
  <c r="A20" i="121"/>
  <c r="A20" i="131"/>
  <c r="A20" i="129"/>
  <c r="A20" i="124"/>
  <c r="A20" i="122"/>
  <c r="A20" i="120"/>
  <c r="A20" i="118"/>
  <c r="A20" i="117"/>
  <c r="A20" i="116"/>
  <c r="A20" i="115"/>
  <c r="A20" i="114"/>
  <c r="A20" i="113"/>
  <c r="A20" i="119"/>
  <c r="A16" i="148"/>
  <c r="A16" i="147"/>
  <c r="A16" i="145"/>
  <c r="A16" i="146"/>
  <c r="A16" i="144"/>
  <c r="A16" i="143"/>
  <c r="A16" i="141"/>
  <c r="A16" i="138"/>
  <c r="A16" i="142"/>
  <c r="A16" i="140"/>
  <c r="A16" i="139"/>
  <c r="A16" i="135"/>
  <c r="A16" i="137"/>
  <c r="A16" i="136"/>
  <c r="A16" i="134"/>
  <c r="A16" i="133"/>
  <c r="A16" i="132"/>
  <c r="A16" i="128"/>
  <c r="A16" i="127"/>
  <c r="A16" i="126"/>
  <c r="A16" i="125"/>
  <c r="A16" i="123"/>
  <c r="A16" i="121"/>
  <c r="A16" i="131"/>
  <c r="A16" i="129"/>
  <c r="A16" i="124"/>
  <c r="A16" i="122"/>
  <c r="A16" i="120"/>
  <c r="A16" i="118"/>
  <c r="A16" i="117"/>
  <c r="A16" i="116"/>
  <c r="A16" i="115"/>
  <c r="A16" i="114"/>
  <c r="A16" i="113"/>
  <c r="A16" i="119"/>
  <c r="A14" i="148"/>
  <c r="A14" i="147"/>
  <c r="A14" i="145"/>
  <c r="A14" i="146"/>
  <c r="A14" i="144"/>
  <c r="A14" i="143"/>
  <c r="A14" i="141"/>
  <c r="A14" i="138"/>
  <c r="A14" i="142"/>
  <c r="A14" i="140"/>
  <c r="A14" i="139"/>
  <c r="A14" i="135"/>
  <c r="A14" i="137"/>
  <c r="A14" i="136"/>
  <c r="A14" i="134"/>
  <c r="A14" i="133"/>
  <c r="A14" i="132"/>
  <c r="A14" i="128"/>
  <c r="A14" i="127"/>
  <c r="A14" i="126"/>
  <c r="A14" i="125"/>
  <c r="A14" i="123"/>
  <c r="A14" i="121"/>
  <c r="A14" i="131"/>
  <c r="A14" i="129"/>
  <c r="A14" i="124"/>
  <c r="A14" i="122"/>
  <c r="A14" i="120"/>
  <c r="A14" i="118"/>
  <c r="A14" i="117"/>
  <c r="A14" i="116"/>
  <c r="A14" i="115"/>
  <c r="A14" i="114"/>
  <c r="A14" i="113"/>
  <c r="A14" i="119"/>
  <c r="A12" i="148"/>
  <c r="A12" i="147"/>
  <c r="A12" i="145"/>
  <c r="A12" i="146"/>
  <c r="A12" i="144"/>
  <c r="A12" i="143"/>
  <c r="A12" i="141"/>
  <c r="A12" i="138"/>
  <c r="A12" i="142"/>
  <c r="A12" i="140"/>
  <c r="A12" i="139"/>
  <c r="A12" i="135"/>
  <c r="A12" i="137"/>
  <c r="A12" i="136"/>
  <c r="A12" i="134"/>
  <c r="A12" i="133"/>
  <c r="A12" i="132"/>
  <c r="A12" i="128"/>
  <c r="A12" i="127"/>
  <c r="A12" i="126"/>
  <c r="A12" i="125"/>
  <c r="A12" i="123"/>
  <c r="A12" i="121"/>
  <c r="A12" i="131"/>
  <c r="A12" i="129"/>
  <c r="A12" i="124"/>
  <c r="A12" i="122"/>
  <c r="A12" i="120"/>
  <c r="A12" i="118"/>
  <c r="A12" i="117"/>
  <c r="A12" i="116"/>
  <c r="A12" i="115"/>
  <c r="A12" i="114"/>
  <c r="A12" i="113"/>
  <c r="A12" i="119"/>
  <c r="HM564" i="2"/>
  <c r="HN563" i="2"/>
  <c r="DU314" i="12"/>
  <c r="HG314" i="2"/>
  <c r="A17" i="10"/>
  <c r="A13" i="10"/>
  <c r="A15" i="10"/>
  <c r="A16" i="10"/>
  <c r="A14" i="10"/>
  <c r="A12" i="10"/>
  <c r="A19" i="10"/>
  <c r="A22" i="10"/>
  <c r="A21" i="10"/>
  <c r="A18" i="10"/>
  <c r="A20" i="10"/>
  <c r="AK21" i="12" l="1"/>
  <c r="ED317" i="13" s="1"/>
  <c r="EC317" i="13" s="1"/>
  <c r="HM565" i="2"/>
  <c r="HN564" i="2"/>
  <c r="HG315" i="2"/>
  <c r="DU315" i="12"/>
  <c r="AK22" i="12" l="1"/>
  <c r="ED318" i="13" s="1"/>
  <c r="EC318" i="13" s="1"/>
  <c r="HM566" i="2"/>
  <c r="HN565" i="2"/>
  <c r="DU316" i="12"/>
  <c r="HG317" i="2"/>
  <c r="AK24" i="12" l="1"/>
  <c r="ED320" i="13" s="1"/>
  <c r="HM567" i="2"/>
  <c r="HN566" i="2"/>
  <c r="HG318" i="2"/>
  <c r="DU317" i="12"/>
  <c r="AK25" i="12" l="1"/>
  <c r="ED321" i="13" s="1"/>
  <c r="HM568" i="2"/>
  <c r="HN567" i="2"/>
  <c r="DU318" i="12"/>
  <c r="HG319" i="2"/>
  <c r="AK26" i="12" l="1"/>
  <c r="ED322" i="13" s="1"/>
  <c r="HM569" i="2"/>
  <c r="HN568" i="2"/>
  <c r="HG320" i="2"/>
  <c r="DU319" i="12"/>
  <c r="AK27" i="12" l="1"/>
  <c r="ED323" i="13" s="1"/>
  <c r="HM570" i="2"/>
  <c r="HN569" i="2"/>
  <c r="HG321" i="2"/>
  <c r="DU320" i="12"/>
  <c r="AK28" i="12" l="1"/>
  <c r="ED324" i="13" s="1"/>
  <c r="HM571" i="2"/>
  <c r="HN570" i="2"/>
  <c r="DU321" i="12"/>
  <c r="HG322" i="2"/>
  <c r="AK29" i="12" l="1"/>
  <c r="ED325" i="13" s="1"/>
  <c r="HM572" i="2"/>
  <c r="HN571" i="2"/>
  <c r="HG323" i="2"/>
  <c r="DU322" i="12"/>
  <c r="AK30" i="12" l="1"/>
  <c r="ED326" i="13" s="1"/>
  <c r="HM573" i="2"/>
  <c r="HN572" i="2"/>
  <c r="DU323" i="12"/>
  <c r="HG324" i="2"/>
  <c r="AK31" i="12" l="1"/>
  <c r="ED327" i="13" s="1"/>
  <c r="HM574" i="2"/>
  <c r="HN573" i="2"/>
  <c r="HG325" i="2"/>
  <c r="DU324" i="12"/>
  <c r="AK32" i="12" l="1"/>
  <c r="ED328" i="13" s="1"/>
  <c r="HM575" i="2"/>
  <c r="HN574" i="2"/>
  <c r="DU325" i="12"/>
  <c r="HG326" i="2"/>
  <c r="AK33" i="12" l="1"/>
  <c r="ED329" i="13" s="1"/>
  <c r="HM576" i="2"/>
  <c r="HN575" i="2"/>
  <c r="HG327" i="2"/>
  <c r="DU326" i="12"/>
  <c r="AK34" i="12" l="1"/>
  <c r="ED330" i="13" s="1"/>
  <c r="HM577" i="2"/>
  <c r="HN576" i="2"/>
  <c r="DU327" i="12"/>
  <c r="HG328" i="2"/>
  <c r="AK35" i="12" l="1"/>
  <c r="ED331" i="13" s="1"/>
  <c r="HM578" i="2"/>
  <c r="HN577" i="2"/>
  <c r="HG329" i="2"/>
  <c r="DU328" i="12"/>
  <c r="AK36" i="12" l="1"/>
  <c r="ED332" i="13" s="1"/>
  <c r="HM579" i="2"/>
  <c r="HN578" i="2"/>
  <c r="DU329" i="12"/>
  <c r="HG330" i="2"/>
  <c r="AK37" i="12" l="1"/>
  <c r="ED333" i="13" s="1"/>
  <c r="HM580" i="2"/>
  <c r="HN579" i="2"/>
  <c r="HG331" i="2"/>
  <c r="DU330" i="12"/>
  <c r="AY8" i="12" l="1"/>
  <c r="ED334" i="13" s="1"/>
  <c r="HM581" i="2"/>
  <c r="HN580" i="2"/>
  <c r="HG332" i="2"/>
  <c r="DU331" i="12"/>
  <c r="AY9" i="12" l="1"/>
  <c r="ED335" i="13" s="1"/>
  <c r="HM582" i="2"/>
  <c r="HN581" i="2"/>
  <c r="HG333" i="2"/>
  <c r="DU332" i="12"/>
  <c r="AY10" i="12" l="1"/>
  <c r="ED336" i="13" s="1"/>
  <c r="HM583" i="2"/>
  <c r="HN582" i="2"/>
  <c r="HG334" i="2"/>
  <c r="DU333" i="12"/>
  <c r="AY11" i="12" l="1"/>
  <c r="ED337" i="13" s="1"/>
  <c r="HM584" i="2"/>
  <c r="HN583" i="2"/>
  <c r="HG335" i="2"/>
  <c r="DU334" i="12"/>
  <c r="AY12" i="12" l="1"/>
  <c r="ED338" i="13" s="1"/>
  <c r="HM585" i="2"/>
  <c r="HN584" i="2"/>
  <c r="DU335" i="12"/>
  <c r="HG336" i="2"/>
  <c r="AY13" i="12" l="1"/>
  <c r="ED339" i="13" s="1"/>
  <c r="HM586" i="2"/>
  <c r="HN585" i="2"/>
  <c r="HG337" i="2"/>
  <c r="DU336" i="12"/>
  <c r="AY14" i="12" l="1"/>
  <c r="ED340" i="13" s="1"/>
  <c r="HM587" i="2"/>
  <c r="HN586" i="2"/>
  <c r="DU337" i="12"/>
  <c r="HG338" i="2"/>
  <c r="AY15" i="12" l="1"/>
  <c r="ED341" i="13" s="1"/>
  <c r="HM588" i="2"/>
  <c r="HN587" i="2"/>
  <c r="HG339" i="2"/>
  <c r="DU338" i="12"/>
  <c r="AY16" i="12" l="1"/>
  <c r="ED342" i="13" s="1"/>
  <c r="HM589" i="2"/>
  <c r="HN588" i="2"/>
  <c r="DU339" i="12"/>
  <c r="HG340" i="2"/>
  <c r="AY17" i="12" l="1"/>
  <c r="ED343" i="13" s="1"/>
  <c r="HM590" i="2"/>
  <c r="HN589" i="2"/>
  <c r="HG341" i="2"/>
  <c r="DU340" i="12"/>
  <c r="AY18" i="12" l="1"/>
  <c r="ED344" i="13" s="1"/>
  <c r="HM591" i="2"/>
  <c r="HN590" i="2"/>
  <c r="DU341" i="12"/>
  <c r="HG342" i="2"/>
  <c r="AY19" i="12" l="1"/>
  <c r="ED345" i="13" s="1"/>
  <c r="HM592" i="2"/>
  <c r="HN591" i="2"/>
  <c r="DU342" i="12"/>
  <c r="HG343" i="2"/>
  <c r="AY20" i="12" l="1"/>
  <c r="ED346" i="13" s="1"/>
  <c r="HM593" i="2"/>
  <c r="HN592" i="2"/>
  <c r="HG344" i="2"/>
  <c r="DU343" i="12"/>
  <c r="AY21" i="12" l="1"/>
  <c r="ED347" i="13" s="1"/>
  <c r="HM594" i="2"/>
  <c r="HN593" i="2"/>
  <c r="DU344" i="12"/>
  <c r="HG345" i="2"/>
  <c r="AY22" i="12" l="1"/>
  <c r="ED348" i="13" s="1"/>
  <c r="HM595" i="2"/>
  <c r="HN594" i="2"/>
  <c r="HG346" i="2"/>
  <c r="DU345" i="12"/>
  <c r="ED349" i="13" l="1"/>
  <c r="HM596" i="2"/>
  <c r="HN595" i="2"/>
  <c r="HG347" i="2"/>
  <c r="DU346" i="12"/>
  <c r="ED350" i="13" l="1"/>
  <c r="HM597" i="2"/>
  <c r="HN596" i="2"/>
  <c r="DU347" i="12"/>
  <c r="HG348" i="2"/>
  <c r="ED351" i="13" l="1"/>
  <c r="HM598" i="2"/>
  <c r="HN597" i="2"/>
  <c r="HG349" i="2"/>
  <c r="DU348" i="12"/>
  <c r="ED352" i="13" l="1"/>
  <c r="HM599" i="2"/>
  <c r="HN598" i="2"/>
  <c r="DU349" i="12"/>
  <c r="HG350" i="2"/>
  <c r="ED353" i="13" l="1"/>
  <c r="HM600" i="2"/>
  <c r="HN599" i="2"/>
  <c r="HG351" i="2"/>
  <c r="DU350" i="12"/>
  <c r="ED354" i="13" l="1"/>
  <c r="HM601" i="2"/>
  <c r="HN600" i="2"/>
  <c r="DU351" i="12"/>
  <c r="HG352" i="2"/>
  <c r="ED355" i="13" l="1"/>
  <c r="HM602" i="2"/>
  <c r="HN601" i="2"/>
  <c r="HG353" i="2"/>
  <c r="DU352" i="12"/>
  <c r="ED356" i="13" l="1"/>
  <c r="HM603" i="2"/>
  <c r="HN602" i="2"/>
  <c r="DU353" i="12"/>
  <c r="HG354" i="2"/>
  <c r="ED357" i="13" l="1"/>
  <c r="HM604" i="2"/>
  <c r="HN603" i="2"/>
  <c r="HG355" i="2"/>
  <c r="DU354" i="12"/>
  <c r="ED358" i="13" l="1"/>
  <c r="HM605" i="2"/>
  <c r="HN604" i="2"/>
  <c r="DU355" i="12"/>
  <c r="HG356" i="2"/>
  <c r="ED359" i="13" l="1"/>
  <c r="HM606" i="2"/>
  <c r="HN605" i="2"/>
  <c r="HG357" i="2"/>
  <c r="DU356" i="12"/>
  <c r="ED360" i="13" l="1"/>
  <c r="EC360" i="13" s="1"/>
  <c r="HM607" i="2"/>
  <c r="HN606" i="2"/>
  <c r="DU357" i="12"/>
  <c r="HG358" i="2"/>
  <c r="ED361" i="13" l="1"/>
  <c r="EC361" i="13" s="1"/>
  <c r="HM608" i="2"/>
  <c r="HN607" i="2"/>
  <c r="HG359" i="2"/>
  <c r="DU358" i="12"/>
  <c r="ED362" i="13" l="1"/>
  <c r="EC362" i="13" s="1"/>
  <c r="HM609" i="2"/>
  <c r="HN608" i="2"/>
  <c r="DU359" i="12"/>
  <c r="HG360" i="2"/>
  <c r="ED363" i="13" l="1"/>
  <c r="EC363" i="13" s="1"/>
  <c r="HN609" i="2"/>
  <c r="HM610" i="2"/>
  <c r="HG361" i="2"/>
  <c r="DU360" i="12"/>
  <c r="HN610" i="2" l="1"/>
  <c r="HM611" i="2"/>
  <c r="DU361" i="12"/>
  <c r="HG362" i="2"/>
  <c r="HN611" i="2" l="1"/>
  <c r="HM612" i="2"/>
  <c r="HG363" i="2"/>
  <c r="DU362" i="12"/>
  <c r="HN612" i="2" l="1"/>
  <c r="HM613" i="2"/>
  <c r="HG364" i="2"/>
  <c r="DU363" i="12"/>
  <c r="HN613" i="2" l="1"/>
  <c r="HM614" i="2"/>
  <c r="DU364" i="12"/>
  <c r="HG365" i="2"/>
  <c r="HN614" i="2" l="1"/>
  <c r="HM615" i="2"/>
  <c r="HG366" i="2"/>
  <c r="DU365" i="12"/>
  <c r="HN615" i="2" l="1"/>
  <c r="HM616" i="2"/>
  <c r="HG367" i="2"/>
  <c r="DU366" i="12"/>
  <c r="HN616" i="2" l="1"/>
  <c r="HM617" i="2"/>
  <c r="DU367" i="12"/>
  <c r="HG368" i="2"/>
  <c r="HN617" i="2" l="1"/>
  <c r="HM618" i="2"/>
  <c r="HG369" i="2"/>
  <c r="DU368" i="12"/>
  <c r="HM619" i="2" l="1"/>
  <c r="HN618" i="2"/>
  <c r="HG370" i="2"/>
  <c r="DU369" i="12"/>
  <c r="HM620" i="2" l="1"/>
  <c r="HN619" i="2"/>
  <c r="HG371" i="2"/>
  <c r="DU370" i="12"/>
  <c r="HM621" i="2" l="1"/>
  <c r="HN620" i="2"/>
  <c r="HG372" i="2"/>
  <c r="DU371" i="12"/>
  <c r="HM622" i="2" l="1"/>
  <c r="HN621" i="2"/>
  <c r="HG373" i="2"/>
  <c r="DU372" i="12"/>
  <c r="HM623" i="2" l="1"/>
  <c r="HN622" i="2"/>
  <c r="DU373" i="12"/>
  <c r="HG374" i="2"/>
  <c r="HM624" i="2" l="1"/>
  <c r="HN623" i="2"/>
  <c r="HG375" i="2"/>
  <c r="DU374" i="12"/>
  <c r="HM625" i="2" l="1"/>
  <c r="HN624" i="2"/>
  <c r="HG376" i="2"/>
  <c r="DU375" i="12"/>
  <c r="HM626" i="2" l="1"/>
  <c r="HN625" i="2"/>
  <c r="DU376" i="12"/>
  <c r="HG377" i="2"/>
  <c r="HM627" i="2" l="1"/>
  <c r="HN626" i="2"/>
  <c r="HG378" i="2"/>
  <c r="DU377" i="12"/>
  <c r="HM628" i="2" l="1"/>
  <c r="HN627" i="2"/>
  <c r="HG379" i="2"/>
  <c r="DU378" i="12"/>
  <c r="HM629" i="2" l="1"/>
  <c r="HN628" i="2"/>
  <c r="HG380" i="2"/>
  <c r="DU379" i="12"/>
  <c r="HM630" i="2" l="1"/>
  <c r="HN629" i="2"/>
  <c r="DU380" i="12"/>
  <c r="HG381" i="2"/>
  <c r="HM631" i="2" l="1"/>
  <c r="HN630" i="2"/>
  <c r="HG382" i="2"/>
  <c r="DU381" i="12"/>
  <c r="HM632" i="2" l="1"/>
  <c r="HN631" i="2"/>
  <c r="HG383" i="2"/>
  <c r="DU382" i="12"/>
  <c r="HM633" i="2" l="1"/>
  <c r="HN632" i="2"/>
  <c r="HG384" i="2"/>
  <c r="DU383" i="12"/>
  <c r="HM634" i="2" l="1"/>
  <c r="HN633" i="2"/>
  <c r="DU384" i="12"/>
  <c r="HG385" i="2"/>
  <c r="HM635" i="2" l="1"/>
  <c r="HN634" i="2"/>
  <c r="HG386" i="2"/>
  <c r="DU385" i="12"/>
  <c r="HM636" i="2" l="1"/>
  <c r="HN635" i="2"/>
  <c r="DU386" i="12"/>
  <c r="HG387" i="2"/>
  <c r="HM637" i="2" l="1"/>
  <c r="HN636" i="2"/>
  <c r="HG388" i="2"/>
  <c r="DU387" i="12"/>
  <c r="HM638" i="2" l="1"/>
  <c r="HN637" i="2"/>
  <c r="HG389" i="2"/>
  <c r="DU388" i="12"/>
  <c r="HM639" i="2" l="1"/>
  <c r="HN638" i="2"/>
  <c r="HG390" i="2"/>
  <c r="DU389" i="12"/>
  <c r="HM640" i="2" l="1"/>
  <c r="HN639" i="2"/>
  <c r="DU390" i="12"/>
  <c r="HG391" i="2"/>
  <c r="HM641" i="2" l="1"/>
  <c r="HN640" i="2"/>
  <c r="HG392" i="2"/>
  <c r="DU391" i="12"/>
  <c r="HM642" i="2" l="1"/>
  <c r="HN641" i="2"/>
  <c r="HG393" i="2"/>
  <c r="DU392" i="12"/>
  <c r="HM643" i="2" l="1"/>
  <c r="HN642" i="2"/>
  <c r="DU393" i="12"/>
  <c r="HG394" i="2"/>
  <c r="HM644" i="2" l="1"/>
  <c r="HN643" i="2"/>
  <c r="HG395" i="2"/>
  <c r="DU394" i="12"/>
  <c r="HM645" i="2" l="1"/>
  <c r="HN644" i="2"/>
  <c r="DU395" i="12"/>
  <c r="HG396" i="2"/>
  <c r="HM646" i="2" l="1"/>
  <c r="HN645" i="2"/>
  <c r="HG397" i="2"/>
  <c r="DU396" i="12"/>
  <c r="HM647" i="2" l="1"/>
  <c r="HN646" i="2"/>
  <c r="HG398" i="2"/>
  <c r="DU397" i="12"/>
  <c r="HM648" i="2" l="1"/>
  <c r="HN647" i="2"/>
  <c r="HG399" i="2"/>
  <c r="DU398" i="12"/>
  <c r="HM649" i="2" l="1"/>
  <c r="HN648" i="2"/>
  <c r="DU399" i="12"/>
  <c r="HG400" i="2"/>
  <c r="HM650" i="2" l="1"/>
  <c r="HN649" i="2"/>
  <c r="HG401" i="2"/>
  <c r="DU400" i="12"/>
  <c r="HM651" i="2" l="1"/>
  <c r="HN650" i="2"/>
  <c r="DU402" i="12"/>
  <c r="HG402" i="2"/>
  <c r="HM652" i="2" l="1"/>
  <c r="HN651" i="2"/>
  <c r="HG403" i="2"/>
  <c r="DU403" i="12"/>
  <c r="HM653" i="2" l="1"/>
  <c r="HN652" i="2"/>
  <c r="HG404" i="2"/>
  <c r="DU404" i="12"/>
  <c r="HM654" i="2" l="1"/>
  <c r="HN653" i="2"/>
  <c r="HG405" i="2"/>
  <c r="DU405" i="12"/>
  <c r="HM655" i="2" l="1"/>
  <c r="HN654" i="2"/>
  <c r="DU406" i="12"/>
  <c r="HG406" i="2"/>
  <c r="HM656" i="2" l="1"/>
  <c r="HN655" i="2"/>
  <c r="DU407" i="12"/>
  <c r="HG407" i="2"/>
  <c r="HM657" i="2" l="1"/>
  <c r="HN656" i="2"/>
  <c r="HG408" i="2"/>
  <c r="DU408" i="12"/>
  <c r="HM658" i="2" l="1"/>
  <c r="HN657" i="2"/>
  <c r="DU409" i="12"/>
  <c r="HG409" i="2"/>
  <c r="HM659" i="2" l="1"/>
  <c r="HN658" i="2"/>
  <c r="HG410" i="2"/>
  <c r="DU410" i="12"/>
  <c r="HM660" i="2" l="1"/>
  <c r="HN659" i="2"/>
  <c r="DU411" i="12"/>
  <c r="HG411" i="2"/>
  <c r="HM661" i="2" l="1"/>
  <c r="HN660" i="2"/>
  <c r="HG412" i="2"/>
  <c r="DU412" i="12"/>
  <c r="HM662" i="2" l="1"/>
  <c r="HN661" i="2"/>
  <c r="DU413" i="12"/>
  <c r="HG413" i="2"/>
  <c r="HM663" i="2" l="1"/>
  <c r="HN662" i="2"/>
  <c r="HG414" i="2"/>
  <c r="DU414" i="12"/>
  <c r="HM664" i="2" l="1"/>
  <c r="HN663" i="2"/>
  <c r="DU415" i="12"/>
  <c r="HG415" i="2"/>
  <c r="HM665" i="2" l="1"/>
  <c r="HN664" i="2"/>
  <c r="HG416" i="2"/>
  <c r="DU416" i="12"/>
  <c r="HM666" i="2" l="1"/>
  <c r="HN665" i="2"/>
  <c r="DU417" i="12"/>
  <c r="HG417" i="2"/>
  <c r="HM667" i="2" l="1"/>
  <c r="HN666" i="2"/>
  <c r="DU418" i="12"/>
  <c r="HG418" i="2"/>
  <c r="HM668" i="2" l="1"/>
  <c r="HN667" i="2"/>
  <c r="DU419" i="12"/>
  <c r="HG419" i="2"/>
  <c r="HM669" i="2" l="1"/>
  <c r="HN668" i="2"/>
  <c r="HG420" i="2"/>
  <c r="DU420" i="12"/>
  <c r="HM670" i="2" l="1"/>
  <c r="HN669" i="2"/>
  <c r="DU421" i="12"/>
  <c r="HG421" i="2"/>
  <c r="HM671" i="2" l="1"/>
  <c r="HN671" i="2" s="1"/>
  <c r="HN670" i="2"/>
  <c r="HG422" i="2"/>
  <c r="DU422" i="12"/>
  <c r="DU423" i="12" l="1"/>
  <c r="HG423" i="2"/>
  <c r="HG424" i="2" l="1"/>
  <c r="DU424" i="12"/>
  <c r="DU425" i="12" l="1"/>
  <c r="HG425" i="2"/>
  <c r="DU426" i="12" l="1"/>
  <c r="HG426" i="2"/>
  <c r="DU427" i="12" l="1"/>
  <c r="HG427" i="2"/>
  <c r="HG428" i="2" l="1"/>
  <c r="DU428" i="12"/>
  <c r="DU429" i="12" l="1"/>
  <c r="HG429" i="2"/>
  <c r="HG430" i="2" l="1"/>
  <c r="DU430" i="12"/>
  <c r="DU431" i="12" l="1"/>
  <c r="HG431" i="2"/>
  <c r="HG432" i="2" l="1"/>
  <c r="DU432" i="12"/>
  <c r="DU433" i="12" l="1"/>
  <c r="HG433" i="2"/>
  <c r="DU434" i="12" l="1"/>
  <c r="HG434" i="2"/>
  <c r="DU435" i="12" l="1"/>
  <c r="HG435" i="2"/>
  <c r="HG436" i="2" l="1"/>
  <c r="DU436" i="12"/>
  <c r="DU437" i="12" l="1"/>
  <c r="HG437" i="2"/>
  <c r="HG438" i="2" l="1"/>
  <c r="DU438" i="12"/>
  <c r="DU439" i="12" l="1"/>
  <c r="HG439" i="2"/>
  <c r="HG440" i="2" l="1"/>
  <c r="DU440" i="12"/>
  <c r="DU441" i="12" l="1"/>
  <c r="HG441" i="2"/>
  <c r="HG442" i="2" l="1"/>
  <c r="DU442" i="12"/>
  <c r="HG443" i="2" l="1"/>
  <c r="DU443" i="12"/>
  <c r="DU444" i="12" l="1"/>
  <c r="HG444" i="2"/>
  <c r="DU445" i="12" l="1"/>
  <c r="HG445" i="2"/>
  <c r="HG446" i="2" l="1"/>
  <c r="DU446" i="12"/>
  <c r="DU447" i="12" l="1"/>
  <c r="HG447" i="2"/>
  <c r="HG448" i="2" l="1"/>
  <c r="DU448" i="12"/>
  <c r="DU449" i="12" l="1"/>
  <c r="HG449" i="2"/>
  <c r="HG450" i="2" l="1"/>
  <c r="DU450" i="12"/>
  <c r="HG451" i="2" l="1"/>
  <c r="HG452" i="2" l="1"/>
  <c r="HG453" i="2" l="1"/>
  <c r="HG454" i="2" l="1"/>
  <c r="HG455" i="2" l="1"/>
  <c r="HG456" i="2" l="1"/>
  <c r="HG457" i="2" l="1"/>
  <c r="HG458" i="2" l="1"/>
  <c r="HG459" i="2" l="1"/>
  <c r="HG460" i="2" l="1"/>
  <c r="HG461" i="2" l="1"/>
  <c r="HG462" i="2" l="1"/>
  <c r="HG463" i="2" l="1"/>
  <c r="HG464" i="2" l="1"/>
  <c r="HG465" i="2" l="1"/>
  <c r="HG466" i="2" l="1"/>
  <c r="HG467" i="2" l="1"/>
  <c r="HG468" i="2" l="1"/>
  <c r="HG469" i="2" l="1"/>
  <c r="HG470" i="2" l="1"/>
  <c r="HG471" i="2" l="1"/>
  <c r="HG472" i="2" l="1"/>
  <c r="HG473" i="2" l="1"/>
  <c r="HG474" i="2" l="1"/>
  <c r="HG475" i="2" l="1"/>
  <c r="HG476" i="2" l="1"/>
  <c r="HG477" i="2" l="1"/>
  <c r="HG478" i="2" l="1"/>
  <c r="HG479" i="2" l="1"/>
  <c r="HG480" i="2" l="1"/>
  <c r="HG481" i="2" l="1"/>
  <c r="HG482" i="2" l="1"/>
  <c r="HG483" i="2" l="1"/>
  <c r="HG484" i="2" l="1"/>
  <c r="HG485" i="2" l="1"/>
  <c r="HG486" i="2" l="1"/>
  <c r="HG487" i="2" l="1"/>
  <c r="HG488" i="2" l="1"/>
  <c r="HG489" i="2" l="1"/>
  <c r="HG490" i="2" l="1"/>
  <c r="HG491" i="2" l="1"/>
  <c r="HG492" i="2" l="1"/>
  <c r="HG493" i="2" l="1"/>
  <c r="HG494" i="2" l="1"/>
  <c r="HG495" i="2" l="1"/>
  <c r="HG496" i="2" l="1"/>
  <c r="HG497" i="2" l="1"/>
  <c r="HG498" i="2" l="1"/>
  <c r="HG499" i="2" l="1"/>
  <c r="HG500" i="2" l="1"/>
  <c r="HG501" i="2" l="1"/>
  <c r="HG502" i="2" l="1"/>
  <c r="HG503" i="2" l="1"/>
  <c r="HG504" i="2" l="1"/>
  <c r="HG505" i="2" l="1"/>
  <c r="HG506" i="2" l="1"/>
  <c r="HG507" i="2" l="1"/>
  <c r="HG508" i="2" l="1"/>
  <c r="HG509" i="2" l="1"/>
  <c r="HG510" i="2" l="1"/>
  <c r="HG511" i="2" l="1"/>
  <c r="HG512" i="2" l="1"/>
  <c r="HG513" i="2" l="1"/>
  <c r="HG514" i="2" l="1"/>
  <c r="HG515" i="2" l="1"/>
  <c r="HG516" i="2" l="1"/>
  <c r="HG517" i="2" l="1"/>
  <c r="HG518" i="2" l="1"/>
  <c r="HG519" i="2" l="1"/>
  <c r="HG520" i="2" l="1"/>
  <c r="HG521" i="2" l="1"/>
  <c r="HG522" i="2" l="1"/>
  <c r="HG523" i="2" l="1"/>
  <c r="HG524" i="2" l="1"/>
  <c r="HG525" i="2" l="1"/>
  <c r="HG526" i="2" l="1"/>
  <c r="HG527" i="2" l="1"/>
  <c r="HG528" i="2" l="1"/>
  <c r="HG529" i="2" l="1"/>
  <c r="HG530" i="2" l="1"/>
  <c r="HG531" i="2" l="1"/>
  <c r="HG532" i="2" l="1"/>
  <c r="HG533" i="2" l="1"/>
  <c r="HG534" i="2" l="1"/>
  <c r="HG535" i="2" l="1"/>
  <c r="HG536" i="2" l="1"/>
  <c r="HG537" i="2" l="1"/>
  <c r="HG538" i="2" l="1"/>
  <c r="HG539" i="2" l="1"/>
  <c r="HG540" i="2" l="1"/>
  <c r="HG541" i="2" l="1"/>
  <c r="HG542" i="2" l="1"/>
  <c r="HG543" i="2" l="1"/>
  <c r="HG544" i="2" l="1"/>
  <c r="HG545" i="2" l="1"/>
  <c r="HG546" i="2" l="1"/>
  <c r="HG547" i="2" l="1"/>
  <c r="HG548" i="2" l="1"/>
  <c r="HG549" i="2" l="1"/>
  <c r="HG550" i="2" l="1"/>
  <c r="HG551" i="2" l="1"/>
  <c r="HG552" i="2" l="1"/>
  <c r="HG553" i="2" l="1"/>
  <c r="HG554" i="2" l="1"/>
  <c r="HG555" i="2" l="1"/>
  <c r="HG556" i="2" l="1"/>
  <c r="HG557" i="2" l="1"/>
  <c r="HG558" i="2" l="1"/>
  <c r="HG559" i="2" l="1"/>
  <c r="HG560" i="2" l="1"/>
  <c r="HG561" i="2" l="1"/>
  <c r="HG562" i="2" l="1"/>
  <c r="HG563" i="2" l="1"/>
  <c r="HG564" i="2" l="1"/>
  <c r="HG565" i="2" l="1"/>
  <c r="HG566" i="2" l="1"/>
  <c r="HG567" i="2" l="1"/>
  <c r="HG568" i="2" l="1"/>
  <c r="HG569" i="2" l="1"/>
  <c r="HG570" i="2" l="1"/>
  <c r="HG571" i="2" l="1"/>
  <c r="HG572" i="2" l="1"/>
  <c r="HG573" i="2" l="1"/>
  <c r="HG574" i="2" l="1"/>
  <c r="HG575" i="2" l="1"/>
  <c r="HG576" i="2" l="1"/>
  <c r="HG577" i="2" l="1"/>
  <c r="HG578" i="2" l="1"/>
  <c r="HG579" i="2" l="1"/>
  <c r="HG580" i="2" l="1"/>
  <c r="HG581" i="2" l="1"/>
  <c r="HG582" i="2" l="1"/>
  <c r="HG583" i="2" l="1"/>
  <c r="HG584" i="2" l="1"/>
  <c r="HG585" i="2" l="1"/>
  <c r="HG586" i="2" l="1"/>
  <c r="HG587" i="2" l="1"/>
  <c r="HG588" i="2" l="1"/>
  <c r="HG589" i="2" l="1"/>
  <c r="HG590" i="2" l="1"/>
  <c r="HG591" i="2" l="1"/>
  <c r="HG592" i="2" l="1"/>
  <c r="HG593" i="2" l="1"/>
  <c r="HG594" i="2" l="1"/>
  <c r="HG595" i="2" l="1"/>
  <c r="HG596" i="2" l="1"/>
  <c r="HG597" i="2" l="1"/>
  <c r="HG598" i="2" l="1"/>
  <c r="HG599" i="2" l="1"/>
  <c r="HG600" i="2" l="1"/>
  <c r="HG601" i="2" l="1"/>
  <c r="HG602" i="2" l="1"/>
  <c r="HG603" i="2" l="1"/>
  <c r="HG604" i="2" l="1"/>
  <c r="HG605" i="2" l="1"/>
  <c r="HG606" i="2" l="1"/>
  <c r="HG607" i="2" l="1"/>
  <c r="HG608" i="2" l="1"/>
  <c r="HG609" i="2" l="1"/>
  <c r="HG610" i="2" l="1"/>
  <c r="HG611" i="2" l="1"/>
  <c r="HG612" i="2" l="1"/>
  <c r="HG613" i="2" l="1"/>
  <c r="HG614" i="2" l="1"/>
  <c r="HG615" i="2" l="1"/>
  <c r="HG616" i="2" l="1"/>
  <c r="HG617" i="2" l="1"/>
  <c r="HG618" i="2" l="1"/>
  <c r="HG619" i="2" l="1"/>
  <c r="HG620" i="2" l="1"/>
  <c r="HG621" i="2" l="1"/>
  <c r="HG622" i="2" l="1"/>
  <c r="HG623" i="2" l="1"/>
  <c r="HG624" i="2" l="1"/>
  <c r="HG625" i="2" l="1"/>
  <c r="HG626" i="2" l="1"/>
  <c r="HG627" i="2" l="1"/>
  <c r="HG628" i="2" l="1"/>
  <c r="HG629" i="2" l="1"/>
  <c r="HG630" i="2" l="1"/>
  <c r="HG631" i="2" l="1"/>
  <c r="HG632" i="2" l="1"/>
  <c r="HG633" i="2" l="1"/>
  <c r="HG634" i="2" l="1"/>
  <c r="HG635" i="2" l="1"/>
  <c r="HG636" i="2" l="1"/>
  <c r="HG637" i="2" l="1"/>
  <c r="HG638" i="2" l="1"/>
  <c r="HG639" i="2" l="1"/>
  <c r="HG640" i="2" l="1"/>
  <c r="HG641" i="2" l="1"/>
  <c r="HG642" i="2" l="1"/>
  <c r="HG643" i="2" l="1"/>
  <c r="HG644" i="2" l="1"/>
  <c r="HG645" i="2" l="1"/>
  <c r="HG646" i="2" l="1"/>
  <c r="HG647" i="2" l="1"/>
  <c r="HG648" i="2" l="1"/>
  <c r="HG649" i="2" l="1"/>
  <c r="HD388" i="2"/>
  <c r="HG650" i="2" l="1"/>
  <c r="HG316" i="2"/>
  <c r="DU401" i="12"/>
  <c r="AK23" i="12" l="1"/>
  <c r="ED319" i="13" s="1"/>
  <c r="HG651" i="2"/>
  <c r="EC359" i="13"/>
  <c r="EC323" i="13" l="1"/>
  <c r="EC335" i="13"/>
  <c r="EC351" i="13"/>
  <c r="EC326" i="13"/>
  <c r="EC346" i="13"/>
  <c r="EC329" i="13"/>
  <c r="EC345" i="13"/>
  <c r="EC328" i="13"/>
  <c r="EC344" i="13"/>
  <c r="EC327" i="13"/>
  <c r="EC343" i="13"/>
  <c r="EC334" i="13"/>
  <c r="EC342" i="13"/>
  <c r="EC350" i="13"/>
  <c r="EC358" i="13"/>
  <c r="EC325" i="13"/>
  <c r="EC333" i="13"/>
  <c r="EC341" i="13"/>
  <c r="EC349" i="13"/>
  <c r="A49" i="13" s="1"/>
  <c r="EC357" i="13"/>
  <c r="EC324" i="13"/>
  <c r="EC332" i="13"/>
  <c r="EC340" i="13"/>
  <c r="EC348" i="13"/>
  <c r="EC356" i="13"/>
  <c r="EC338" i="13"/>
  <c r="EC354" i="13"/>
  <c r="EC321" i="13"/>
  <c r="EC337" i="13"/>
  <c r="EC353" i="13"/>
  <c r="EC320" i="13"/>
  <c r="EC336" i="13"/>
  <c r="EC352" i="13"/>
  <c r="EC319" i="13"/>
  <c r="EC330" i="13"/>
  <c r="EC322" i="13"/>
  <c r="A35" i="13" s="1"/>
  <c r="EC355" i="13"/>
  <c r="EC347" i="13"/>
  <c r="EC339" i="13"/>
  <c r="EC331" i="13"/>
  <c r="A46" i="13" s="1"/>
  <c r="A27" i="13"/>
  <c r="A26" i="13"/>
  <c r="A24" i="13"/>
  <c r="A25" i="13"/>
  <c r="HG652" i="2"/>
  <c r="A45" i="13"/>
  <c r="A30" i="13"/>
  <c r="A33" i="13"/>
  <c r="A39" i="13"/>
  <c r="A34" i="13"/>
  <c r="A37" i="13"/>
  <c r="A43" i="13"/>
  <c r="A41" i="13"/>
  <c r="A40" i="13"/>
  <c r="A28" i="13"/>
  <c r="A32" i="13"/>
  <c r="A29" i="13"/>
  <c r="A31" i="13"/>
  <c r="A38" i="13"/>
  <c r="A36" i="13"/>
  <c r="A47" i="13"/>
  <c r="A51" i="13"/>
  <c r="A42" i="13"/>
  <c r="A48" i="13"/>
  <c r="A50" i="13"/>
  <c r="A67" i="13"/>
  <c r="A61" i="13"/>
  <c r="A63" i="13"/>
  <c r="A56" i="13"/>
  <c r="A52" i="13"/>
  <c r="A72" i="13"/>
  <c r="A58" i="13"/>
  <c r="A68" i="13"/>
  <c r="A66" i="13"/>
  <c r="A64" i="13"/>
  <c r="A71" i="13" l="1"/>
  <c r="A69" i="13"/>
  <c r="A59" i="13"/>
  <c r="A54" i="13"/>
  <c r="A70" i="13"/>
  <c r="A55" i="13"/>
  <c r="A53" i="13"/>
  <c r="A60" i="13"/>
  <c r="A62" i="13"/>
  <c r="A65" i="13"/>
  <c r="A57" i="13"/>
  <c r="A44" i="13"/>
  <c r="A63" i="148"/>
  <c r="A63" i="147"/>
  <c r="A63" i="146"/>
  <c r="A63" i="144"/>
  <c r="A63" i="143"/>
  <c r="A63" i="145"/>
  <c r="A63" i="142"/>
  <c r="A63" i="140"/>
  <c r="A63" i="139"/>
  <c r="A63" i="141"/>
  <c r="A63" i="138"/>
  <c r="A63" i="137"/>
  <c r="A63" i="136"/>
  <c r="A63" i="134"/>
  <c r="A63" i="133"/>
  <c r="A63" i="132"/>
  <c r="A63" i="135"/>
  <c r="A63" i="131"/>
  <c r="A63" i="129"/>
  <c r="A63" i="124"/>
  <c r="A63" i="122"/>
  <c r="A63" i="128"/>
  <c r="A63" i="127"/>
  <c r="A63" i="126"/>
  <c r="A63" i="125"/>
  <c r="A63" i="123"/>
  <c r="A63" i="121"/>
  <c r="A63" i="120"/>
  <c r="A63" i="119"/>
  <c r="A63" i="118"/>
  <c r="A63" i="117"/>
  <c r="A63" i="116"/>
  <c r="A63" i="115"/>
  <c r="A63" i="114"/>
  <c r="A63" i="113"/>
  <c r="A65" i="148"/>
  <c r="A65" i="147"/>
  <c r="A65" i="146"/>
  <c r="A65" i="144"/>
  <c r="A65" i="143"/>
  <c r="A65" i="145"/>
  <c r="A65" i="142"/>
  <c r="A65" i="140"/>
  <c r="A65" i="139"/>
  <c r="A65" i="141"/>
  <c r="A65" i="138"/>
  <c r="A65" i="137"/>
  <c r="A65" i="136"/>
  <c r="A65" i="134"/>
  <c r="A65" i="133"/>
  <c r="A65" i="132"/>
  <c r="A65" i="135"/>
  <c r="A65" i="131"/>
  <c r="A65" i="129"/>
  <c r="A65" i="124"/>
  <c r="A65" i="122"/>
  <c r="A65" i="128"/>
  <c r="A65" i="127"/>
  <c r="A65" i="126"/>
  <c r="A65" i="125"/>
  <c r="A65" i="123"/>
  <c r="A65" i="121"/>
  <c r="A65" i="120"/>
  <c r="A65" i="119"/>
  <c r="A65" i="118"/>
  <c r="A65" i="117"/>
  <c r="A65" i="116"/>
  <c r="A65" i="115"/>
  <c r="A65" i="114"/>
  <c r="A65" i="113"/>
  <c r="A67" i="148"/>
  <c r="A67" i="147"/>
  <c r="A67" i="146"/>
  <c r="A67" i="144"/>
  <c r="A67" i="143"/>
  <c r="A67" i="145"/>
  <c r="A67" i="142"/>
  <c r="A67" i="140"/>
  <c r="A67" i="139"/>
  <c r="A67" i="141"/>
  <c r="A67" i="138"/>
  <c r="A67" i="137"/>
  <c r="A67" i="136"/>
  <c r="A67" i="134"/>
  <c r="A67" i="133"/>
  <c r="A67" i="132"/>
  <c r="A67" i="135"/>
  <c r="A67" i="131"/>
  <c r="A67" i="129"/>
  <c r="A67" i="124"/>
  <c r="A67" i="122"/>
  <c r="A67" i="128"/>
  <c r="A67" i="127"/>
  <c r="A67" i="126"/>
  <c r="A67" i="125"/>
  <c r="A67" i="123"/>
  <c r="A67" i="121"/>
  <c r="A67" i="120"/>
  <c r="A67" i="119"/>
  <c r="A67" i="118"/>
  <c r="A67" i="117"/>
  <c r="A67" i="116"/>
  <c r="A67" i="115"/>
  <c r="A67" i="114"/>
  <c r="A67" i="113"/>
  <c r="A57" i="148"/>
  <c r="A57" i="147"/>
  <c r="A57" i="146"/>
  <c r="A57" i="144"/>
  <c r="A57" i="143"/>
  <c r="A57" i="145"/>
  <c r="A57" i="142"/>
  <c r="A57" i="140"/>
  <c r="A57" i="139"/>
  <c r="A57" i="141"/>
  <c r="A57" i="138"/>
  <c r="A57" i="137"/>
  <c r="A57" i="136"/>
  <c r="A57" i="134"/>
  <c r="A57" i="133"/>
  <c r="A57" i="132"/>
  <c r="A57" i="135"/>
  <c r="A57" i="131"/>
  <c r="A57" i="129"/>
  <c r="A57" i="124"/>
  <c r="A57" i="122"/>
  <c r="A57" i="128"/>
  <c r="A57" i="127"/>
  <c r="A57" i="126"/>
  <c r="A57" i="125"/>
  <c r="A57" i="123"/>
  <c r="A57" i="121"/>
  <c r="A57" i="120"/>
  <c r="A57" i="119"/>
  <c r="A57" i="118"/>
  <c r="A57" i="117"/>
  <c r="A57" i="116"/>
  <c r="A57" i="115"/>
  <c r="A57" i="114"/>
  <c r="A57" i="113"/>
  <c r="A71" i="148"/>
  <c r="A71" i="147"/>
  <c r="A71" i="146"/>
  <c r="A71" i="144"/>
  <c r="A71" i="143"/>
  <c r="A71" i="145"/>
  <c r="A71" i="142"/>
  <c r="A71" i="140"/>
  <c r="A71" i="139"/>
  <c r="A71" i="141"/>
  <c r="A71" i="138"/>
  <c r="A71" i="137"/>
  <c r="A71" i="136"/>
  <c r="A71" i="134"/>
  <c r="A71" i="133"/>
  <c r="A71" i="132"/>
  <c r="A71" i="135"/>
  <c r="A71" i="131"/>
  <c r="A71" i="129"/>
  <c r="A71" i="124"/>
  <c r="A71" i="122"/>
  <c r="A71" i="120"/>
  <c r="A71" i="128"/>
  <c r="A71" i="127"/>
  <c r="A71" i="126"/>
  <c r="A71" i="125"/>
  <c r="A71" i="123"/>
  <c r="A71" i="121"/>
  <c r="A71" i="119"/>
  <c r="A71" i="118"/>
  <c r="A71" i="117"/>
  <c r="A71" i="116"/>
  <c r="A71" i="115"/>
  <c r="A71" i="114"/>
  <c r="A71" i="113"/>
  <c r="A51" i="148"/>
  <c r="A51" i="147"/>
  <c r="A51" i="146"/>
  <c r="A51" i="144"/>
  <c r="A51" i="145"/>
  <c r="A51" i="142"/>
  <c r="A51" i="140"/>
  <c r="A51" i="139"/>
  <c r="A51" i="143"/>
  <c r="A51" i="141"/>
  <c r="A51" i="138"/>
  <c r="A51" i="137"/>
  <c r="A51" i="136"/>
  <c r="A51" i="134"/>
  <c r="A51" i="133"/>
  <c r="A51" i="132"/>
  <c r="A51" i="135"/>
  <c r="A51" i="131"/>
  <c r="A51" i="129"/>
  <c r="A51" i="124"/>
  <c r="A51" i="122"/>
  <c r="A51" i="128"/>
  <c r="A51" i="127"/>
  <c r="A51" i="126"/>
  <c r="A51" i="125"/>
  <c r="A51" i="123"/>
  <c r="A51" i="121"/>
  <c r="A51" i="120"/>
  <c r="A51" i="119"/>
  <c r="A51" i="118"/>
  <c r="A51" i="117"/>
  <c r="A51" i="116"/>
  <c r="A51" i="115"/>
  <c r="A51" i="114"/>
  <c r="A51" i="113"/>
  <c r="A55" i="148"/>
  <c r="A55" i="147"/>
  <c r="A55" i="146"/>
  <c r="A55" i="144"/>
  <c r="A55" i="145"/>
  <c r="A55" i="142"/>
  <c r="A55" i="140"/>
  <c r="A55" i="139"/>
  <c r="A55" i="143"/>
  <c r="A55" i="141"/>
  <c r="A55" i="138"/>
  <c r="A55" i="137"/>
  <c r="A55" i="136"/>
  <c r="A55" i="134"/>
  <c r="A55" i="133"/>
  <c r="A55" i="132"/>
  <c r="A55" i="135"/>
  <c r="A55" i="131"/>
  <c r="A55" i="129"/>
  <c r="A55" i="124"/>
  <c r="A55" i="122"/>
  <c r="A55" i="128"/>
  <c r="A55" i="127"/>
  <c r="A55" i="126"/>
  <c r="A55" i="125"/>
  <c r="A55" i="123"/>
  <c r="A55" i="121"/>
  <c r="A55" i="120"/>
  <c r="A55" i="119"/>
  <c r="A55" i="118"/>
  <c r="A55" i="117"/>
  <c r="A55" i="116"/>
  <c r="A55" i="115"/>
  <c r="A55" i="114"/>
  <c r="A55" i="113"/>
  <c r="A62" i="148"/>
  <c r="A62" i="147"/>
  <c r="A62" i="145"/>
  <c r="A62" i="146"/>
  <c r="A62" i="144"/>
  <c r="A62" i="143"/>
  <c r="A62" i="141"/>
  <c r="A62" i="138"/>
  <c r="A62" i="142"/>
  <c r="A62" i="140"/>
  <c r="A62" i="139"/>
  <c r="A62" i="135"/>
  <c r="A62" i="137"/>
  <c r="A62" i="136"/>
  <c r="A62" i="134"/>
  <c r="A62" i="133"/>
  <c r="A62" i="132"/>
  <c r="A62" i="128"/>
  <c r="A62" i="127"/>
  <c r="A62" i="126"/>
  <c r="A62" i="125"/>
  <c r="A62" i="123"/>
  <c r="A62" i="121"/>
  <c r="A62" i="131"/>
  <c r="A62" i="129"/>
  <c r="A62" i="124"/>
  <c r="A62" i="122"/>
  <c r="A62" i="120"/>
  <c r="A62" i="119"/>
  <c r="A62" i="118"/>
  <c r="A62" i="117"/>
  <c r="A62" i="116"/>
  <c r="A62" i="115"/>
  <c r="A62" i="114"/>
  <c r="A62" i="113"/>
  <c r="A60" i="148"/>
  <c r="A60" i="147"/>
  <c r="A60" i="146"/>
  <c r="A60" i="145"/>
  <c r="A60" i="144"/>
  <c r="A60" i="143"/>
  <c r="A60" i="141"/>
  <c r="A60" i="138"/>
  <c r="A60" i="142"/>
  <c r="A60" i="140"/>
  <c r="A60" i="139"/>
  <c r="A60" i="137"/>
  <c r="A60" i="135"/>
  <c r="A60" i="136"/>
  <c r="A60" i="134"/>
  <c r="A60" i="133"/>
  <c r="A60" i="132"/>
  <c r="A60" i="128"/>
  <c r="A60" i="127"/>
  <c r="A60" i="126"/>
  <c r="A60" i="125"/>
  <c r="A60" i="123"/>
  <c r="A60" i="121"/>
  <c r="A60" i="131"/>
  <c r="A60" i="129"/>
  <c r="A60" i="124"/>
  <c r="A60" i="122"/>
  <c r="A60" i="120"/>
  <c r="A60" i="119"/>
  <c r="A60" i="118"/>
  <c r="A60" i="117"/>
  <c r="A60" i="116"/>
  <c r="A60" i="115"/>
  <c r="A60" i="114"/>
  <c r="A60" i="113"/>
  <c r="A66" i="148"/>
  <c r="A66" i="147"/>
  <c r="A66" i="145"/>
  <c r="A66" i="146"/>
  <c r="A66" i="144"/>
  <c r="A66" i="143"/>
  <c r="A66" i="141"/>
  <c r="A66" i="138"/>
  <c r="A66" i="142"/>
  <c r="A66" i="140"/>
  <c r="A66" i="139"/>
  <c r="A66" i="135"/>
  <c r="A66" i="137"/>
  <c r="A66" i="136"/>
  <c r="A66" i="134"/>
  <c r="A66" i="133"/>
  <c r="A66" i="132"/>
  <c r="A66" i="128"/>
  <c r="A66" i="127"/>
  <c r="A66" i="126"/>
  <c r="A66" i="125"/>
  <c r="A66" i="123"/>
  <c r="A66" i="121"/>
  <c r="A66" i="131"/>
  <c r="A66" i="129"/>
  <c r="A66" i="124"/>
  <c r="A66" i="122"/>
  <c r="A66" i="120"/>
  <c r="A66" i="119"/>
  <c r="A66" i="118"/>
  <c r="A66" i="117"/>
  <c r="A66" i="116"/>
  <c r="A66" i="115"/>
  <c r="A66" i="114"/>
  <c r="A66" i="113"/>
  <c r="A49" i="148"/>
  <c r="A49" i="147"/>
  <c r="A49" i="146"/>
  <c r="A49" i="144"/>
  <c r="A49" i="145"/>
  <c r="A49" i="143"/>
  <c r="A49" i="142"/>
  <c r="A49" i="140"/>
  <c r="A49" i="139"/>
  <c r="A49" i="141"/>
  <c r="A49" i="138"/>
  <c r="A49" i="137"/>
  <c r="A49" i="136"/>
  <c r="A49" i="134"/>
  <c r="A49" i="133"/>
  <c r="A49" i="132"/>
  <c r="A49" i="135"/>
  <c r="A49" i="131"/>
  <c r="A49" i="129"/>
  <c r="A49" i="124"/>
  <c r="A49" i="122"/>
  <c r="A49" i="128"/>
  <c r="A49" i="127"/>
  <c r="A49" i="126"/>
  <c r="A49" i="125"/>
  <c r="A49" i="123"/>
  <c r="A49" i="121"/>
  <c r="A49" i="119"/>
  <c r="A49" i="120"/>
  <c r="A49" i="118"/>
  <c r="A49" i="117"/>
  <c r="A49" i="116"/>
  <c r="A49" i="115"/>
  <c r="A49" i="114"/>
  <c r="A49" i="113"/>
  <c r="A41" i="148"/>
  <c r="A41" i="147"/>
  <c r="A41" i="146"/>
  <c r="A41" i="144"/>
  <c r="A41" i="145"/>
  <c r="A41" i="143"/>
  <c r="A41" i="142"/>
  <c r="A41" i="140"/>
  <c r="A41" i="139"/>
  <c r="A41" i="141"/>
  <c r="A41" i="138"/>
  <c r="A41" i="137"/>
  <c r="A41" i="136"/>
  <c r="A41" i="134"/>
  <c r="A41" i="133"/>
  <c r="A41" i="132"/>
  <c r="A41" i="135"/>
  <c r="A41" i="131"/>
  <c r="A41" i="129"/>
  <c r="A41" i="124"/>
  <c r="A41" i="122"/>
  <c r="A41" i="128"/>
  <c r="A41" i="127"/>
  <c r="A41" i="126"/>
  <c r="A41" i="125"/>
  <c r="A41" i="123"/>
  <c r="A41" i="121"/>
  <c r="A41" i="119"/>
  <c r="A41" i="120"/>
  <c r="A41" i="118"/>
  <c r="A41" i="117"/>
  <c r="A41" i="116"/>
  <c r="A41" i="115"/>
  <c r="A41" i="114"/>
  <c r="A41" i="113"/>
  <c r="A50" i="148"/>
  <c r="A50" i="147"/>
  <c r="A50" i="145"/>
  <c r="A50" i="146"/>
  <c r="A50" i="144"/>
  <c r="A50" i="143"/>
  <c r="A50" i="141"/>
  <c r="A50" i="138"/>
  <c r="A50" i="142"/>
  <c r="A50" i="140"/>
  <c r="A50" i="139"/>
  <c r="A50" i="135"/>
  <c r="A50" i="137"/>
  <c r="A50" i="136"/>
  <c r="A50" i="134"/>
  <c r="A50" i="133"/>
  <c r="A50" i="132"/>
  <c r="A50" i="128"/>
  <c r="A50" i="127"/>
  <c r="A50" i="126"/>
  <c r="A50" i="125"/>
  <c r="A50" i="123"/>
  <c r="A50" i="121"/>
  <c r="A50" i="131"/>
  <c r="A50" i="129"/>
  <c r="A50" i="124"/>
  <c r="A50" i="122"/>
  <c r="A50" i="120"/>
  <c r="A50" i="118"/>
  <c r="A50" i="117"/>
  <c r="A50" i="116"/>
  <c r="A50" i="115"/>
  <c r="A50" i="114"/>
  <c r="A50" i="113"/>
  <c r="A50" i="119"/>
  <c r="A46" i="148"/>
  <c r="A46" i="147"/>
  <c r="A46" i="145"/>
  <c r="A46" i="146"/>
  <c r="A46" i="144"/>
  <c r="A46" i="143"/>
  <c r="A46" i="141"/>
  <c r="A46" i="138"/>
  <c r="A46" i="142"/>
  <c r="A46" i="140"/>
  <c r="A46" i="139"/>
  <c r="A46" i="135"/>
  <c r="A46" i="137"/>
  <c r="A46" i="136"/>
  <c r="A46" i="134"/>
  <c r="A46" i="133"/>
  <c r="A46" i="132"/>
  <c r="A46" i="128"/>
  <c r="A46" i="127"/>
  <c r="A46" i="126"/>
  <c r="A46" i="125"/>
  <c r="A46" i="123"/>
  <c r="A46" i="121"/>
  <c r="A46" i="131"/>
  <c r="A46" i="129"/>
  <c r="A46" i="124"/>
  <c r="A46" i="122"/>
  <c r="A46" i="120"/>
  <c r="A46" i="118"/>
  <c r="A46" i="117"/>
  <c r="A46" i="116"/>
  <c r="A46" i="115"/>
  <c r="A46" i="114"/>
  <c r="A46" i="113"/>
  <c r="A46" i="119"/>
  <c r="A37" i="148"/>
  <c r="A37" i="147"/>
  <c r="A37" i="146"/>
  <c r="A37" i="144"/>
  <c r="A37" i="145"/>
  <c r="A37" i="143"/>
  <c r="A37" i="142"/>
  <c r="A37" i="140"/>
  <c r="A37" i="139"/>
  <c r="A37" i="141"/>
  <c r="A37" i="138"/>
  <c r="A37" i="137"/>
  <c r="A37" i="136"/>
  <c r="A37" i="134"/>
  <c r="A37" i="133"/>
  <c r="A37" i="132"/>
  <c r="A37" i="135"/>
  <c r="A37" i="131"/>
  <c r="A37" i="129"/>
  <c r="A37" i="124"/>
  <c r="A37" i="122"/>
  <c r="A37" i="128"/>
  <c r="A37" i="127"/>
  <c r="A37" i="126"/>
  <c r="A37" i="125"/>
  <c r="A37" i="123"/>
  <c r="A37" i="121"/>
  <c r="A37" i="119"/>
  <c r="A37" i="120"/>
  <c r="A37" i="118"/>
  <c r="A37" i="117"/>
  <c r="A37" i="116"/>
  <c r="A37" i="115"/>
  <c r="A37" i="114"/>
  <c r="A37" i="113"/>
  <c r="A28" i="148"/>
  <c r="A28" i="147"/>
  <c r="A28" i="146"/>
  <c r="A28" i="145"/>
  <c r="A28" i="144"/>
  <c r="A28" i="143"/>
  <c r="A28" i="141"/>
  <c r="A28" i="138"/>
  <c r="A28" i="142"/>
  <c r="A28" i="140"/>
  <c r="A28" i="139"/>
  <c r="A28" i="135"/>
  <c r="A28" i="137"/>
  <c r="A28" i="136"/>
  <c r="A28" i="134"/>
  <c r="A28" i="133"/>
  <c r="A28" i="132"/>
  <c r="A28" i="128"/>
  <c r="A28" i="127"/>
  <c r="A28" i="126"/>
  <c r="A28" i="125"/>
  <c r="A28" i="123"/>
  <c r="A28" i="121"/>
  <c r="A28" i="131"/>
  <c r="A28" i="129"/>
  <c r="A28" i="124"/>
  <c r="A28" i="122"/>
  <c r="A28" i="120"/>
  <c r="A28" i="118"/>
  <c r="A28" i="117"/>
  <c r="A28" i="116"/>
  <c r="A28" i="115"/>
  <c r="A28" i="114"/>
  <c r="A28" i="113"/>
  <c r="A28" i="119"/>
  <c r="A27" i="148"/>
  <c r="A27" i="147"/>
  <c r="A27" i="146"/>
  <c r="A27" i="144"/>
  <c r="A27" i="145"/>
  <c r="A27" i="142"/>
  <c r="A27" i="140"/>
  <c r="A27" i="139"/>
  <c r="A27" i="143"/>
  <c r="A27" i="141"/>
  <c r="A27" i="138"/>
  <c r="A27" i="137"/>
  <c r="A27" i="136"/>
  <c r="A27" i="134"/>
  <c r="A27" i="133"/>
  <c r="A27" i="132"/>
  <c r="A27" i="135"/>
  <c r="A27" i="131"/>
  <c r="A27" i="129"/>
  <c r="A27" i="124"/>
  <c r="A27" i="122"/>
  <c r="A27" i="128"/>
  <c r="A27" i="127"/>
  <c r="A27" i="126"/>
  <c r="A27" i="125"/>
  <c r="A27" i="123"/>
  <c r="A27" i="121"/>
  <c r="A27" i="120"/>
  <c r="A27" i="119"/>
  <c r="A27" i="118"/>
  <c r="A27" i="117"/>
  <c r="A27" i="116"/>
  <c r="A27" i="115"/>
  <c r="A27" i="114"/>
  <c r="A27" i="113"/>
  <c r="A40" i="148"/>
  <c r="A40" i="147"/>
  <c r="A40" i="146"/>
  <c r="A40" i="145"/>
  <c r="A40" i="144"/>
  <c r="A40" i="143"/>
  <c r="A40" i="141"/>
  <c r="A40" i="138"/>
  <c r="A40" i="142"/>
  <c r="A40" i="140"/>
  <c r="A40" i="139"/>
  <c r="A40" i="135"/>
  <c r="A40" i="137"/>
  <c r="A40" i="136"/>
  <c r="A40" i="134"/>
  <c r="A40" i="133"/>
  <c r="A40" i="132"/>
  <c r="A40" i="128"/>
  <c r="A40" i="127"/>
  <c r="A40" i="126"/>
  <c r="A40" i="125"/>
  <c r="A40" i="123"/>
  <c r="A40" i="121"/>
  <c r="A40" i="131"/>
  <c r="A40" i="129"/>
  <c r="A40" i="124"/>
  <c r="A40" i="122"/>
  <c r="A40" i="120"/>
  <c r="A40" i="118"/>
  <c r="A40" i="117"/>
  <c r="A40" i="116"/>
  <c r="A40" i="115"/>
  <c r="A40" i="114"/>
  <c r="A40" i="113"/>
  <c r="A40" i="119"/>
  <c r="A36" i="148"/>
  <c r="A36" i="147"/>
  <c r="A36" i="146"/>
  <c r="A36" i="145"/>
  <c r="A36" i="144"/>
  <c r="A36" i="143"/>
  <c r="A36" i="141"/>
  <c r="A36" i="138"/>
  <c r="A36" i="142"/>
  <c r="A36" i="140"/>
  <c r="A36" i="139"/>
  <c r="A36" i="135"/>
  <c r="A36" i="137"/>
  <c r="A36" i="136"/>
  <c r="A36" i="134"/>
  <c r="A36" i="133"/>
  <c r="A36" i="132"/>
  <c r="A36" i="128"/>
  <c r="A36" i="127"/>
  <c r="A36" i="126"/>
  <c r="A36" i="125"/>
  <c r="A36" i="123"/>
  <c r="A36" i="121"/>
  <c r="A36" i="131"/>
  <c r="A36" i="129"/>
  <c r="A36" i="124"/>
  <c r="A36" i="122"/>
  <c r="A36" i="120"/>
  <c r="A36" i="118"/>
  <c r="A36" i="117"/>
  <c r="A36" i="116"/>
  <c r="A36" i="115"/>
  <c r="A36" i="114"/>
  <c r="A36" i="113"/>
  <c r="A36" i="119"/>
  <c r="A38" i="148"/>
  <c r="A38" i="147"/>
  <c r="A38" i="145"/>
  <c r="A38" i="146"/>
  <c r="A38" i="144"/>
  <c r="A38" i="143"/>
  <c r="A38" i="141"/>
  <c r="A38" i="138"/>
  <c r="A38" i="142"/>
  <c r="A38" i="140"/>
  <c r="A38" i="139"/>
  <c r="A38" i="135"/>
  <c r="A38" i="137"/>
  <c r="A38" i="136"/>
  <c r="A38" i="134"/>
  <c r="A38" i="133"/>
  <c r="A38" i="132"/>
  <c r="A38" i="128"/>
  <c r="A38" i="127"/>
  <c r="A38" i="126"/>
  <c r="A38" i="125"/>
  <c r="A38" i="123"/>
  <c r="A38" i="121"/>
  <c r="A38" i="131"/>
  <c r="A38" i="129"/>
  <c r="A38" i="124"/>
  <c r="A38" i="122"/>
  <c r="A38" i="120"/>
  <c r="A38" i="118"/>
  <c r="A38" i="117"/>
  <c r="A38" i="116"/>
  <c r="A38" i="115"/>
  <c r="A38" i="114"/>
  <c r="A38" i="113"/>
  <c r="A38" i="119"/>
  <c r="A43" i="148"/>
  <c r="A43" i="147"/>
  <c r="A43" i="146"/>
  <c r="A43" i="144"/>
  <c r="A43" i="145"/>
  <c r="A43" i="142"/>
  <c r="A43" i="140"/>
  <c r="A43" i="139"/>
  <c r="A43" i="143"/>
  <c r="A43" i="141"/>
  <c r="A43" i="138"/>
  <c r="A43" i="137"/>
  <c r="A43" i="136"/>
  <c r="A43" i="134"/>
  <c r="A43" i="133"/>
  <c r="A43" i="132"/>
  <c r="A43" i="135"/>
  <c r="A43" i="131"/>
  <c r="A43" i="129"/>
  <c r="A43" i="124"/>
  <c r="A43" i="122"/>
  <c r="A43" i="128"/>
  <c r="A43" i="127"/>
  <c r="A43" i="126"/>
  <c r="A43" i="125"/>
  <c r="A43" i="123"/>
  <c r="A43" i="121"/>
  <c r="A43" i="120"/>
  <c r="A43" i="119"/>
  <c r="A43" i="118"/>
  <c r="A43" i="117"/>
  <c r="A43" i="116"/>
  <c r="A43" i="115"/>
  <c r="A43" i="114"/>
  <c r="A43" i="113"/>
  <c r="A45" i="148"/>
  <c r="A45" i="147"/>
  <c r="A45" i="146"/>
  <c r="A45" i="144"/>
  <c r="A45" i="145"/>
  <c r="A45" i="143"/>
  <c r="A45" i="142"/>
  <c r="A45" i="140"/>
  <c r="A45" i="139"/>
  <c r="A45" i="141"/>
  <c r="A45" i="138"/>
  <c r="A45" i="137"/>
  <c r="A45" i="136"/>
  <c r="A45" i="134"/>
  <c r="A45" i="133"/>
  <c r="A45" i="132"/>
  <c r="A45" i="135"/>
  <c r="A45" i="131"/>
  <c r="A45" i="129"/>
  <c r="A45" i="124"/>
  <c r="A45" i="122"/>
  <c r="A45" i="128"/>
  <c r="A45" i="127"/>
  <c r="A45" i="126"/>
  <c r="A45" i="125"/>
  <c r="A45" i="123"/>
  <c r="A45" i="121"/>
  <c r="A45" i="119"/>
  <c r="A45" i="120"/>
  <c r="A45" i="118"/>
  <c r="A45" i="117"/>
  <c r="A45" i="116"/>
  <c r="A45" i="115"/>
  <c r="A45" i="114"/>
  <c r="A45" i="113"/>
  <c r="A44" i="148"/>
  <c r="A44" i="147"/>
  <c r="A44" i="146"/>
  <c r="A44" i="145"/>
  <c r="A44" i="144"/>
  <c r="A44" i="143"/>
  <c r="A44" i="141"/>
  <c r="A44" i="138"/>
  <c r="A44" i="142"/>
  <c r="A44" i="140"/>
  <c r="A44" i="139"/>
  <c r="A44" i="135"/>
  <c r="A44" i="137"/>
  <c r="A44" i="136"/>
  <c r="A44" i="134"/>
  <c r="A44" i="133"/>
  <c r="A44" i="132"/>
  <c r="A44" i="128"/>
  <c r="A44" i="127"/>
  <c r="A44" i="126"/>
  <c r="A44" i="125"/>
  <c r="A44" i="123"/>
  <c r="A44" i="121"/>
  <c r="A44" i="131"/>
  <c r="A44" i="129"/>
  <c r="A44" i="124"/>
  <c r="A44" i="122"/>
  <c r="A44" i="120"/>
  <c r="A44" i="118"/>
  <c r="A44" i="117"/>
  <c r="A44" i="116"/>
  <c r="A44" i="115"/>
  <c r="A44" i="114"/>
  <c r="A44" i="113"/>
  <c r="A44" i="119"/>
  <c r="A24" i="148"/>
  <c r="A24" i="147"/>
  <c r="A24" i="146"/>
  <c r="A24" i="145"/>
  <c r="A24" i="144"/>
  <c r="A24" i="143"/>
  <c r="A24" i="141"/>
  <c r="A24" i="138"/>
  <c r="A24" i="142"/>
  <c r="A24" i="140"/>
  <c r="A24" i="139"/>
  <c r="A24" i="135"/>
  <c r="A24" i="137"/>
  <c r="A24" i="136"/>
  <c r="A24" i="134"/>
  <c r="A24" i="133"/>
  <c r="A24" i="132"/>
  <c r="A24" i="128"/>
  <c r="A24" i="127"/>
  <c r="A24" i="126"/>
  <c r="A24" i="125"/>
  <c r="A24" i="123"/>
  <c r="A24" i="121"/>
  <c r="A24" i="131"/>
  <c r="A24" i="129"/>
  <c r="A24" i="124"/>
  <c r="A24" i="122"/>
  <c r="A24" i="120"/>
  <c r="A24" i="118"/>
  <c r="A24" i="117"/>
  <c r="A24" i="116"/>
  <c r="A24" i="115"/>
  <c r="A24" i="114"/>
  <c r="A24" i="113"/>
  <c r="A24" i="119"/>
  <c r="A24" i="10"/>
  <c r="A25" i="10"/>
  <c r="A25" i="148"/>
  <c r="A25" i="147"/>
  <c r="A25" i="146"/>
  <c r="A25" i="144"/>
  <c r="A25" i="145"/>
  <c r="A25" i="143"/>
  <c r="A25" i="142"/>
  <c r="A25" i="140"/>
  <c r="A25" i="139"/>
  <c r="A25" i="141"/>
  <c r="A25" i="138"/>
  <c r="A25" i="137"/>
  <c r="A25" i="136"/>
  <c r="A25" i="134"/>
  <c r="A25" i="133"/>
  <c r="A25" i="132"/>
  <c r="A25" i="135"/>
  <c r="A25" i="131"/>
  <c r="A25" i="129"/>
  <c r="A25" i="124"/>
  <c r="A25" i="122"/>
  <c r="A25" i="128"/>
  <c r="A25" i="127"/>
  <c r="A25" i="126"/>
  <c r="A25" i="125"/>
  <c r="A25" i="123"/>
  <c r="A25" i="121"/>
  <c r="A25" i="119"/>
  <c r="A25" i="120"/>
  <c r="A25" i="118"/>
  <c r="A25" i="117"/>
  <c r="A25" i="116"/>
  <c r="A25" i="115"/>
  <c r="A25" i="114"/>
  <c r="A25" i="113"/>
  <c r="A70" i="148"/>
  <c r="A70" i="147"/>
  <c r="A70" i="145"/>
  <c r="A70" i="146"/>
  <c r="A70" i="144"/>
  <c r="A70" i="143"/>
  <c r="A70" i="141"/>
  <c r="A70" i="138"/>
  <c r="A70" i="142"/>
  <c r="A70" i="140"/>
  <c r="A70" i="139"/>
  <c r="A70" i="135"/>
  <c r="A70" i="137"/>
  <c r="A70" i="136"/>
  <c r="A70" i="134"/>
  <c r="A70" i="133"/>
  <c r="A70" i="132"/>
  <c r="A70" i="128"/>
  <c r="A70" i="127"/>
  <c r="A70" i="126"/>
  <c r="A70" i="125"/>
  <c r="A70" i="123"/>
  <c r="A70" i="121"/>
  <c r="A70" i="131"/>
  <c r="A70" i="129"/>
  <c r="A70" i="124"/>
  <c r="A70" i="122"/>
  <c r="A70" i="120"/>
  <c r="A70" i="119"/>
  <c r="A70" i="118"/>
  <c r="A70" i="117"/>
  <c r="A70" i="116"/>
  <c r="A70" i="115"/>
  <c r="A70" i="114"/>
  <c r="A70" i="113"/>
  <c r="A68" i="148"/>
  <c r="A68" i="147"/>
  <c r="A68" i="146"/>
  <c r="A68" i="145"/>
  <c r="A68" i="144"/>
  <c r="A68" i="143"/>
  <c r="A68" i="141"/>
  <c r="A68" i="138"/>
  <c r="A68" i="142"/>
  <c r="A68" i="140"/>
  <c r="A68" i="139"/>
  <c r="A68" i="137"/>
  <c r="A68" i="135"/>
  <c r="A68" i="136"/>
  <c r="A68" i="134"/>
  <c r="A68" i="133"/>
  <c r="A68" i="132"/>
  <c r="A68" i="128"/>
  <c r="A68" i="127"/>
  <c r="A68" i="126"/>
  <c r="A68" i="125"/>
  <c r="A68" i="123"/>
  <c r="A68" i="121"/>
  <c r="A68" i="131"/>
  <c r="A68" i="129"/>
  <c r="A68" i="124"/>
  <c r="A68" i="122"/>
  <c r="A68" i="120"/>
  <c r="A68" i="119"/>
  <c r="A68" i="118"/>
  <c r="A68" i="117"/>
  <c r="A68" i="116"/>
  <c r="A68" i="115"/>
  <c r="A68" i="114"/>
  <c r="A68" i="113"/>
  <c r="A58" i="148"/>
  <c r="A58" i="147"/>
  <c r="A58" i="145"/>
  <c r="A58" i="146"/>
  <c r="A58" i="144"/>
  <c r="A58" i="143"/>
  <c r="A58" i="141"/>
  <c r="A58" i="138"/>
  <c r="A58" i="142"/>
  <c r="A58" i="140"/>
  <c r="A58" i="139"/>
  <c r="A58" i="135"/>
  <c r="A58" i="137"/>
  <c r="A58" i="136"/>
  <c r="A58" i="134"/>
  <c r="A58" i="133"/>
  <c r="A58" i="132"/>
  <c r="A58" i="128"/>
  <c r="A58" i="127"/>
  <c r="A58" i="126"/>
  <c r="A58" i="125"/>
  <c r="A58" i="123"/>
  <c r="A58" i="121"/>
  <c r="A58" i="131"/>
  <c r="A58" i="129"/>
  <c r="A58" i="124"/>
  <c r="A58" i="122"/>
  <c r="A58" i="120"/>
  <c r="A58" i="119"/>
  <c r="A58" i="118"/>
  <c r="A58" i="117"/>
  <c r="A58" i="116"/>
  <c r="A58" i="115"/>
  <c r="A58" i="114"/>
  <c r="A58" i="113"/>
  <c r="A53" i="148"/>
  <c r="A53" i="147"/>
  <c r="A53" i="146"/>
  <c r="A53" i="144"/>
  <c r="A53" i="145"/>
  <c r="A53" i="143"/>
  <c r="A53" i="142"/>
  <c r="A53" i="140"/>
  <c r="A53" i="139"/>
  <c r="A53" i="141"/>
  <c r="A53" i="138"/>
  <c r="A53" i="137"/>
  <c r="A53" i="136"/>
  <c r="A53" i="134"/>
  <c r="A53" i="133"/>
  <c r="A53" i="132"/>
  <c r="A53" i="135"/>
  <c r="A53" i="131"/>
  <c r="A53" i="129"/>
  <c r="A53" i="124"/>
  <c r="A53" i="122"/>
  <c r="A53" i="128"/>
  <c r="A53" i="127"/>
  <c r="A53" i="126"/>
  <c r="A53" i="125"/>
  <c r="A53" i="123"/>
  <c r="A53" i="121"/>
  <c r="A53" i="119"/>
  <c r="A53" i="120"/>
  <c r="A53" i="118"/>
  <c r="A53" i="117"/>
  <c r="A53" i="116"/>
  <c r="A53" i="115"/>
  <c r="A53" i="114"/>
  <c r="A53" i="113"/>
  <c r="A69" i="148"/>
  <c r="A69" i="147"/>
  <c r="A69" i="146"/>
  <c r="A69" i="144"/>
  <c r="A69" i="143"/>
  <c r="A69" i="145"/>
  <c r="A69" i="142"/>
  <c r="A69" i="140"/>
  <c r="A69" i="139"/>
  <c r="A69" i="141"/>
  <c r="A69" i="138"/>
  <c r="A69" i="137"/>
  <c r="A69" i="136"/>
  <c r="A69" i="134"/>
  <c r="A69" i="133"/>
  <c r="A69" i="132"/>
  <c r="A69" i="135"/>
  <c r="A69" i="131"/>
  <c r="A69" i="129"/>
  <c r="A69" i="124"/>
  <c r="A69" i="122"/>
  <c r="A69" i="128"/>
  <c r="A69" i="127"/>
  <c r="A69" i="126"/>
  <c r="A69" i="125"/>
  <c r="A69" i="123"/>
  <c r="A69" i="121"/>
  <c r="A69" i="120"/>
  <c r="A69" i="119"/>
  <c r="A69" i="118"/>
  <c r="A69" i="117"/>
  <c r="A69" i="116"/>
  <c r="A69" i="115"/>
  <c r="A69" i="114"/>
  <c r="A69" i="113"/>
  <c r="A54" i="148"/>
  <c r="A54" i="147"/>
  <c r="A54" i="145"/>
  <c r="A54" i="146"/>
  <c r="A54" i="144"/>
  <c r="A54" i="143"/>
  <c r="A54" i="141"/>
  <c r="A54" i="138"/>
  <c r="A54" i="142"/>
  <c r="A54" i="140"/>
  <c r="A54" i="139"/>
  <c r="A54" i="135"/>
  <c r="A54" i="137"/>
  <c r="A54" i="136"/>
  <c r="A54" i="134"/>
  <c r="A54" i="133"/>
  <c r="A54" i="132"/>
  <c r="A54" i="128"/>
  <c r="A54" i="127"/>
  <c r="A54" i="126"/>
  <c r="A54" i="125"/>
  <c r="A54" i="123"/>
  <c r="A54" i="121"/>
  <c r="A54" i="131"/>
  <c r="A54" i="129"/>
  <c r="A54" i="124"/>
  <c r="A54" i="122"/>
  <c r="A54" i="120"/>
  <c r="A54" i="118"/>
  <c r="A54" i="117"/>
  <c r="A54" i="116"/>
  <c r="A54" i="115"/>
  <c r="A54" i="114"/>
  <c r="A54" i="113"/>
  <c r="A54" i="119"/>
  <c r="A52" i="148"/>
  <c r="A52" i="147"/>
  <c r="A52" i="146"/>
  <c r="A52" i="145"/>
  <c r="A52" i="144"/>
  <c r="A52" i="143"/>
  <c r="A52" i="141"/>
  <c r="A52" i="138"/>
  <c r="A52" i="142"/>
  <c r="A52" i="140"/>
  <c r="A52" i="139"/>
  <c r="A52" i="135"/>
  <c r="A52" i="137"/>
  <c r="A52" i="136"/>
  <c r="A52" i="134"/>
  <c r="A52" i="133"/>
  <c r="A52" i="132"/>
  <c r="A52" i="128"/>
  <c r="A52" i="127"/>
  <c r="A52" i="126"/>
  <c r="A52" i="125"/>
  <c r="A52" i="123"/>
  <c r="A52" i="121"/>
  <c r="A52" i="131"/>
  <c r="A52" i="129"/>
  <c r="A52" i="124"/>
  <c r="A52" i="122"/>
  <c r="A52" i="120"/>
  <c r="A52" i="118"/>
  <c r="A52" i="117"/>
  <c r="A52" i="116"/>
  <c r="A52" i="115"/>
  <c r="A52" i="114"/>
  <c r="A52" i="113"/>
  <c r="A52" i="119"/>
  <c r="A59" i="148"/>
  <c r="A59" i="147"/>
  <c r="A59" i="146"/>
  <c r="A59" i="144"/>
  <c r="A59" i="143"/>
  <c r="A59" i="145"/>
  <c r="A59" i="142"/>
  <c r="A59" i="140"/>
  <c r="A59" i="139"/>
  <c r="A59" i="141"/>
  <c r="A59" i="138"/>
  <c r="A59" i="137"/>
  <c r="A59" i="136"/>
  <c r="A59" i="134"/>
  <c r="A59" i="133"/>
  <c r="A59" i="132"/>
  <c r="A59" i="135"/>
  <c r="A59" i="131"/>
  <c r="A59" i="129"/>
  <c r="A59" i="124"/>
  <c r="A59" i="122"/>
  <c r="A59" i="128"/>
  <c r="A59" i="127"/>
  <c r="A59" i="126"/>
  <c r="A59" i="125"/>
  <c r="A59" i="123"/>
  <c r="A59" i="121"/>
  <c r="A59" i="120"/>
  <c r="A59" i="119"/>
  <c r="A59" i="118"/>
  <c r="A59" i="117"/>
  <c r="A59" i="116"/>
  <c r="A59" i="115"/>
  <c r="A59" i="114"/>
  <c r="A59" i="113"/>
  <c r="A61" i="148"/>
  <c r="A61" i="147"/>
  <c r="A61" i="146"/>
  <c r="A61" i="144"/>
  <c r="A61" i="143"/>
  <c r="A61" i="145"/>
  <c r="A61" i="142"/>
  <c r="A61" i="140"/>
  <c r="A61" i="139"/>
  <c r="A61" i="141"/>
  <c r="A61" i="138"/>
  <c r="A61" i="137"/>
  <c r="A61" i="136"/>
  <c r="A61" i="134"/>
  <c r="A61" i="133"/>
  <c r="A61" i="132"/>
  <c r="A61" i="135"/>
  <c r="A61" i="131"/>
  <c r="A61" i="129"/>
  <c r="A61" i="124"/>
  <c r="A61" i="122"/>
  <c r="A61" i="128"/>
  <c r="A61" i="127"/>
  <c r="A61" i="126"/>
  <c r="A61" i="125"/>
  <c r="A61" i="123"/>
  <c r="A61" i="121"/>
  <c r="A61" i="120"/>
  <c r="A61" i="119"/>
  <c r="A61" i="118"/>
  <c r="A61" i="117"/>
  <c r="A61" i="116"/>
  <c r="A61" i="115"/>
  <c r="A61" i="114"/>
  <c r="A61" i="113"/>
  <c r="A64" i="148"/>
  <c r="A64" i="147"/>
  <c r="A64" i="146"/>
  <c r="A64" i="145"/>
  <c r="A64" i="144"/>
  <c r="A64" i="143"/>
  <c r="A64" i="141"/>
  <c r="A64" i="138"/>
  <c r="A64" i="142"/>
  <c r="A64" i="140"/>
  <c r="A64" i="139"/>
  <c r="A64" i="137"/>
  <c r="A64" i="135"/>
  <c r="A64" i="136"/>
  <c r="A64" i="134"/>
  <c r="A64" i="133"/>
  <c r="A64" i="132"/>
  <c r="A64" i="128"/>
  <c r="A64" i="127"/>
  <c r="A64" i="126"/>
  <c r="A64" i="125"/>
  <c r="A64" i="123"/>
  <c r="A64" i="121"/>
  <c r="A64" i="131"/>
  <c r="A64" i="129"/>
  <c r="A64" i="124"/>
  <c r="A64" i="122"/>
  <c r="A64" i="120"/>
  <c r="A64" i="119"/>
  <c r="A64" i="118"/>
  <c r="A64" i="117"/>
  <c r="A64" i="116"/>
  <c r="A64" i="115"/>
  <c r="A64" i="114"/>
  <c r="A64" i="113"/>
  <c r="A47" i="148"/>
  <c r="A47" i="147"/>
  <c r="A47" i="146"/>
  <c r="A47" i="144"/>
  <c r="A47" i="145"/>
  <c r="A47" i="142"/>
  <c r="A47" i="140"/>
  <c r="A47" i="139"/>
  <c r="A47" i="143"/>
  <c r="A47" i="141"/>
  <c r="A47" i="138"/>
  <c r="A47" i="137"/>
  <c r="A47" i="136"/>
  <c r="A47" i="134"/>
  <c r="A47" i="133"/>
  <c r="A47" i="132"/>
  <c r="A47" i="135"/>
  <c r="A47" i="131"/>
  <c r="A47" i="129"/>
  <c r="A47" i="124"/>
  <c r="A47" i="122"/>
  <c r="A47" i="128"/>
  <c r="A47" i="127"/>
  <c r="A47" i="126"/>
  <c r="A47" i="125"/>
  <c r="A47" i="123"/>
  <c r="A47" i="121"/>
  <c r="A47" i="120"/>
  <c r="A47" i="119"/>
  <c r="A47" i="118"/>
  <c r="A47" i="117"/>
  <c r="A47" i="116"/>
  <c r="A47" i="115"/>
  <c r="A47" i="114"/>
  <c r="A47" i="113"/>
  <c r="A56" i="148"/>
  <c r="A56" i="147"/>
  <c r="A56" i="146"/>
  <c r="A56" i="145"/>
  <c r="A56" i="144"/>
  <c r="A56" i="143"/>
  <c r="A56" i="141"/>
  <c r="A56" i="138"/>
  <c r="A56" i="142"/>
  <c r="A56" i="140"/>
  <c r="A56" i="139"/>
  <c r="A56" i="137"/>
  <c r="A56" i="135"/>
  <c r="A56" i="136"/>
  <c r="A56" i="134"/>
  <c r="A56" i="133"/>
  <c r="A56" i="132"/>
  <c r="A56" i="128"/>
  <c r="A56" i="127"/>
  <c r="A56" i="126"/>
  <c r="A56" i="125"/>
  <c r="A56" i="123"/>
  <c r="A56" i="121"/>
  <c r="A56" i="131"/>
  <c r="A56" i="129"/>
  <c r="A56" i="124"/>
  <c r="A56" i="122"/>
  <c r="A56" i="120"/>
  <c r="A56" i="119"/>
  <c r="A56" i="118"/>
  <c r="A56" i="117"/>
  <c r="A56" i="116"/>
  <c r="A56" i="115"/>
  <c r="A56" i="114"/>
  <c r="A56" i="113"/>
  <c r="A48" i="148"/>
  <c r="A48" i="147"/>
  <c r="A48" i="146"/>
  <c r="A48" i="145"/>
  <c r="A48" i="144"/>
  <c r="A48" i="143"/>
  <c r="A48" i="141"/>
  <c r="A48" i="138"/>
  <c r="A48" i="142"/>
  <c r="A48" i="140"/>
  <c r="A48" i="139"/>
  <c r="A48" i="135"/>
  <c r="A48" i="137"/>
  <c r="A48" i="136"/>
  <c r="A48" i="134"/>
  <c r="A48" i="133"/>
  <c r="A48" i="132"/>
  <c r="A48" i="128"/>
  <c r="A48" i="127"/>
  <c r="A48" i="126"/>
  <c r="A48" i="125"/>
  <c r="A48" i="123"/>
  <c r="A48" i="121"/>
  <c r="A48" i="131"/>
  <c r="A48" i="129"/>
  <c r="A48" i="124"/>
  <c r="A48" i="122"/>
  <c r="A48" i="120"/>
  <c r="A48" i="118"/>
  <c r="A48" i="117"/>
  <c r="A48" i="116"/>
  <c r="A48" i="115"/>
  <c r="A48" i="114"/>
  <c r="A48" i="113"/>
  <c r="A48" i="119"/>
  <c r="A35" i="148"/>
  <c r="A35" i="147"/>
  <c r="A35" i="146"/>
  <c r="A35" i="144"/>
  <c r="A35" i="145"/>
  <c r="A35" i="142"/>
  <c r="A35" i="140"/>
  <c r="A35" i="139"/>
  <c r="A35" i="143"/>
  <c r="A35" i="141"/>
  <c r="A35" i="138"/>
  <c r="A35" i="137"/>
  <c r="A35" i="136"/>
  <c r="A35" i="134"/>
  <c r="A35" i="133"/>
  <c r="A35" i="132"/>
  <c r="A35" i="135"/>
  <c r="A35" i="131"/>
  <c r="A35" i="129"/>
  <c r="A35" i="124"/>
  <c r="A35" i="122"/>
  <c r="A35" i="128"/>
  <c r="A35" i="127"/>
  <c r="A35" i="126"/>
  <c r="A35" i="125"/>
  <c r="A35" i="123"/>
  <c r="A35" i="121"/>
  <c r="A35" i="120"/>
  <c r="A35" i="119"/>
  <c r="A35" i="118"/>
  <c r="A35" i="117"/>
  <c r="A35" i="116"/>
  <c r="A35" i="115"/>
  <c r="A35" i="114"/>
  <c r="A35" i="113"/>
  <c r="A30" i="148"/>
  <c r="A30" i="147"/>
  <c r="A30" i="145"/>
  <c r="A30" i="146"/>
  <c r="A30" i="144"/>
  <c r="A30" i="143"/>
  <c r="A30" i="141"/>
  <c r="A30" i="138"/>
  <c r="A30" i="142"/>
  <c r="A30" i="140"/>
  <c r="A30" i="139"/>
  <c r="A30" i="135"/>
  <c r="A30" i="137"/>
  <c r="A30" i="136"/>
  <c r="A30" i="134"/>
  <c r="A30" i="133"/>
  <c r="A30" i="132"/>
  <c r="A30" i="128"/>
  <c r="A30" i="127"/>
  <c r="A30" i="126"/>
  <c r="A30" i="125"/>
  <c r="A30" i="123"/>
  <c r="A30" i="121"/>
  <c r="A30" i="131"/>
  <c r="A30" i="129"/>
  <c r="A30" i="124"/>
  <c r="A30" i="122"/>
  <c r="A30" i="120"/>
  <c r="A30" i="118"/>
  <c r="A30" i="117"/>
  <c r="A30" i="116"/>
  <c r="A30" i="115"/>
  <c r="A30" i="114"/>
  <c r="A30" i="113"/>
  <c r="A30" i="119"/>
  <c r="A31" i="148"/>
  <c r="A31" i="147"/>
  <c r="A31" i="146"/>
  <c r="A31" i="144"/>
  <c r="A31" i="145"/>
  <c r="A31" i="142"/>
  <c r="A31" i="140"/>
  <c r="A31" i="139"/>
  <c r="A31" i="143"/>
  <c r="A31" i="141"/>
  <c r="A31" i="138"/>
  <c r="A31" i="137"/>
  <c r="A31" i="136"/>
  <c r="A31" i="134"/>
  <c r="A31" i="133"/>
  <c r="A31" i="132"/>
  <c r="A31" i="135"/>
  <c r="A31" i="131"/>
  <c r="A31" i="129"/>
  <c r="A31" i="124"/>
  <c r="A31" i="122"/>
  <c r="A31" i="128"/>
  <c r="A31" i="127"/>
  <c r="A31" i="126"/>
  <c r="A31" i="125"/>
  <c r="A31" i="123"/>
  <c r="A31" i="121"/>
  <c r="A31" i="120"/>
  <c r="A31" i="119"/>
  <c r="A31" i="118"/>
  <c r="A31" i="117"/>
  <c r="A31" i="116"/>
  <c r="A31" i="115"/>
  <c r="A31" i="114"/>
  <c r="A31" i="113"/>
  <c r="A39" i="148"/>
  <c r="A39" i="147"/>
  <c r="A39" i="146"/>
  <c r="A39" i="144"/>
  <c r="A39" i="145"/>
  <c r="A39" i="142"/>
  <c r="A39" i="140"/>
  <c r="A39" i="139"/>
  <c r="A39" i="143"/>
  <c r="A39" i="141"/>
  <c r="A39" i="138"/>
  <c r="A39" i="137"/>
  <c r="A39" i="136"/>
  <c r="A39" i="134"/>
  <c r="A39" i="133"/>
  <c r="A39" i="132"/>
  <c r="A39" i="135"/>
  <c r="A39" i="131"/>
  <c r="A39" i="129"/>
  <c r="A39" i="124"/>
  <c r="A39" i="122"/>
  <c r="A39" i="128"/>
  <c r="A39" i="127"/>
  <c r="A39" i="126"/>
  <c r="A39" i="125"/>
  <c r="A39" i="123"/>
  <c r="A39" i="121"/>
  <c r="A39" i="120"/>
  <c r="A39" i="119"/>
  <c r="A39" i="118"/>
  <c r="A39" i="117"/>
  <c r="A39" i="116"/>
  <c r="A39" i="115"/>
  <c r="A39" i="114"/>
  <c r="A39" i="113"/>
  <c r="A42" i="148"/>
  <c r="A42" i="147"/>
  <c r="A42" i="145"/>
  <c r="A42" i="146"/>
  <c r="A42" i="144"/>
  <c r="A42" i="143"/>
  <c r="A42" i="141"/>
  <c r="A42" i="138"/>
  <c r="A42" i="142"/>
  <c r="A42" i="140"/>
  <c r="A42" i="139"/>
  <c r="A42" i="135"/>
  <c r="A42" i="137"/>
  <c r="A42" i="136"/>
  <c r="A42" i="134"/>
  <c r="A42" i="133"/>
  <c r="A42" i="132"/>
  <c r="A42" i="128"/>
  <c r="A42" i="127"/>
  <c r="A42" i="126"/>
  <c r="A42" i="125"/>
  <c r="A42" i="123"/>
  <c r="A42" i="121"/>
  <c r="A42" i="131"/>
  <c r="A42" i="129"/>
  <c r="A42" i="124"/>
  <c r="A42" i="122"/>
  <c r="A42" i="120"/>
  <c r="A42" i="118"/>
  <c r="A42" i="117"/>
  <c r="A42" i="116"/>
  <c r="A42" i="115"/>
  <c r="A42" i="114"/>
  <c r="A42" i="113"/>
  <c r="A42" i="119"/>
  <c r="A33" i="148"/>
  <c r="A33" i="147"/>
  <c r="A33" i="146"/>
  <c r="A33" i="144"/>
  <c r="A33" i="145"/>
  <c r="A33" i="143"/>
  <c r="A33" i="142"/>
  <c r="A33" i="140"/>
  <c r="A33" i="139"/>
  <c r="A33" i="141"/>
  <c r="A33" i="138"/>
  <c r="A33" i="137"/>
  <c r="A33" i="136"/>
  <c r="A33" i="134"/>
  <c r="A33" i="133"/>
  <c r="A33" i="132"/>
  <c r="A33" i="135"/>
  <c r="A33" i="131"/>
  <c r="A33" i="129"/>
  <c r="A33" i="124"/>
  <c r="A33" i="122"/>
  <c r="A33" i="128"/>
  <c r="A33" i="127"/>
  <c r="A33" i="126"/>
  <c r="A33" i="125"/>
  <c r="A33" i="123"/>
  <c r="A33" i="121"/>
  <c r="A33" i="119"/>
  <c r="A33" i="120"/>
  <c r="A33" i="118"/>
  <c r="A33" i="117"/>
  <c r="A33" i="116"/>
  <c r="A33" i="115"/>
  <c r="A33" i="114"/>
  <c r="A33" i="113"/>
  <c r="A32" i="148"/>
  <c r="A32" i="147"/>
  <c r="A32" i="146"/>
  <c r="A32" i="145"/>
  <c r="A32" i="144"/>
  <c r="A32" i="143"/>
  <c r="A32" i="141"/>
  <c r="A32" i="138"/>
  <c r="A32" i="142"/>
  <c r="A32" i="140"/>
  <c r="A32" i="139"/>
  <c r="A32" i="135"/>
  <c r="A32" i="137"/>
  <c r="A32" i="136"/>
  <c r="A32" i="134"/>
  <c r="A32" i="133"/>
  <c r="A32" i="132"/>
  <c r="A32" i="128"/>
  <c r="A32" i="127"/>
  <c r="A32" i="126"/>
  <c r="A32" i="125"/>
  <c r="A32" i="123"/>
  <c r="A32" i="121"/>
  <c r="A32" i="131"/>
  <c r="A32" i="129"/>
  <c r="A32" i="124"/>
  <c r="A32" i="122"/>
  <c r="A32" i="120"/>
  <c r="A32" i="118"/>
  <c r="A32" i="117"/>
  <c r="A32" i="116"/>
  <c r="A32" i="115"/>
  <c r="A32" i="114"/>
  <c r="A32" i="113"/>
  <c r="A32" i="119"/>
  <c r="A29" i="148"/>
  <c r="A29" i="147"/>
  <c r="A29" i="146"/>
  <c r="A29" i="144"/>
  <c r="A29" i="145"/>
  <c r="A29" i="143"/>
  <c r="A29" i="142"/>
  <c r="A29" i="140"/>
  <c r="A29" i="139"/>
  <c r="A29" i="141"/>
  <c r="A29" i="138"/>
  <c r="A29" i="137"/>
  <c r="A29" i="136"/>
  <c r="A29" i="134"/>
  <c r="A29" i="133"/>
  <c r="A29" i="132"/>
  <c r="A29" i="135"/>
  <c r="A29" i="131"/>
  <c r="A29" i="129"/>
  <c r="A29" i="124"/>
  <c r="A29" i="122"/>
  <c r="A29" i="128"/>
  <c r="A29" i="127"/>
  <c r="A29" i="126"/>
  <c r="A29" i="125"/>
  <c r="A29" i="123"/>
  <c r="A29" i="121"/>
  <c r="A29" i="119"/>
  <c r="A29" i="120"/>
  <c r="A29" i="118"/>
  <c r="A29" i="117"/>
  <c r="A29" i="116"/>
  <c r="A29" i="115"/>
  <c r="A29" i="114"/>
  <c r="A29" i="113"/>
  <c r="A34" i="148"/>
  <c r="A34" i="147"/>
  <c r="A34" i="145"/>
  <c r="A34" i="146"/>
  <c r="A34" i="144"/>
  <c r="A34" i="143"/>
  <c r="A34" i="141"/>
  <c r="A34" i="138"/>
  <c r="A34" i="142"/>
  <c r="A34" i="140"/>
  <c r="A34" i="139"/>
  <c r="A34" i="135"/>
  <c r="A34" i="137"/>
  <c r="A34" i="136"/>
  <c r="A34" i="134"/>
  <c r="A34" i="133"/>
  <c r="A34" i="132"/>
  <c r="A34" i="128"/>
  <c r="A34" i="127"/>
  <c r="A34" i="126"/>
  <c r="A34" i="125"/>
  <c r="A34" i="123"/>
  <c r="A34" i="121"/>
  <c r="A34" i="131"/>
  <c r="A34" i="129"/>
  <c r="A34" i="124"/>
  <c r="A34" i="122"/>
  <c r="A34" i="120"/>
  <c r="A34" i="118"/>
  <c r="A34" i="117"/>
  <c r="A34" i="116"/>
  <c r="A34" i="115"/>
  <c r="A34" i="114"/>
  <c r="A34" i="113"/>
  <c r="A34" i="119"/>
  <c r="A23" i="148"/>
  <c r="A23" i="147"/>
  <c r="A23" i="146"/>
  <c r="A23" i="144"/>
  <c r="A23" i="145"/>
  <c r="A23" i="142"/>
  <c r="A23" i="140"/>
  <c r="A23" i="139"/>
  <c r="A23" i="143"/>
  <c r="A23" i="141"/>
  <c r="A23" i="138"/>
  <c r="A23" i="137"/>
  <c r="A23" i="136"/>
  <c r="A23" i="134"/>
  <c r="A23" i="133"/>
  <c r="A23" i="132"/>
  <c r="A23" i="135"/>
  <c r="A23" i="131"/>
  <c r="A23" i="129"/>
  <c r="A23" i="124"/>
  <c r="A23" i="122"/>
  <c r="A23" i="128"/>
  <c r="A23" i="127"/>
  <c r="A23" i="126"/>
  <c r="A23" i="125"/>
  <c r="A23" i="123"/>
  <c r="A23" i="121"/>
  <c r="A23" i="120"/>
  <c r="A23" i="119"/>
  <c r="A23" i="118"/>
  <c r="A23" i="117"/>
  <c r="A23" i="116"/>
  <c r="A23" i="115"/>
  <c r="A23" i="114"/>
  <c r="A23" i="113"/>
  <c r="A23" i="10"/>
  <c r="A26" i="10"/>
  <c r="A26" i="148"/>
  <c r="A26" i="147"/>
  <c r="A26" i="145"/>
  <c r="A26" i="146"/>
  <c r="A26" i="144"/>
  <c r="A26" i="143"/>
  <c r="A26" i="141"/>
  <c r="A26" i="138"/>
  <c r="A26" i="142"/>
  <c r="A26" i="140"/>
  <c r="A26" i="139"/>
  <c r="A26" i="135"/>
  <c r="A26" i="137"/>
  <c r="A26" i="136"/>
  <c r="A26" i="134"/>
  <c r="A26" i="133"/>
  <c r="A26" i="132"/>
  <c r="A26" i="128"/>
  <c r="A26" i="127"/>
  <c r="A26" i="126"/>
  <c r="A26" i="125"/>
  <c r="A26" i="123"/>
  <c r="A26" i="121"/>
  <c r="A26" i="131"/>
  <c r="A26" i="129"/>
  <c r="A26" i="124"/>
  <c r="A26" i="122"/>
  <c r="A26" i="120"/>
  <c r="A26" i="118"/>
  <c r="A26" i="117"/>
  <c r="A26" i="116"/>
  <c r="A26" i="115"/>
  <c r="A26" i="114"/>
  <c r="A26" i="113"/>
  <c r="A26" i="119"/>
  <c r="HG653" i="2"/>
  <c r="A68" i="10"/>
  <c r="A58" i="10"/>
  <c r="A53" i="10"/>
  <c r="A69" i="10"/>
  <c r="A54" i="10"/>
  <c r="A52" i="10"/>
  <c r="A59" i="10"/>
  <c r="A61" i="10"/>
  <c r="A64" i="10"/>
  <c r="A47" i="10"/>
  <c r="A56" i="10"/>
  <c r="A48" i="10"/>
  <c r="A35" i="10"/>
  <c r="A30" i="10"/>
  <c r="A31" i="10"/>
  <c r="A39" i="10"/>
  <c r="A42" i="10"/>
  <c r="A33" i="10"/>
  <c r="A32" i="10"/>
  <c r="A29" i="10"/>
  <c r="A34" i="10"/>
  <c r="A70" i="10"/>
  <c r="A63" i="10"/>
  <c r="A65" i="10"/>
  <c r="A67" i="10"/>
  <c r="A57" i="10"/>
  <c r="A71" i="10"/>
  <c r="A51" i="10"/>
  <c r="A55" i="10"/>
  <c r="A62" i="10"/>
  <c r="A60" i="10"/>
  <c r="A66" i="10"/>
  <c r="A49" i="10"/>
  <c r="A41" i="10"/>
  <c r="A50" i="10"/>
  <c r="A46" i="10"/>
  <c r="A37" i="10"/>
  <c r="A28" i="10"/>
  <c r="A27" i="10"/>
  <c r="A40" i="10"/>
  <c r="A36" i="10"/>
  <c r="A38" i="10"/>
  <c r="A43" i="10"/>
  <c r="A45" i="10"/>
  <c r="A44" i="10"/>
  <c r="HG654" i="2" l="1"/>
  <c r="HG655" i="2" l="1"/>
  <c r="HG656" i="2" l="1"/>
  <c r="HG657" i="2" l="1"/>
  <c r="HG658" i="2" l="1"/>
  <c r="HG659" i="2" l="1"/>
  <c r="HG660" i="2" l="1"/>
  <c r="HG661" i="2" l="1"/>
  <c r="HG662" i="2" l="1"/>
  <c r="HG663" i="2" l="1"/>
  <c r="HG664" i="2" l="1"/>
  <c r="HG665" i="2" l="1"/>
  <c r="HG666" i="2" l="1"/>
  <c r="HG667" i="2" l="1"/>
  <c r="HG668" i="2" l="1"/>
  <c r="HG669" i="2" l="1"/>
  <c r="HG670" i="2" l="1"/>
  <c r="HG671" i="2"/>
</calcChain>
</file>

<file path=xl/comments1.xml><?xml version="1.0" encoding="utf-8"?>
<comments xmlns="http://schemas.openxmlformats.org/spreadsheetml/2006/main">
  <authors>
    <author>Estelle BENHAMOU-EPAILLY</author>
  </authors>
  <commentList>
    <comment ref="AK8" authorId="0">
      <text>
        <r>
          <rPr>
            <b/>
            <sz val="2"/>
            <color indexed="81"/>
            <rFont val="Arial"/>
            <family val="2"/>
          </rPr>
          <t xml:space="preserve">
</t>
        </r>
        <r>
          <rPr>
            <b/>
            <sz val="9"/>
            <color indexed="81"/>
            <rFont val="Arial"/>
            <family val="2"/>
          </rPr>
          <t>Vous pouvez
entrer les comptences
de votre choix ou
utiliser la flèche de déroulement à droite</t>
        </r>
      </text>
    </comment>
    <comment ref="AY8" authorId="0">
      <text>
        <r>
          <rPr>
            <b/>
            <sz val="2"/>
            <color indexed="81"/>
            <rFont val="Arial"/>
            <family val="2"/>
          </rPr>
          <t xml:space="preserve">
</t>
        </r>
        <r>
          <rPr>
            <b/>
            <sz val="9"/>
            <color indexed="81"/>
            <rFont val="Arial"/>
            <family val="2"/>
          </rPr>
          <t>Vous pouvez
entrer les comptences
de votre choix ou
utiliser la flèche de déroulement à droite</t>
        </r>
      </text>
    </comment>
    <comment ref="AK9" authorId="0">
      <text>
        <r>
          <rPr>
            <b/>
            <sz val="2"/>
            <color indexed="81"/>
            <rFont val="Arial"/>
            <family val="2"/>
          </rPr>
          <t xml:space="preserve">
</t>
        </r>
        <r>
          <rPr>
            <b/>
            <sz val="9"/>
            <color indexed="81"/>
            <rFont val="Arial"/>
            <family val="2"/>
          </rPr>
          <t>Vous pouvez
entrer les comptences
de votre choix ou
utiliser la flèche de déroulement à droite</t>
        </r>
      </text>
    </comment>
    <comment ref="AY9" authorId="0">
      <text>
        <r>
          <rPr>
            <b/>
            <sz val="2"/>
            <color indexed="81"/>
            <rFont val="Arial"/>
            <family val="2"/>
          </rPr>
          <t xml:space="preserve">
</t>
        </r>
        <r>
          <rPr>
            <b/>
            <sz val="9"/>
            <color indexed="81"/>
            <rFont val="Arial"/>
            <family val="2"/>
          </rPr>
          <t>Vous pouvez
entrer les comptences
de votre choix ou
utiliser la flèche de déroulement à droite</t>
        </r>
      </text>
    </comment>
    <comment ref="AK10" authorId="0">
      <text>
        <r>
          <rPr>
            <b/>
            <sz val="2"/>
            <color indexed="81"/>
            <rFont val="Arial"/>
            <family val="2"/>
          </rPr>
          <t xml:space="preserve">
</t>
        </r>
        <r>
          <rPr>
            <b/>
            <sz val="9"/>
            <color indexed="81"/>
            <rFont val="Arial"/>
            <family val="2"/>
          </rPr>
          <t>Vous pouvez
entrer les comptences
de votre choix ou
utiliser la flèche de déroulement à droite</t>
        </r>
      </text>
    </comment>
    <comment ref="AY10" authorId="0">
      <text>
        <r>
          <rPr>
            <b/>
            <sz val="2"/>
            <color indexed="81"/>
            <rFont val="Arial"/>
            <family val="2"/>
          </rPr>
          <t xml:space="preserve">
</t>
        </r>
        <r>
          <rPr>
            <b/>
            <sz val="9"/>
            <color indexed="81"/>
            <rFont val="Arial"/>
            <family val="2"/>
          </rPr>
          <t>Vous pouvez
entrer les comptences
de votre choix ou
utiliser la flèche de déroulement à droite</t>
        </r>
      </text>
    </comment>
    <comment ref="AK11" authorId="0">
      <text>
        <r>
          <rPr>
            <b/>
            <sz val="2"/>
            <color indexed="81"/>
            <rFont val="Arial"/>
            <family val="2"/>
          </rPr>
          <t xml:space="preserve">
</t>
        </r>
        <r>
          <rPr>
            <b/>
            <sz val="9"/>
            <color indexed="81"/>
            <rFont val="Arial"/>
            <family val="2"/>
          </rPr>
          <t>Vous pouvez
entrer les comptences
de votre choix ou
utiliser la flèche de déroulement à droite</t>
        </r>
      </text>
    </comment>
    <comment ref="AY11" authorId="0">
      <text>
        <r>
          <rPr>
            <b/>
            <sz val="2"/>
            <color indexed="81"/>
            <rFont val="Arial"/>
            <family val="2"/>
          </rPr>
          <t xml:space="preserve">
</t>
        </r>
        <r>
          <rPr>
            <b/>
            <sz val="9"/>
            <color indexed="81"/>
            <rFont val="Arial"/>
            <family val="2"/>
          </rPr>
          <t>Vous pouvez
entrer les comptences
de votre choix ou
utiliser la flèche de déroulement à droite</t>
        </r>
      </text>
    </comment>
    <comment ref="AK12" authorId="0">
      <text>
        <r>
          <rPr>
            <b/>
            <sz val="2"/>
            <color indexed="81"/>
            <rFont val="Arial"/>
            <family val="2"/>
          </rPr>
          <t xml:space="preserve">
</t>
        </r>
        <r>
          <rPr>
            <b/>
            <sz val="9"/>
            <color indexed="81"/>
            <rFont val="Arial"/>
            <family val="2"/>
          </rPr>
          <t>Vous pouvez
entrer les comptences
de votre choix ou
utiliser la flèche de déroulement à droite</t>
        </r>
      </text>
    </comment>
    <comment ref="AY12" authorId="0">
      <text>
        <r>
          <rPr>
            <b/>
            <sz val="2"/>
            <color indexed="81"/>
            <rFont val="Arial"/>
            <family val="2"/>
          </rPr>
          <t xml:space="preserve">
</t>
        </r>
        <r>
          <rPr>
            <b/>
            <sz val="9"/>
            <color indexed="81"/>
            <rFont val="Arial"/>
            <family val="2"/>
          </rPr>
          <t>Vous pouvez
entrer les comptences
de votre choix ou
utiliser la flèche de déroulement à droite</t>
        </r>
      </text>
    </comment>
    <comment ref="AK13" authorId="0">
      <text>
        <r>
          <rPr>
            <b/>
            <sz val="2"/>
            <color indexed="81"/>
            <rFont val="Arial"/>
            <family val="2"/>
          </rPr>
          <t xml:space="preserve">
</t>
        </r>
        <r>
          <rPr>
            <b/>
            <sz val="9"/>
            <color indexed="81"/>
            <rFont val="Arial"/>
            <family val="2"/>
          </rPr>
          <t>Vous pouvez
entrer les comptences
de votre choix ou
utiliser la flèche de déroulement à droite</t>
        </r>
      </text>
    </comment>
    <comment ref="AY13" authorId="0">
      <text>
        <r>
          <rPr>
            <b/>
            <sz val="2"/>
            <color indexed="81"/>
            <rFont val="Arial"/>
            <family val="2"/>
          </rPr>
          <t xml:space="preserve">
</t>
        </r>
        <r>
          <rPr>
            <b/>
            <sz val="9"/>
            <color indexed="81"/>
            <rFont val="Arial"/>
            <family val="2"/>
          </rPr>
          <t>Vous pouvez
entrer les comptences
de votre choix ou
utiliser la flèche de déroulement à droite</t>
        </r>
      </text>
    </comment>
    <comment ref="AK14" authorId="0">
      <text>
        <r>
          <rPr>
            <b/>
            <sz val="2"/>
            <color indexed="81"/>
            <rFont val="Arial"/>
            <family val="2"/>
          </rPr>
          <t xml:space="preserve">
</t>
        </r>
        <r>
          <rPr>
            <b/>
            <sz val="9"/>
            <color indexed="81"/>
            <rFont val="Arial"/>
            <family val="2"/>
          </rPr>
          <t>Vous pouvez
entrer les comptences
de votre choix ou
utiliser la flèche de déroulement à droite</t>
        </r>
      </text>
    </comment>
    <comment ref="AY14" authorId="0">
      <text>
        <r>
          <rPr>
            <b/>
            <sz val="2"/>
            <color indexed="81"/>
            <rFont val="Arial"/>
            <family val="2"/>
          </rPr>
          <t xml:space="preserve">
</t>
        </r>
        <r>
          <rPr>
            <b/>
            <sz val="9"/>
            <color indexed="81"/>
            <rFont val="Arial"/>
            <family val="2"/>
          </rPr>
          <t>Vous pouvez
entrer les comptences
de votre choix ou
utiliser la flèche de déroulement à droite</t>
        </r>
      </text>
    </comment>
    <comment ref="AK15" authorId="0">
      <text>
        <r>
          <rPr>
            <b/>
            <sz val="2"/>
            <color indexed="81"/>
            <rFont val="Arial"/>
            <family val="2"/>
          </rPr>
          <t xml:space="preserve">
</t>
        </r>
        <r>
          <rPr>
            <b/>
            <sz val="9"/>
            <color indexed="81"/>
            <rFont val="Arial"/>
            <family val="2"/>
          </rPr>
          <t>Vous pouvez
entrer les comptences
de votre choix ou
utiliser la flèche de déroulement à droite</t>
        </r>
      </text>
    </comment>
    <comment ref="AY15" authorId="0">
      <text>
        <r>
          <rPr>
            <b/>
            <sz val="2"/>
            <color indexed="81"/>
            <rFont val="Arial"/>
            <family val="2"/>
          </rPr>
          <t xml:space="preserve">
</t>
        </r>
        <r>
          <rPr>
            <b/>
            <sz val="9"/>
            <color indexed="81"/>
            <rFont val="Arial"/>
            <family val="2"/>
          </rPr>
          <t>Vous pouvez
entrer les comptences
de votre choix ou
utiliser la flèche de déroulement à droite</t>
        </r>
      </text>
    </comment>
    <comment ref="AK16" authorId="0">
      <text>
        <r>
          <rPr>
            <b/>
            <sz val="2"/>
            <color indexed="81"/>
            <rFont val="Arial"/>
            <family val="2"/>
          </rPr>
          <t xml:space="preserve">
</t>
        </r>
        <r>
          <rPr>
            <b/>
            <sz val="9"/>
            <color indexed="81"/>
            <rFont val="Arial"/>
            <family val="2"/>
          </rPr>
          <t>Vous pouvez
entrer les comptences
de votre choix ou
utiliser la flèche de déroulement à droite</t>
        </r>
      </text>
    </comment>
    <comment ref="AY16" authorId="0">
      <text>
        <r>
          <rPr>
            <b/>
            <sz val="2"/>
            <color indexed="81"/>
            <rFont val="Arial"/>
            <family val="2"/>
          </rPr>
          <t xml:space="preserve">
</t>
        </r>
        <r>
          <rPr>
            <b/>
            <sz val="9"/>
            <color indexed="81"/>
            <rFont val="Arial"/>
            <family val="2"/>
          </rPr>
          <t>Vous pouvez
entrer les comptences
de votre choix ou
utiliser la flèche de déroulement à droite</t>
        </r>
      </text>
    </comment>
    <comment ref="AK17" authorId="0">
      <text>
        <r>
          <rPr>
            <b/>
            <sz val="2"/>
            <color indexed="81"/>
            <rFont val="Arial"/>
            <family val="2"/>
          </rPr>
          <t xml:space="preserve">
</t>
        </r>
        <r>
          <rPr>
            <b/>
            <sz val="9"/>
            <color indexed="81"/>
            <rFont val="Arial"/>
            <family val="2"/>
          </rPr>
          <t>Vous pouvez
entrer les comptences
de votre choix ou
utiliser la flèche de déroulement à droite</t>
        </r>
      </text>
    </comment>
    <comment ref="AY17" authorId="0">
      <text>
        <r>
          <rPr>
            <b/>
            <sz val="2"/>
            <color indexed="81"/>
            <rFont val="Arial"/>
            <family val="2"/>
          </rPr>
          <t xml:space="preserve">
</t>
        </r>
        <r>
          <rPr>
            <b/>
            <sz val="9"/>
            <color indexed="81"/>
            <rFont val="Arial"/>
            <family val="2"/>
          </rPr>
          <t>Vous pouvez
entrer les comptences
de votre choix ou
utiliser la flèche de déroulement à droite</t>
        </r>
      </text>
    </comment>
    <comment ref="AK18" authorId="0">
      <text>
        <r>
          <rPr>
            <b/>
            <sz val="2"/>
            <color indexed="81"/>
            <rFont val="Arial"/>
            <family val="2"/>
          </rPr>
          <t xml:space="preserve">
</t>
        </r>
        <r>
          <rPr>
            <b/>
            <sz val="9"/>
            <color indexed="81"/>
            <rFont val="Arial"/>
            <family val="2"/>
          </rPr>
          <t>Vous pouvez
entrer les comptences
de votre choix ou
utiliser la flèche de déroulement à droite</t>
        </r>
      </text>
    </comment>
    <comment ref="AY18" authorId="0">
      <text>
        <r>
          <rPr>
            <b/>
            <sz val="2"/>
            <color indexed="81"/>
            <rFont val="Arial"/>
            <family val="2"/>
          </rPr>
          <t xml:space="preserve">
</t>
        </r>
        <r>
          <rPr>
            <b/>
            <sz val="9"/>
            <color indexed="81"/>
            <rFont val="Arial"/>
            <family val="2"/>
          </rPr>
          <t>Vous pouvez
entrer les comptences
de votre choix ou
utiliser la flèche de déroulement à droite</t>
        </r>
      </text>
    </comment>
    <comment ref="AK19" authorId="0">
      <text>
        <r>
          <rPr>
            <b/>
            <sz val="2"/>
            <color indexed="81"/>
            <rFont val="Arial"/>
            <family val="2"/>
          </rPr>
          <t xml:space="preserve">
</t>
        </r>
        <r>
          <rPr>
            <b/>
            <sz val="9"/>
            <color indexed="81"/>
            <rFont val="Arial"/>
            <family val="2"/>
          </rPr>
          <t>Vous pouvez
entrer les comptences
de votre choix ou
utiliser la flèche de déroulement à droite</t>
        </r>
      </text>
    </comment>
    <comment ref="AY19" authorId="0">
      <text>
        <r>
          <rPr>
            <b/>
            <sz val="2"/>
            <color indexed="81"/>
            <rFont val="Arial"/>
            <family val="2"/>
          </rPr>
          <t xml:space="preserve">
</t>
        </r>
        <r>
          <rPr>
            <b/>
            <sz val="9"/>
            <color indexed="81"/>
            <rFont val="Arial"/>
            <family val="2"/>
          </rPr>
          <t>Vous pouvez
entrer les comptences
de votre choix ou
utiliser la flèche de déroulement à droite</t>
        </r>
      </text>
    </comment>
    <comment ref="AK20" authorId="0">
      <text>
        <r>
          <rPr>
            <b/>
            <sz val="2"/>
            <color indexed="81"/>
            <rFont val="Arial"/>
            <family val="2"/>
          </rPr>
          <t xml:space="preserve">
</t>
        </r>
        <r>
          <rPr>
            <b/>
            <sz val="9"/>
            <color indexed="81"/>
            <rFont val="Arial"/>
            <family val="2"/>
          </rPr>
          <t>Vous pouvez
entrer les comptences
de votre choix ou
utiliser la flèche de déroulement à droite</t>
        </r>
      </text>
    </comment>
    <comment ref="AY20" authorId="0">
      <text>
        <r>
          <rPr>
            <b/>
            <sz val="2"/>
            <color indexed="81"/>
            <rFont val="Arial"/>
            <family val="2"/>
          </rPr>
          <t xml:space="preserve">
</t>
        </r>
        <r>
          <rPr>
            <b/>
            <sz val="9"/>
            <color indexed="81"/>
            <rFont val="Arial"/>
            <family val="2"/>
          </rPr>
          <t>Vous pouvez
entrer les comptences
de votre choix ou
utiliser la flèche de déroulement à droite</t>
        </r>
      </text>
    </comment>
    <comment ref="AK21" authorId="0">
      <text>
        <r>
          <rPr>
            <b/>
            <sz val="2"/>
            <color indexed="81"/>
            <rFont val="Arial"/>
            <family val="2"/>
          </rPr>
          <t xml:space="preserve">
</t>
        </r>
        <r>
          <rPr>
            <b/>
            <sz val="9"/>
            <color indexed="81"/>
            <rFont val="Arial"/>
            <family val="2"/>
          </rPr>
          <t>Vous pouvez
entrer les comptences
de votre choix ou
utiliser la flèche de déroulement à droite</t>
        </r>
      </text>
    </comment>
    <comment ref="AY21" authorId="0">
      <text>
        <r>
          <rPr>
            <b/>
            <sz val="2"/>
            <color indexed="81"/>
            <rFont val="Arial"/>
            <family val="2"/>
          </rPr>
          <t xml:space="preserve">
</t>
        </r>
        <r>
          <rPr>
            <b/>
            <sz val="9"/>
            <color indexed="81"/>
            <rFont val="Arial"/>
            <family val="2"/>
          </rPr>
          <t>Vous pouvez
entrer les comptences
de votre choix ou
utiliser la flèche de déroulement à droite</t>
        </r>
      </text>
    </comment>
    <comment ref="AK22" authorId="0">
      <text>
        <r>
          <rPr>
            <b/>
            <sz val="2"/>
            <color indexed="81"/>
            <rFont val="Arial"/>
            <family val="2"/>
          </rPr>
          <t xml:space="preserve">
</t>
        </r>
        <r>
          <rPr>
            <b/>
            <sz val="9"/>
            <color indexed="81"/>
            <rFont val="Arial"/>
            <family val="2"/>
          </rPr>
          <t>Vous pouvez
entrer les comptences
de votre choix ou
utiliser la flèche de déroulement à droite</t>
        </r>
      </text>
    </comment>
    <comment ref="AY22" authorId="0">
      <text>
        <r>
          <rPr>
            <b/>
            <sz val="2"/>
            <color indexed="81"/>
            <rFont val="Arial"/>
            <family val="2"/>
          </rPr>
          <t xml:space="preserve">
</t>
        </r>
        <r>
          <rPr>
            <b/>
            <sz val="9"/>
            <color indexed="81"/>
            <rFont val="Arial"/>
            <family val="2"/>
          </rPr>
          <t>Vous pouvez
entrer les comptences
de votre choix ou
utiliser la flèche de déroulement à droite</t>
        </r>
      </text>
    </comment>
    <comment ref="AK23" authorId="0">
      <text>
        <r>
          <rPr>
            <b/>
            <sz val="2"/>
            <color indexed="81"/>
            <rFont val="Arial"/>
            <family val="2"/>
          </rPr>
          <t xml:space="preserve">
</t>
        </r>
        <r>
          <rPr>
            <b/>
            <sz val="9"/>
            <color indexed="81"/>
            <rFont val="Arial"/>
            <family val="2"/>
          </rPr>
          <t>Vous pouvez
entrer les comptences
de votre choix ou
utiliser la flèche de déroulement à droite</t>
        </r>
      </text>
    </comment>
    <comment ref="AY23" authorId="0">
      <text>
        <r>
          <rPr>
            <b/>
            <sz val="2"/>
            <color indexed="81"/>
            <rFont val="Arial"/>
            <family val="2"/>
          </rPr>
          <t xml:space="preserve">
</t>
        </r>
        <r>
          <rPr>
            <b/>
            <sz val="9"/>
            <color indexed="81"/>
            <rFont val="Arial"/>
            <family val="2"/>
          </rPr>
          <t>Vous pouvez
entrer les comptences
de votre choix ou
utiliser la flèche de déroulement à droite</t>
        </r>
      </text>
    </comment>
    <comment ref="AK24" authorId="0">
      <text>
        <r>
          <rPr>
            <b/>
            <sz val="2"/>
            <color indexed="81"/>
            <rFont val="Arial"/>
            <family val="2"/>
          </rPr>
          <t xml:space="preserve">
</t>
        </r>
        <r>
          <rPr>
            <b/>
            <sz val="9"/>
            <color indexed="81"/>
            <rFont val="Arial"/>
            <family val="2"/>
          </rPr>
          <t>Vous pouvez
entrer les comptences
de votre choix ou
utiliser la flèche de déroulement à droite</t>
        </r>
      </text>
    </comment>
    <comment ref="AY24" authorId="0">
      <text>
        <r>
          <rPr>
            <b/>
            <sz val="2"/>
            <color indexed="81"/>
            <rFont val="Arial"/>
            <family val="2"/>
          </rPr>
          <t xml:space="preserve">
</t>
        </r>
        <r>
          <rPr>
            <b/>
            <sz val="9"/>
            <color indexed="81"/>
            <rFont val="Arial"/>
            <family val="2"/>
          </rPr>
          <t>Vous pouvez
entrer les comptences
de votre choix ou
utiliser la flèche de déroulement à droite</t>
        </r>
      </text>
    </comment>
    <comment ref="AK25" authorId="0">
      <text>
        <r>
          <rPr>
            <b/>
            <sz val="2"/>
            <color indexed="81"/>
            <rFont val="Arial"/>
            <family val="2"/>
          </rPr>
          <t xml:space="preserve">
</t>
        </r>
        <r>
          <rPr>
            <b/>
            <sz val="9"/>
            <color indexed="81"/>
            <rFont val="Arial"/>
            <family val="2"/>
          </rPr>
          <t>Vous pouvez
entrer les comptences
de votre choix ou
utiliser la flèche de déroulement à droite</t>
        </r>
      </text>
    </comment>
    <comment ref="AY25" authorId="0">
      <text>
        <r>
          <rPr>
            <b/>
            <sz val="2"/>
            <color indexed="81"/>
            <rFont val="Arial"/>
            <family val="2"/>
          </rPr>
          <t xml:space="preserve">
</t>
        </r>
        <r>
          <rPr>
            <b/>
            <sz val="9"/>
            <color indexed="81"/>
            <rFont val="Arial"/>
            <family val="2"/>
          </rPr>
          <t>Vous pouvez
entrer les comptences
de votre choix ou
utiliser la flèche de déroulement à droite</t>
        </r>
      </text>
    </comment>
    <comment ref="AK26" authorId="0">
      <text>
        <r>
          <rPr>
            <b/>
            <sz val="2"/>
            <color indexed="81"/>
            <rFont val="Arial"/>
            <family val="2"/>
          </rPr>
          <t xml:space="preserve">
</t>
        </r>
        <r>
          <rPr>
            <b/>
            <sz val="9"/>
            <color indexed="81"/>
            <rFont val="Arial"/>
            <family val="2"/>
          </rPr>
          <t>Vous pouvez
entrer les comptences
de votre choix ou
utiliser la flèche de déroulement à droite</t>
        </r>
      </text>
    </comment>
    <comment ref="AY26" authorId="0">
      <text>
        <r>
          <rPr>
            <b/>
            <sz val="2"/>
            <color indexed="81"/>
            <rFont val="Arial"/>
            <family val="2"/>
          </rPr>
          <t xml:space="preserve">
</t>
        </r>
        <r>
          <rPr>
            <b/>
            <sz val="9"/>
            <color indexed="81"/>
            <rFont val="Arial"/>
            <family val="2"/>
          </rPr>
          <t>Vous pouvez
entrer les comptences
de votre choix ou
utiliser la flèche de déroulement à droite</t>
        </r>
      </text>
    </comment>
    <comment ref="AK27" authorId="0">
      <text>
        <r>
          <rPr>
            <b/>
            <sz val="2"/>
            <color indexed="81"/>
            <rFont val="Arial"/>
            <family val="2"/>
          </rPr>
          <t xml:space="preserve">
</t>
        </r>
        <r>
          <rPr>
            <b/>
            <sz val="9"/>
            <color indexed="81"/>
            <rFont val="Arial"/>
            <family val="2"/>
          </rPr>
          <t>Vous pouvez
entrer les comptences
de votre choix ou
utiliser la flèche de déroulement à droite</t>
        </r>
      </text>
    </comment>
    <comment ref="AY27" authorId="0">
      <text>
        <r>
          <rPr>
            <b/>
            <sz val="2"/>
            <color indexed="81"/>
            <rFont val="Arial"/>
            <family val="2"/>
          </rPr>
          <t xml:space="preserve">
</t>
        </r>
        <r>
          <rPr>
            <b/>
            <sz val="9"/>
            <color indexed="81"/>
            <rFont val="Arial"/>
            <family val="2"/>
          </rPr>
          <t>Vous pouvez
entrer les comptences
de votre choix ou
utiliser la flèche de déroulement à droite</t>
        </r>
      </text>
    </comment>
    <comment ref="AK28" authorId="0">
      <text>
        <r>
          <rPr>
            <b/>
            <sz val="2"/>
            <color indexed="81"/>
            <rFont val="Arial"/>
            <family val="2"/>
          </rPr>
          <t xml:space="preserve">
</t>
        </r>
        <r>
          <rPr>
            <b/>
            <sz val="9"/>
            <color indexed="81"/>
            <rFont val="Arial"/>
            <family val="2"/>
          </rPr>
          <t>Vous pouvez
entrer les comptences
de votre choix ou
utiliser la flèche de déroulement à droite</t>
        </r>
      </text>
    </comment>
    <comment ref="AY28" authorId="0">
      <text>
        <r>
          <rPr>
            <b/>
            <sz val="2"/>
            <color indexed="81"/>
            <rFont val="Arial"/>
            <family val="2"/>
          </rPr>
          <t xml:space="preserve">
</t>
        </r>
        <r>
          <rPr>
            <b/>
            <sz val="9"/>
            <color indexed="81"/>
            <rFont val="Arial"/>
            <family val="2"/>
          </rPr>
          <t>Vous pouvez
entrer les comptences
de votre choix ou
utiliser la flèche de déroulement à droite</t>
        </r>
      </text>
    </comment>
    <comment ref="AK29" authorId="0">
      <text>
        <r>
          <rPr>
            <b/>
            <sz val="2"/>
            <color indexed="81"/>
            <rFont val="Arial"/>
            <family val="2"/>
          </rPr>
          <t xml:space="preserve">
</t>
        </r>
        <r>
          <rPr>
            <b/>
            <sz val="9"/>
            <color indexed="81"/>
            <rFont val="Arial"/>
            <family val="2"/>
          </rPr>
          <t>Vous pouvez
entrer les comptences
de votre choix ou
utiliser la flèche de déroulement à droite</t>
        </r>
      </text>
    </comment>
    <comment ref="AY29" authorId="0">
      <text>
        <r>
          <rPr>
            <b/>
            <sz val="2"/>
            <color indexed="81"/>
            <rFont val="Arial"/>
            <family val="2"/>
          </rPr>
          <t xml:space="preserve">
</t>
        </r>
        <r>
          <rPr>
            <b/>
            <sz val="9"/>
            <color indexed="81"/>
            <rFont val="Arial"/>
            <family val="2"/>
          </rPr>
          <t>Vous pouvez
entrer les comptences
de votre choix ou
utiliser la flèche de déroulement à droite</t>
        </r>
      </text>
    </comment>
    <comment ref="AK30" authorId="0">
      <text>
        <r>
          <rPr>
            <b/>
            <sz val="2"/>
            <color indexed="81"/>
            <rFont val="Arial"/>
            <family val="2"/>
          </rPr>
          <t xml:space="preserve">
</t>
        </r>
        <r>
          <rPr>
            <b/>
            <sz val="9"/>
            <color indexed="81"/>
            <rFont val="Arial"/>
            <family val="2"/>
          </rPr>
          <t>Vous pouvez
entrer les comptences
de votre choix ou
utiliser la flèche de déroulement à droite</t>
        </r>
      </text>
    </comment>
    <comment ref="AY30" authorId="0">
      <text>
        <r>
          <rPr>
            <b/>
            <sz val="2"/>
            <color indexed="81"/>
            <rFont val="Arial"/>
            <family val="2"/>
          </rPr>
          <t xml:space="preserve">
</t>
        </r>
        <r>
          <rPr>
            <b/>
            <sz val="9"/>
            <color indexed="81"/>
            <rFont val="Arial"/>
            <family val="2"/>
          </rPr>
          <t>Vous pouvez
entrer les comptences
de votre choix ou
utiliser la flèche de déroulement à droite</t>
        </r>
      </text>
    </comment>
    <comment ref="AK31" authorId="0">
      <text>
        <r>
          <rPr>
            <b/>
            <sz val="2"/>
            <color indexed="81"/>
            <rFont val="Arial"/>
            <family val="2"/>
          </rPr>
          <t xml:space="preserve">
</t>
        </r>
        <r>
          <rPr>
            <b/>
            <sz val="9"/>
            <color indexed="81"/>
            <rFont val="Arial"/>
            <family val="2"/>
          </rPr>
          <t>Vous pouvez
entrer les comptences
de votre choix ou
utiliser la flèche de déroulement à droite</t>
        </r>
      </text>
    </comment>
    <comment ref="AY31" authorId="0">
      <text>
        <r>
          <rPr>
            <b/>
            <sz val="2"/>
            <color indexed="81"/>
            <rFont val="Arial"/>
            <family val="2"/>
          </rPr>
          <t xml:space="preserve">
</t>
        </r>
        <r>
          <rPr>
            <b/>
            <sz val="9"/>
            <color indexed="81"/>
            <rFont val="Arial"/>
            <family val="2"/>
          </rPr>
          <t>Vous pouvez
entrer les comptences
de votre choix ou
utiliser la flèche de déroulement à droite</t>
        </r>
      </text>
    </comment>
    <comment ref="AK32" authorId="0">
      <text>
        <r>
          <rPr>
            <b/>
            <sz val="2"/>
            <color indexed="81"/>
            <rFont val="Arial"/>
            <family val="2"/>
          </rPr>
          <t xml:space="preserve">
</t>
        </r>
        <r>
          <rPr>
            <b/>
            <sz val="9"/>
            <color indexed="81"/>
            <rFont val="Arial"/>
            <family val="2"/>
          </rPr>
          <t>Vous pouvez
entrer les comptences
de votre choix ou
utiliser la flèche de déroulement à droite</t>
        </r>
      </text>
    </comment>
    <comment ref="AY32" authorId="0">
      <text>
        <r>
          <rPr>
            <b/>
            <sz val="2"/>
            <color indexed="81"/>
            <rFont val="Arial"/>
            <family val="2"/>
          </rPr>
          <t xml:space="preserve">
</t>
        </r>
        <r>
          <rPr>
            <b/>
            <sz val="9"/>
            <color indexed="81"/>
            <rFont val="Arial"/>
            <family val="2"/>
          </rPr>
          <t>Vous pouvez
entrer les comptences
de votre choix ou
utiliser la flèche de déroulement à droite</t>
        </r>
      </text>
    </comment>
    <comment ref="AK33" authorId="0">
      <text>
        <r>
          <rPr>
            <b/>
            <sz val="2"/>
            <color indexed="81"/>
            <rFont val="Arial"/>
            <family val="2"/>
          </rPr>
          <t xml:space="preserve">
</t>
        </r>
        <r>
          <rPr>
            <b/>
            <sz val="9"/>
            <color indexed="81"/>
            <rFont val="Arial"/>
            <family val="2"/>
          </rPr>
          <t>Vous pouvez
entrer les comptences
de votre choix ou
utiliser la flèche de déroulement à droite</t>
        </r>
      </text>
    </comment>
    <comment ref="AY33" authorId="0">
      <text>
        <r>
          <rPr>
            <b/>
            <sz val="2"/>
            <color indexed="81"/>
            <rFont val="Arial"/>
            <family val="2"/>
          </rPr>
          <t xml:space="preserve">
</t>
        </r>
        <r>
          <rPr>
            <b/>
            <sz val="9"/>
            <color indexed="81"/>
            <rFont val="Arial"/>
            <family val="2"/>
          </rPr>
          <t>Vous pouvez
entrer les comptences
de votre choix ou
utiliser la flèche de déroulement à droite</t>
        </r>
      </text>
    </comment>
    <comment ref="AK34" authorId="0">
      <text>
        <r>
          <rPr>
            <b/>
            <sz val="2"/>
            <color indexed="81"/>
            <rFont val="Arial"/>
            <family val="2"/>
          </rPr>
          <t xml:space="preserve">
</t>
        </r>
        <r>
          <rPr>
            <b/>
            <sz val="9"/>
            <color indexed="81"/>
            <rFont val="Arial"/>
            <family val="2"/>
          </rPr>
          <t>Vous pouvez
entrer les comptences
de votre choix ou
utiliser la flèche de déroulement à droite</t>
        </r>
      </text>
    </comment>
    <comment ref="AY34" authorId="0">
      <text>
        <r>
          <rPr>
            <b/>
            <sz val="2"/>
            <color indexed="81"/>
            <rFont val="Arial"/>
            <family val="2"/>
          </rPr>
          <t xml:space="preserve">
</t>
        </r>
        <r>
          <rPr>
            <b/>
            <sz val="9"/>
            <color indexed="81"/>
            <rFont val="Arial"/>
            <family val="2"/>
          </rPr>
          <t>Vous pouvez
entrer les comptences
de votre choix ou
utiliser la flèche de déroulement à droite</t>
        </r>
      </text>
    </comment>
    <comment ref="AK35" authorId="0">
      <text>
        <r>
          <rPr>
            <b/>
            <sz val="2"/>
            <color indexed="81"/>
            <rFont val="Arial"/>
            <family val="2"/>
          </rPr>
          <t xml:space="preserve">
</t>
        </r>
        <r>
          <rPr>
            <b/>
            <sz val="9"/>
            <color indexed="81"/>
            <rFont val="Arial"/>
            <family val="2"/>
          </rPr>
          <t>Vous pouvez
entrer les comptences
de votre choix ou
utiliser la flèche de déroulement à droite</t>
        </r>
      </text>
    </comment>
    <comment ref="AY35" authorId="0">
      <text>
        <r>
          <rPr>
            <b/>
            <sz val="2"/>
            <color indexed="81"/>
            <rFont val="Arial"/>
            <family val="2"/>
          </rPr>
          <t xml:space="preserve">
</t>
        </r>
        <r>
          <rPr>
            <b/>
            <sz val="9"/>
            <color indexed="81"/>
            <rFont val="Arial"/>
            <family val="2"/>
          </rPr>
          <t>Vous pouvez
entrer les comptences
de votre choix ou
utiliser la flèche de déroulement à droite</t>
        </r>
      </text>
    </comment>
    <comment ref="AK36" authorId="0">
      <text>
        <r>
          <rPr>
            <b/>
            <sz val="2"/>
            <color indexed="81"/>
            <rFont val="Arial"/>
            <family val="2"/>
          </rPr>
          <t xml:space="preserve">
</t>
        </r>
        <r>
          <rPr>
            <b/>
            <sz val="9"/>
            <color indexed="81"/>
            <rFont val="Arial"/>
            <family val="2"/>
          </rPr>
          <t>Vous pouvez
entrer les comptences
de votre choix ou
utiliser la flèche de déroulement à droite</t>
        </r>
      </text>
    </comment>
    <comment ref="AY36" authorId="0">
      <text>
        <r>
          <rPr>
            <b/>
            <sz val="2"/>
            <color indexed="81"/>
            <rFont val="Arial"/>
            <family val="2"/>
          </rPr>
          <t xml:space="preserve">
</t>
        </r>
        <r>
          <rPr>
            <b/>
            <sz val="9"/>
            <color indexed="81"/>
            <rFont val="Arial"/>
            <family val="2"/>
          </rPr>
          <t>Vous pouvez
entrer les comptences
de votre choix ou
utiliser la flèche de déroulement à droite</t>
        </r>
      </text>
    </comment>
    <comment ref="AK37" authorId="0">
      <text>
        <r>
          <rPr>
            <b/>
            <sz val="2"/>
            <color indexed="81"/>
            <rFont val="Arial"/>
            <family val="2"/>
          </rPr>
          <t xml:space="preserve">
</t>
        </r>
        <r>
          <rPr>
            <b/>
            <sz val="9"/>
            <color indexed="81"/>
            <rFont val="Arial"/>
            <family val="2"/>
          </rPr>
          <t>Vous pouvez
entrer les comptences
de votre choix ou
utiliser la flèche de déroulement à droite</t>
        </r>
      </text>
    </comment>
    <comment ref="AY37" authorId="0">
      <text>
        <r>
          <rPr>
            <b/>
            <sz val="2"/>
            <color indexed="81"/>
            <rFont val="Arial"/>
            <family val="2"/>
          </rPr>
          <t xml:space="preserve">
</t>
        </r>
        <r>
          <rPr>
            <b/>
            <sz val="9"/>
            <color indexed="81"/>
            <rFont val="Arial"/>
            <family val="2"/>
          </rPr>
          <t>Vous pouvez
entrer les comptences
de votre choix ou
utiliser la flèche de déroulement à droite</t>
        </r>
      </text>
    </comment>
  </commentList>
</comments>
</file>

<file path=xl/comments10.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11.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12.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13.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14.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15.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16.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17.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18.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19.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2.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20.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21.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22.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23.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24.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25.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26.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27.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28.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29.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3.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30.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31.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32.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33.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34.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35.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36.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37.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4.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5.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6.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7.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8.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comments9.xml><?xml version="1.0" encoding="utf-8"?>
<comments xmlns="http://schemas.openxmlformats.org/spreadsheetml/2006/main">
  <authors>
    <author>Estelle BENHAMOU-EPAILLY</author>
    <author>Estelle BENHAMOU</author>
  </authors>
  <commentList>
    <comment ref="J7" authorId="0">
      <text>
        <r>
          <rPr>
            <b/>
            <sz val="12"/>
            <color indexed="32"/>
            <rFont val="Tahoma"/>
            <family val="2"/>
          </rPr>
          <t xml:space="preserve">
Utilisez la liste déroulante.
Précisions : voir onglet "GUIDE d'évaluation"
</t>
        </r>
      </text>
    </comment>
    <comment ref="K7" authorId="0">
      <text>
        <r>
          <rPr>
            <b/>
            <sz val="12"/>
            <color indexed="32"/>
            <rFont val="Tahoma"/>
            <family val="2"/>
          </rPr>
          <t xml:space="preserve">
Utilisez la liste déroulante.
Précisions : voir onglet "GUIDE d'évaluation"
</t>
        </r>
      </text>
    </comment>
    <comment ref="L7" authorId="0">
      <text>
        <r>
          <rPr>
            <b/>
            <sz val="12"/>
            <color indexed="32"/>
            <rFont val="Tahoma"/>
            <family val="2"/>
          </rPr>
          <t xml:space="preserve">
Utilisez la liste déroulante.
Précisions : voir onglet "GUIDE d'évaluation"
</t>
        </r>
      </text>
    </comment>
    <comment ref="M7" authorId="0">
      <text>
        <r>
          <rPr>
            <b/>
            <sz val="12"/>
            <color indexed="32"/>
            <rFont val="Tahoma"/>
            <family val="2"/>
          </rPr>
          <t xml:space="preserve">
Utilisez la liste déroulante.
Précisions : voir onglet "GUIDE d'évaluation"
</t>
        </r>
      </text>
    </comment>
    <comment ref="N7" authorId="0">
      <text>
        <r>
          <rPr>
            <b/>
            <sz val="12"/>
            <color indexed="32"/>
            <rFont val="Tahoma"/>
            <family val="2"/>
          </rPr>
          <t xml:space="preserve">
Utilisez la liste déroulante.
Précisions : voir onglet "GUIDE d'évaluation"
</t>
        </r>
      </text>
    </comment>
    <comment ref="O7" authorId="0">
      <text>
        <r>
          <rPr>
            <b/>
            <sz val="12"/>
            <color indexed="32"/>
            <rFont val="Tahoma"/>
            <family val="2"/>
          </rPr>
          <t xml:space="preserve">
Utilisez la liste déroulante.
Précisions : voir onglet "GUIDE d'évaluation"
</t>
        </r>
      </text>
    </comment>
    <comment ref="P7" authorId="0">
      <text>
        <r>
          <rPr>
            <b/>
            <sz val="12"/>
            <color indexed="32"/>
            <rFont val="Tahoma"/>
            <family val="2"/>
          </rPr>
          <t xml:space="preserve">
Utilisez la liste déroulante.
Précisions : voir onglet "GUIDE d'évaluation"
</t>
        </r>
      </text>
    </comment>
    <comment ref="J12" authorId="1">
      <text>
        <r>
          <rPr>
            <b/>
            <sz val="11"/>
            <color indexed="18"/>
            <rFont val="Tahoma"/>
            <family val="2"/>
          </rPr>
          <t>Utilisez la liste déroulante.
Précisions : voir onglet "GUIDE d'évaluation"</t>
        </r>
      </text>
    </comment>
    <comment ref="K12" authorId="1">
      <text>
        <r>
          <rPr>
            <b/>
            <sz val="11"/>
            <color indexed="18"/>
            <rFont val="Tahoma"/>
            <family val="2"/>
          </rPr>
          <t>Utilisez la liste déroulante.
Précisions : voir onglet "GUIDE d'évaluation"</t>
        </r>
      </text>
    </comment>
    <comment ref="L12" authorId="1">
      <text>
        <r>
          <rPr>
            <b/>
            <sz val="11"/>
            <color indexed="18"/>
            <rFont val="Tahoma"/>
            <family val="2"/>
          </rPr>
          <t>Utilisez la liste déroulante.
Précisions : voir onglet "GUIDE d'évaluation"</t>
        </r>
      </text>
    </comment>
    <comment ref="J13" authorId="1">
      <text>
        <r>
          <rPr>
            <b/>
            <sz val="11"/>
            <color indexed="18"/>
            <rFont val="Tahoma"/>
            <family val="2"/>
          </rPr>
          <t>Utilisez la liste déroulante.
Précisions : voir onglet "GUIDE d'évaluation"</t>
        </r>
      </text>
    </comment>
    <comment ref="K13" authorId="1">
      <text>
        <r>
          <rPr>
            <b/>
            <sz val="11"/>
            <color indexed="18"/>
            <rFont val="Tahoma"/>
            <family val="2"/>
          </rPr>
          <t>Utilisez la liste déroulante.
Précisions : voir onglet "GUIDE d'évaluation"</t>
        </r>
      </text>
    </comment>
    <comment ref="L13" authorId="1">
      <text>
        <r>
          <rPr>
            <b/>
            <sz val="11"/>
            <color indexed="18"/>
            <rFont val="Tahoma"/>
            <family val="2"/>
          </rPr>
          <t>Utilisez la liste déroulante.
Précisions : voir onglet "GUIDE d'évaluation"</t>
        </r>
      </text>
    </comment>
    <comment ref="J14" authorId="1">
      <text>
        <r>
          <rPr>
            <b/>
            <sz val="11"/>
            <color indexed="18"/>
            <rFont val="Tahoma"/>
            <family val="2"/>
          </rPr>
          <t>Utilisez la liste déroulante.
Précisions : voir onglet "GUIDE d'évaluation"</t>
        </r>
      </text>
    </comment>
    <comment ref="K14" authorId="1">
      <text>
        <r>
          <rPr>
            <b/>
            <sz val="11"/>
            <color indexed="18"/>
            <rFont val="Tahoma"/>
            <family val="2"/>
          </rPr>
          <t>Utilisez la liste déroulante.
Précisions : voir onglet "GUIDE d'évaluation"</t>
        </r>
      </text>
    </comment>
    <comment ref="L14" authorId="1">
      <text>
        <r>
          <rPr>
            <b/>
            <sz val="11"/>
            <color indexed="18"/>
            <rFont val="Tahoma"/>
            <family val="2"/>
          </rPr>
          <t>Utilisez la liste déroulante.
Précisions : voir onglet "GUIDE d'évaluation"</t>
        </r>
      </text>
    </comment>
    <comment ref="J15" authorId="1">
      <text>
        <r>
          <rPr>
            <b/>
            <sz val="11"/>
            <color indexed="18"/>
            <rFont val="Tahoma"/>
            <family val="2"/>
          </rPr>
          <t>Utilisez la liste déroulante.
Précisions : voir onglet "GUIDE d'évaluation"</t>
        </r>
      </text>
    </comment>
    <comment ref="K15" authorId="1">
      <text>
        <r>
          <rPr>
            <b/>
            <sz val="11"/>
            <color indexed="18"/>
            <rFont val="Tahoma"/>
            <family val="2"/>
          </rPr>
          <t>Utilisez la liste déroulante.
Précisions : voir onglet "GUIDE d'évaluation"</t>
        </r>
      </text>
    </comment>
    <comment ref="L15" authorId="1">
      <text>
        <r>
          <rPr>
            <b/>
            <sz val="11"/>
            <color indexed="18"/>
            <rFont val="Tahoma"/>
            <family val="2"/>
          </rPr>
          <t>Utilisez la liste déroulante.
Précisions : voir onglet "GUIDE d'évaluation"</t>
        </r>
      </text>
    </comment>
    <comment ref="J16" authorId="1">
      <text>
        <r>
          <rPr>
            <b/>
            <sz val="11"/>
            <color indexed="18"/>
            <rFont val="Tahoma"/>
            <family val="2"/>
          </rPr>
          <t>Utilisez la liste déroulante.
Précisions : voir onglet "GUIDE d'évaluation"</t>
        </r>
      </text>
    </comment>
    <comment ref="K16" authorId="1">
      <text>
        <r>
          <rPr>
            <b/>
            <sz val="11"/>
            <color indexed="18"/>
            <rFont val="Tahoma"/>
            <family val="2"/>
          </rPr>
          <t>Utilisez la liste déroulante.
Précisions : voir onglet "GUIDE d'évaluation"</t>
        </r>
      </text>
    </comment>
    <comment ref="L16" authorId="1">
      <text>
        <r>
          <rPr>
            <b/>
            <sz val="11"/>
            <color indexed="18"/>
            <rFont val="Tahoma"/>
            <family val="2"/>
          </rPr>
          <t>Utilisez la liste déroulante.
Précisions : voir onglet "GUIDE d'évaluation"</t>
        </r>
      </text>
    </comment>
    <comment ref="J17" authorId="1">
      <text>
        <r>
          <rPr>
            <b/>
            <sz val="11"/>
            <color indexed="18"/>
            <rFont val="Tahoma"/>
            <family val="2"/>
          </rPr>
          <t>Utilisez la liste déroulante.
Précisions : voir onglet "GUIDE d'évaluation"</t>
        </r>
      </text>
    </comment>
    <comment ref="K17" authorId="1">
      <text>
        <r>
          <rPr>
            <b/>
            <sz val="11"/>
            <color indexed="18"/>
            <rFont val="Tahoma"/>
            <family val="2"/>
          </rPr>
          <t>Utilisez la liste déroulante.
Précisions : voir onglet "GUIDE d'évaluation"</t>
        </r>
      </text>
    </comment>
    <comment ref="L17" authorId="1">
      <text>
        <r>
          <rPr>
            <b/>
            <sz val="11"/>
            <color indexed="18"/>
            <rFont val="Tahoma"/>
            <family val="2"/>
          </rPr>
          <t>Utilisez la liste déroulante.
Précisions : voir onglet "GUIDE d'évaluation"</t>
        </r>
      </text>
    </comment>
    <comment ref="J18" authorId="1">
      <text>
        <r>
          <rPr>
            <b/>
            <sz val="11"/>
            <color indexed="18"/>
            <rFont val="Tahoma"/>
            <family val="2"/>
          </rPr>
          <t>Utilisez la liste déroulante.
Précisions : voir onglet "GUIDE d'évaluation"</t>
        </r>
      </text>
    </comment>
    <comment ref="K18" authorId="1">
      <text>
        <r>
          <rPr>
            <b/>
            <sz val="11"/>
            <color indexed="18"/>
            <rFont val="Tahoma"/>
            <family val="2"/>
          </rPr>
          <t>Utilisez la liste déroulante.
Précisions : voir onglet "GUIDE d'évaluation"</t>
        </r>
      </text>
    </comment>
    <comment ref="L18" authorId="1">
      <text>
        <r>
          <rPr>
            <b/>
            <sz val="11"/>
            <color indexed="18"/>
            <rFont val="Tahoma"/>
            <family val="2"/>
          </rPr>
          <t>Utilisez la liste déroulante.
Précisions : voir onglet "GUIDE d'évaluation"</t>
        </r>
      </text>
    </comment>
    <comment ref="J19" authorId="1">
      <text>
        <r>
          <rPr>
            <b/>
            <sz val="11"/>
            <color indexed="18"/>
            <rFont val="Tahoma"/>
            <family val="2"/>
          </rPr>
          <t>Utilisez la liste déroulante.
Précisions : voir onglet "GUIDE d'évaluation"</t>
        </r>
      </text>
    </comment>
    <comment ref="K19" authorId="1">
      <text>
        <r>
          <rPr>
            <b/>
            <sz val="11"/>
            <color indexed="18"/>
            <rFont val="Tahoma"/>
            <family val="2"/>
          </rPr>
          <t>Utilisez la liste déroulante.
Précisions : voir onglet "GUIDE d'évaluation"</t>
        </r>
      </text>
    </comment>
    <comment ref="L19" authorId="1">
      <text>
        <r>
          <rPr>
            <b/>
            <sz val="11"/>
            <color indexed="18"/>
            <rFont val="Tahoma"/>
            <family val="2"/>
          </rPr>
          <t>Utilisez la liste déroulante.
Précisions : voir onglet "GUIDE d'évaluation"</t>
        </r>
      </text>
    </comment>
    <comment ref="J20" authorId="1">
      <text>
        <r>
          <rPr>
            <b/>
            <sz val="11"/>
            <color indexed="18"/>
            <rFont val="Tahoma"/>
            <family val="2"/>
          </rPr>
          <t>Utilisez la liste déroulante.
Précisions : voir onglet "GUIDE d'évaluation"</t>
        </r>
      </text>
    </comment>
    <comment ref="K20" authorId="1">
      <text>
        <r>
          <rPr>
            <b/>
            <sz val="11"/>
            <color indexed="18"/>
            <rFont val="Tahoma"/>
            <family val="2"/>
          </rPr>
          <t>Utilisez la liste déroulante.
Précisions : voir onglet "GUIDE d'évaluation"</t>
        </r>
      </text>
    </comment>
    <comment ref="L20" authorId="1">
      <text>
        <r>
          <rPr>
            <b/>
            <sz val="11"/>
            <color indexed="18"/>
            <rFont val="Tahoma"/>
            <family val="2"/>
          </rPr>
          <t>Utilisez la liste déroulante.
Précisions : voir onglet "GUIDE d'évaluation"</t>
        </r>
      </text>
    </comment>
    <comment ref="J21" authorId="1">
      <text>
        <r>
          <rPr>
            <b/>
            <sz val="11"/>
            <color indexed="18"/>
            <rFont val="Tahoma"/>
            <family val="2"/>
          </rPr>
          <t>Utilisez la liste déroulante.
Précisions : voir onglet "GUIDE d'évaluation"</t>
        </r>
      </text>
    </comment>
    <comment ref="K21" authorId="1">
      <text>
        <r>
          <rPr>
            <b/>
            <sz val="11"/>
            <color indexed="18"/>
            <rFont val="Tahoma"/>
            <family val="2"/>
          </rPr>
          <t>Utilisez la liste déroulante.
Précisions : voir onglet "GUIDE d'évaluation"</t>
        </r>
      </text>
    </comment>
    <comment ref="L21" authorId="1">
      <text>
        <r>
          <rPr>
            <b/>
            <sz val="11"/>
            <color indexed="18"/>
            <rFont val="Tahoma"/>
            <family val="2"/>
          </rPr>
          <t>Utilisez la liste déroulante.
Précisions : voir onglet "GUIDE d'évaluation"</t>
        </r>
      </text>
    </comment>
    <comment ref="J22" authorId="1">
      <text>
        <r>
          <rPr>
            <b/>
            <sz val="11"/>
            <color indexed="18"/>
            <rFont val="Tahoma"/>
            <family val="2"/>
          </rPr>
          <t>Utilisez la liste déroulante.
Précisions : voir onglet "GUIDE d'évaluation"</t>
        </r>
      </text>
    </comment>
    <comment ref="K22" authorId="1">
      <text>
        <r>
          <rPr>
            <b/>
            <sz val="11"/>
            <color indexed="18"/>
            <rFont val="Tahoma"/>
            <family val="2"/>
          </rPr>
          <t>Utilisez la liste déroulante.
Précisions : voir onglet "GUIDE d'évaluation"</t>
        </r>
      </text>
    </comment>
    <comment ref="L22" authorId="1">
      <text>
        <r>
          <rPr>
            <b/>
            <sz val="11"/>
            <color indexed="18"/>
            <rFont val="Tahoma"/>
            <family val="2"/>
          </rPr>
          <t>Utilisez la liste déroulante.
Précisions : voir onglet "GUIDE d'évaluation"</t>
        </r>
      </text>
    </comment>
    <comment ref="J23" authorId="1">
      <text>
        <r>
          <rPr>
            <b/>
            <sz val="11"/>
            <color indexed="18"/>
            <rFont val="Tahoma"/>
            <family val="2"/>
          </rPr>
          <t>Utilisez la liste déroulante.
Précisions : voir onglet "GUIDE d'évaluation"</t>
        </r>
      </text>
    </comment>
    <comment ref="K23" authorId="1">
      <text>
        <r>
          <rPr>
            <b/>
            <sz val="11"/>
            <color indexed="18"/>
            <rFont val="Tahoma"/>
            <family val="2"/>
          </rPr>
          <t>Utilisez la liste déroulante.
Précisions : voir onglet "GUIDE d'évaluation"</t>
        </r>
      </text>
    </comment>
    <comment ref="L23" authorId="1">
      <text>
        <r>
          <rPr>
            <b/>
            <sz val="11"/>
            <color indexed="18"/>
            <rFont val="Tahoma"/>
            <family val="2"/>
          </rPr>
          <t>Utilisez la liste déroulante.
Précisions : voir onglet "GUIDE d'évaluation"</t>
        </r>
      </text>
    </comment>
    <comment ref="J24" authorId="1">
      <text>
        <r>
          <rPr>
            <b/>
            <sz val="11"/>
            <color indexed="18"/>
            <rFont val="Tahoma"/>
            <family val="2"/>
          </rPr>
          <t>Utilisez la liste déroulante.
Précisions : voir onglet "GUIDE d'évaluation"</t>
        </r>
      </text>
    </comment>
    <comment ref="K24" authorId="1">
      <text>
        <r>
          <rPr>
            <b/>
            <sz val="11"/>
            <color indexed="18"/>
            <rFont val="Tahoma"/>
            <family val="2"/>
          </rPr>
          <t>Utilisez la liste déroulante.
Précisions : voir onglet "GUIDE d'évaluation"</t>
        </r>
      </text>
    </comment>
    <comment ref="L24" authorId="1">
      <text>
        <r>
          <rPr>
            <b/>
            <sz val="11"/>
            <color indexed="18"/>
            <rFont val="Tahoma"/>
            <family val="2"/>
          </rPr>
          <t>Utilisez la liste déroulante.
Précisions : voir onglet "GUIDE d'évaluation"</t>
        </r>
      </text>
    </comment>
    <comment ref="J25" authorId="1">
      <text>
        <r>
          <rPr>
            <b/>
            <sz val="11"/>
            <color indexed="18"/>
            <rFont val="Tahoma"/>
            <family val="2"/>
          </rPr>
          <t>Utilisez la liste déroulante.
Précisions : voir onglet "GUIDE d'évaluation"</t>
        </r>
      </text>
    </comment>
    <comment ref="K25" authorId="1">
      <text>
        <r>
          <rPr>
            <b/>
            <sz val="11"/>
            <color indexed="18"/>
            <rFont val="Tahoma"/>
            <family val="2"/>
          </rPr>
          <t>Utilisez la liste déroulante.
Précisions : voir onglet "GUIDE d'évaluation"</t>
        </r>
      </text>
    </comment>
    <comment ref="L25" authorId="1">
      <text>
        <r>
          <rPr>
            <b/>
            <sz val="11"/>
            <color indexed="18"/>
            <rFont val="Tahoma"/>
            <family val="2"/>
          </rPr>
          <t>Utilisez la liste déroulante.
Précisions : voir onglet "GUIDE d'évaluation"</t>
        </r>
      </text>
    </comment>
    <comment ref="J26" authorId="1">
      <text>
        <r>
          <rPr>
            <b/>
            <sz val="11"/>
            <color indexed="18"/>
            <rFont val="Tahoma"/>
            <family val="2"/>
          </rPr>
          <t>Utilisez la liste déroulante.
Précisions : voir onglet "GUIDE d'évaluation"</t>
        </r>
      </text>
    </comment>
    <comment ref="K26" authorId="1">
      <text>
        <r>
          <rPr>
            <b/>
            <sz val="11"/>
            <color indexed="18"/>
            <rFont val="Tahoma"/>
            <family val="2"/>
          </rPr>
          <t>Utilisez la liste déroulante.
Précisions : voir onglet "GUIDE d'évaluation"</t>
        </r>
      </text>
    </comment>
    <comment ref="L26" authorId="1">
      <text>
        <r>
          <rPr>
            <b/>
            <sz val="11"/>
            <color indexed="18"/>
            <rFont val="Tahoma"/>
            <family val="2"/>
          </rPr>
          <t>Utilisez la liste déroulante.
Précisions : voir onglet "GUIDE d'évaluation"</t>
        </r>
      </text>
    </comment>
    <comment ref="J27" authorId="1">
      <text>
        <r>
          <rPr>
            <b/>
            <sz val="11"/>
            <color indexed="18"/>
            <rFont val="Tahoma"/>
            <family val="2"/>
          </rPr>
          <t>Utilisez la liste déroulante.
Précisions : voir onglet "GUIDE d'évaluation"</t>
        </r>
      </text>
    </comment>
    <comment ref="K27" authorId="1">
      <text>
        <r>
          <rPr>
            <b/>
            <sz val="11"/>
            <color indexed="18"/>
            <rFont val="Tahoma"/>
            <family val="2"/>
          </rPr>
          <t>Utilisez la liste déroulante.
Précisions : voir onglet "GUIDE d'évaluation"</t>
        </r>
      </text>
    </comment>
    <comment ref="L27" authorId="1">
      <text>
        <r>
          <rPr>
            <b/>
            <sz val="11"/>
            <color indexed="18"/>
            <rFont val="Tahoma"/>
            <family val="2"/>
          </rPr>
          <t>Utilisez la liste déroulante.
Précisions : voir onglet "GUIDE d'évaluation"</t>
        </r>
      </text>
    </comment>
    <comment ref="J28" authorId="1">
      <text>
        <r>
          <rPr>
            <b/>
            <sz val="11"/>
            <color indexed="18"/>
            <rFont val="Tahoma"/>
            <family val="2"/>
          </rPr>
          <t>Utilisez la liste déroulante.
Précisions : voir onglet "GUIDE d'évaluation"</t>
        </r>
      </text>
    </comment>
    <comment ref="K28" authorId="1">
      <text>
        <r>
          <rPr>
            <b/>
            <sz val="11"/>
            <color indexed="18"/>
            <rFont val="Tahoma"/>
            <family val="2"/>
          </rPr>
          <t>Utilisez la liste déroulante.
Précisions : voir onglet "GUIDE d'évaluation"</t>
        </r>
      </text>
    </comment>
    <comment ref="L28" authorId="1">
      <text>
        <r>
          <rPr>
            <b/>
            <sz val="11"/>
            <color indexed="18"/>
            <rFont val="Tahoma"/>
            <family val="2"/>
          </rPr>
          <t>Utilisez la liste déroulante.
Précisions : voir onglet "GUIDE d'évaluation"</t>
        </r>
      </text>
    </comment>
    <comment ref="J29" authorId="1">
      <text>
        <r>
          <rPr>
            <b/>
            <sz val="11"/>
            <color indexed="18"/>
            <rFont val="Tahoma"/>
            <family val="2"/>
          </rPr>
          <t>Utilisez la liste déroulante.
Précisions : voir onglet "GUIDE d'évaluation"</t>
        </r>
      </text>
    </comment>
    <comment ref="K29" authorId="1">
      <text>
        <r>
          <rPr>
            <b/>
            <sz val="11"/>
            <color indexed="18"/>
            <rFont val="Tahoma"/>
            <family val="2"/>
          </rPr>
          <t>Utilisez la liste déroulante.
Précisions : voir onglet "GUIDE d'évaluation"</t>
        </r>
      </text>
    </comment>
    <comment ref="L29" authorId="1">
      <text>
        <r>
          <rPr>
            <b/>
            <sz val="11"/>
            <color indexed="18"/>
            <rFont val="Tahoma"/>
            <family val="2"/>
          </rPr>
          <t>Utilisez la liste déroulante.
Précisions : voir onglet "GUIDE d'évaluation"</t>
        </r>
      </text>
    </comment>
    <comment ref="J30" authorId="1">
      <text>
        <r>
          <rPr>
            <b/>
            <sz val="11"/>
            <color indexed="18"/>
            <rFont val="Tahoma"/>
            <family val="2"/>
          </rPr>
          <t>Utilisez la liste déroulante.
Précisions : voir onglet "GUIDE d'évaluation"</t>
        </r>
      </text>
    </comment>
    <comment ref="K30" authorId="1">
      <text>
        <r>
          <rPr>
            <b/>
            <sz val="11"/>
            <color indexed="18"/>
            <rFont val="Tahoma"/>
            <family val="2"/>
          </rPr>
          <t>Utilisez la liste déroulante.
Précisions : voir onglet "GUIDE d'évaluation"</t>
        </r>
      </text>
    </comment>
    <comment ref="L30" authorId="1">
      <text>
        <r>
          <rPr>
            <b/>
            <sz val="11"/>
            <color indexed="18"/>
            <rFont val="Tahoma"/>
            <family val="2"/>
          </rPr>
          <t>Utilisez la liste déroulante.
Précisions : voir onglet "GUIDE d'évaluation"</t>
        </r>
      </text>
    </comment>
    <comment ref="J31" authorId="1">
      <text>
        <r>
          <rPr>
            <b/>
            <sz val="11"/>
            <color indexed="18"/>
            <rFont val="Tahoma"/>
            <family val="2"/>
          </rPr>
          <t>Utilisez la liste déroulante.
Précisions : voir onglet "GUIDE d'évaluation"</t>
        </r>
      </text>
    </comment>
    <comment ref="K31" authorId="1">
      <text>
        <r>
          <rPr>
            <b/>
            <sz val="11"/>
            <color indexed="18"/>
            <rFont val="Tahoma"/>
            <family val="2"/>
          </rPr>
          <t>Utilisez la liste déroulante.
Précisions : voir onglet "GUIDE d'évaluation"</t>
        </r>
      </text>
    </comment>
    <comment ref="L31" authorId="1">
      <text>
        <r>
          <rPr>
            <b/>
            <sz val="11"/>
            <color indexed="18"/>
            <rFont val="Tahoma"/>
            <family val="2"/>
          </rPr>
          <t>Utilisez la liste déroulante.
Précisions : voir onglet "GUIDE d'évaluation"</t>
        </r>
      </text>
    </comment>
    <comment ref="J32" authorId="1">
      <text>
        <r>
          <rPr>
            <b/>
            <sz val="11"/>
            <color indexed="18"/>
            <rFont val="Tahoma"/>
            <family val="2"/>
          </rPr>
          <t>Utilisez la liste déroulante.
Précisions : voir onglet "GUIDE d'évaluation"</t>
        </r>
      </text>
    </comment>
    <comment ref="K32" authorId="1">
      <text>
        <r>
          <rPr>
            <b/>
            <sz val="11"/>
            <color indexed="18"/>
            <rFont val="Tahoma"/>
            <family val="2"/>
          </rPr>
          <t>Utilisez la liste déroulante.
Précisions : voir onglet "GUIDE d'évaluation"</t>
        </r>
      </text>
    </comment>
    <comment ref="L32" authorId="1">
      <text>
        <r>
          <rPr>
            <b/>
            <sz val="11"/>
            <color indexed="18"/>
            <rFont val="Tahoma"/>
            <family val="2"/>
          </rPr>
          <t>Utilisez la liste déroulante.
Précisions : voir onglet "GUIDE d'évaluation"</t>
        </r>
      </text>
    </comment>
    <comment ref="J33" authorId="1">
      <text>
        <r>
          <rPr>
            <b/>
            <sz val="11"/>
            <color indexed="18"/>
            <rFont val="Tahoma"/>
            <family val="2"/>
          </rPr>
          <t>Utilisez la liste déroulante.
Précisions : voir onglet "GUIDE d'évaluation"</t>
        </r>
      </text>
    </comment>
    <comment ref="K33" authorId="1">
      <text>
        <r>
          <rPr>
            <b/>
            <sz val="11"/>
            <color indexed="18"/>
            <rFont val="Tahoma"/>
            <family val="2"/>
          </rPr>
          <t>Utilisez la liste déroulante.
Précisions : voir onglet "GUIDE d'évaluation"</t>
        </r>
      </text>
    </comment>
    <comment ref="L33" authorId="1">
      <text>
        <r>
          <rPr>
            <b/>
            <sz val="11"/>
            <color indexed="18"/>
            <rFont val="Tahoma"/>
            <family val="2"/>
          </rPr>
          <t>Utilisez la liste déroulante.
Précisions : voir onglet "GUIDE d'évaluation"</t>
        </r>
      </text>
    </comment>
    <comment ref="J34" authorId="1">
      <text>
        <r>
          <rPr>
            <b/>
            <sz val="11"/>
            <color indexed="18"/>
            <rFont val="Tahoma"/>
            <family val="2"/>
          </rPr>
          <t>Utilisez la liste déroulante.
Précisions : voir onglet "GUIDE d'évaluation"</t>
        </r>
      </text>
    </comment>
    <comment ref="K34" authorId="1">
      <text>
        <r>
          <rPr>
            <b/>
            <sz val="11"/>
            <color indexed="18"/>
            <rFont val="Tahoma"/>
            <family val="2"/>
          </rPr>
          <t>Utilisez la liste déroulante.
Précisions : voir onglet "GUIDE d'évaluation"</t>
        </r>
      </text>
    </comment>
    <comment ref="L34" authorId="1">
      <text>
        <r>
          <rPr>
            <b/>
            <sz val="11"/>
            <color indexed="18"/>
            <rFont val="Tahoma"/>
            <family val="2"/>
          </rPr>
          <t>Utilisez la liste déroulante.
Précisions : voir onglet "GUIDE d'évaluation"</t>
        </r>
      </text>
    </comment>
    <comment ref="J35" authorId="1">
      <text>
        <r>
          <rPr>
            <b/>
            <sz val="11"/>
            <color indexed="18"/>
            <rFont val="Tahoma"/>
            <family val="2"/>
          </rPr>
          <t>Utilisez la liste déroulante.
Précisions : voir onglet "GUIDE d'évaluation"</t>
        </r>
      </text>
    </comment>
    <comment ref="K35" authorId="1">
      <text>
        <r>
          <rPr>
            <b/>
            <sz val="11"/>
            <color indexed="18"/>
            <rFont val="Tahoma"/>
            <family val="2"/>
          </rPr>
          <t>Utilisez la liste déroulante.
Précisions : voir onglet "GUIDE d'évaluation"</t>
        </r>
      </text>
    </comment>
    <comment ref="L35" authorId="1">
      <text>
        <r>
          <rPr>
            <b/>
            <sz val="11"/>
            <color indexed="18"/>
            <rFont val="Tahoma"/>
            <family val="2"/>
          </rPr>
          <t>Utilisez la liste déroulante.
Précisions : voir onglet "GUIDE d'évaluation"</t>
        </r>
      </text>
    </comment>
    <comment ref="J36" authorId="1">
      <text>
        <r>
          <rPr>
            <b/>
            <sz val="11"/>
            <color indexed="18"/>
            <rFont val="Tahoma"/>
            <family val="2"/>
          </rPr>
          <t>Utilisez la liste déroulante.
Précisions : voir onglet "GUIDE d'évaluation"</t>
        </r>
      </text>
    </comment>
    <comment ref="K36" authorId="1">
      <text>
        <r>
          <rPr>
            <b/>
            <sz val="11"/>
            <color indexed="18"/>
            <rFont val="Tahoma"/>
            <family val="2"/>
          </rPr>
          <t>Utilisez la liste déroulante.
Précisions : voir onglet "GUIDE d'évaluation"</t>
        </r>
      </text>
    </comment>
    <comment ref="L36" authorId="1">
      <text>
        <r>
          <rPr>
            <b/>
            <sz val="11"/>
            <color indexed="18"/>
            <rFont val="Tahoma"/>
            <family val="2"/>
          </rPr>
          <t>Utilisez la liste déroulante.
Précisions : voir onglet "GUIDE d'évaluation"</t>
        </r>
      </text>
    </comment>
    <comment ref="J37" authorId="1">
      <text>
        <r>
          <rPr>
            <b/>
            <sz val="11"/>
            <color indexed="18"/>
            <rFont val="Tahoma"/>
            <family val="2"/>
          </rPr>
          <t>Utilisez la liste déroulante.
Précisions : voir onglet "GUIDE d'évaluation"</t>
        </r>
      </text>
    </comment>
    <comment ref="K37" authorId="1">
      <text>
        <r>
          <rPr>
            <b/>
            <sz val="11"/>
            <color indexed="18"/>
            <rFont val="Tahoma"/>
            <family val="2"/>
          </rPr>
          <t>Utilisez la liste déroulante.
Précisions : voir onglet "GUIDE d'évaluation"</t>
        </r>
      </text>
    </comment>
    <comment ref="L37" authorId="1">
      <text>
        <r>
          <rPr>
            <b/>
            <sz val="11"/>
            <color indexed="18"/>
            <rFont val="Tahoma"/>
            <family val="2"/>
          </rPr>
          <t>Utilisez la liste déroulante.
Précisions : voir onglet "GUIDE d'évaluation"</t>
        </r>
      </text>
    </comment>
    <comment ref="J38" authorId="1">
      <text>
        <r>
          <rPr>
            <b/>
            <sz val="11"/>
            <color indexed="18"/>
            <rFont val="Tahoma"/>
            <family val="2"/>
          </rPr>
          <t>Utilisez la liste déroulante.
Précisions : voir onglet "GUIDE d'évaluation"</t>
        </r>
      </text>
    </comment>
    <comment ref="K38" authorId="1">
      <text>
        <r>
          <rPr>
            <b/>
            <sz val="11"/>
            <color indexed="18"/>
            <rFont val="Tahoma"/>
            <family val="2"/>
          </rPr>
          <t>Utilisez la liste déroulante.
Précisions : voir onglet "GUIDE d'évaluation"</t>
        </r>
      </text>
    </comment>
    <comment ref="L38" authorId="1">
      <text>
        <r>
          <rPr>
            <b/>
            <sz val="11"/>
            <color indexed="18"/>
            <rFont val="Tahoma"/>
            <family val="2"/>
          </rPr>
          <t>Utilisez la liste déroulante.
Précisions : voir onglet "GUIDE d'évaluation"</t>
        </r>
      </text>
    </comment>
    <comment ref="J39" authorId="1">
      <text>
        <r>
          <rPr>
            <b/>
            <sz val="11"/>
            <color indexed="18"/>
            <rFont val="Tahoma"/>
            <family val="2"/>
          </rPr>
          <t>Utilisez la liste déroulante.
Précisions : voir onglet "GUIDE d'évaluation"</t>
        </r>
      </text>
    </comment>
    <comment ref="K39" authorId="1">
      <text>
        <r>
          <rPr>
            <b/>
            <sz val="11"/>
            <color indexed="18"/>
            <rFont val="Tahoma"/>
            <family val="2"/>
          </rPr>
          <t>Utilisez la liste déroulante.
Précisions : voir onglet "GUIDE d'évaluation"</t>
        </r>
      </text>
    </comment>
    <comment ref="L39" authorId="1">
      <text>
        <r>
          <rPr>
            <b/>
            <sz val="11"/>
            <color indexed="18"/>
            <rFont val="Tahoma"/>
            <family val="2"/>
          </rPr>
          <t>Utilisez la liste déroulante.
Précisions : voir onglet "GUIDE d'évaluation"</t>
        </r>
      </text>
    </comment>
    <comment ref="J40" authorId="1">
      <text>
        <r>
          <rPr>
            <b/>
            <sz val="11"/>
            <color indexed="18"/>
            <rFont val="Tahoma"/>
            <family val="2"/>
          </rPr>
          <t>Utilisez la liste déroulante.
Précisions : voir onglet "GUIDE d'évaluation"</t>
        </r>
      </text>
    </comment>
    <comment ref="K40" authorId="1">
      <text>
        <r>
          <rPr>
            <b/>
            <sz val="11"/>
            <color indexed="18"/>
            <rFont val="Tahoma"/>
            <family val="2"/>
          </rPr>
          <t>Utilisez la liste déroulante.
Précisions : voir onglet "GUIDE d'évaluation"</t>
        </r>
      </text>
    </comment>
    <comment ref="L40" authorId="1">
      <text>
        <r>
          <rPr>
            <b/>
            <sz val="11"/>
            <color indexed="18"/>
            <rFont val="Tahoma"/>
            <family val="2"/>
          </rPr>
          <t>Utilisez la liste déroulante.
Précisions : voir onglet "GUIDE d'évaluation"</t>
        </r>
      </text>
    </comment>
    <comment ref="J41" authorId="1">
      <text>
        <r>
          <rPr>
            <b/>
            <sz val="11"/>
            <color indexed="18"/>
            <rFont val="Tahoma"/>
            <family val="2"/>
          </rPr>
          <t>Utilisez la liste déroulante.
Précisions : voir onglet "GUIDE d'évaluation"</t>
        </r>
      </text>
    </comment>
    <comment ref="K41" authorId="1">
      <text>
        <r>
          <rPr>
            <b/>
            <sz val="11"/>
            <color indexed="18"/>
            <rFont val="Tahoma"/>
            <family val="2"/>
          </rPr>
          <t>Utilisez la liste déroulante.
Précisions : voir onglet "GUIDE d'évaluation"</t>
        </r>
      </text>
    </comment>
    <comment ref="L41" authorId="1">
      <text>
        <r>
          <rPr>
            <b/>
            <sz val="11"/>
            <color indexed="18"/>
            <rFont val="Tahoma"/>
            <family val="2"/>
          </rPr>
          <t>Utilisez la liste déroulante.
Précisions : voir onglet "GUIDE d'évaluation"</t>
        </r>
      </text>
    </comment>
    <comment ref="J42" authorId="1">
      <text>
        <r>
          <rPr>
            <b/>
            <sz val="11"/>
            <color indexed="18"/>
            <rFont val="Tahoma"/>
            <family val="2"/>
          </rPr>
          <t>Utilisez la liste déroulante.
Précisions : voir onglet "GUIDE d'évaluation"</t>
        </r>
      </text>
    </comment>
    <comment ref="K42" authorId="1">
      <text>
        <r>
          <rPr>
            <b/>
            <sz val="11"/>
            <color indexed="18"/>
            <rFont val="Tahoma"/>
            <family val="2"/>
          </rPr>
          <t>Utilisez la liste déroulante.
Précisions : voir onglet "GUIDE d'évaluation"</t>
        </r>
      </text>
    </comment>
    <comment ref="L42" authorId="1">
      <text>
        <r>
          <rPr>
            <b/>
            <sz val="11"/>
            <color indexed="18"/>
            <rFont val="Tahoma"/>
            <family val="2"/>
          </rPr>
          <t>Utilisez la liste déroulante.
Précisions : voir onglet "GUIDE d'évaluation"</t>
        </r>
      </text>
    </comment>
    <comment ref="J43" authorId="1">
      <text>
        <r>
          <rPr>
            <b/>
            <sz val="11"/>
            <color indexed="18"/>
            <rFont val="Tahoma"/>
            <family val="2"/>
          </rPr>
          <t>Utilisez la liste déroulante.
Précisions : voir onglet "GUIDE d'évaluation"</t>
        </r>
      </text>
    </comment>
    <comment ref="K43" authorId="1">
      <text>
        <r>
          <rPr>
            <b/>
            <sz val="11"/>
            <color indexed="18"/>
            <rFont val="Tahoma"/>
            <family val="2"/>
          </rPr>
          <t>Utilisez la liste déroulante.
Précisions : voir onglet "GUIDE d'évaluation"</t>
        </r>
      </text>
    </comment>
    <comment ref="L43" authorId="1">
      <text>
        <r>
          <rPr>
            <b/>
            <sz val="11"/>
            <color indexed="18"/>
            <rFont val="Tahoma"/>
            <family val="2"/>
          </rPr>
          <t>Utilisez la liste déroulante.
Précisions : voir onglet "GUIDE d'évaluation"</t>
        </r>
      </text>
    </comment>
    <comment ref="J44" authorId="1">
      <text>
        <r>
          <rPr>
            <b/>
            <sz val="11"/>
            <color indexed="18"/>
            <rFont val="Tahoma"/>
            <family val="2"/>
          </rPr>
          <t>Utilisez la liste déroulante.
Précisions : voir onglet "GUIDE d'évaluation"</t>
        </r>
      </text>
    </comment>
    <comment ref="K44" authorId="1">
      <text>
        <r>
          <rPr>
            <b/>
            <sz val="11"/>
            <color indexed="18"/>
            <rFont val="Tahoma"/>
            <family val="2"/>
          </rPr>
          <t>Utilisez la liste déroulante.
Précisions : voir onglet "GUIDE d'évaluation"</t>
        </r>
      </text>
    </comment>
    <comment ref="L44" authorId="1">
      <text>
        <r>
          <rPr>
            <b/>
            <sz val="11"/>
            <color indexed="18"/>
            <rFont val="Tahoma"/>
            <family val="2"/>
          </rPr>
          <t>Utilisez la liste déroulante.
Précisions : voir onglet "GUIDE d'évaluation"</t>
        </r>
      </text>
    </comment>
    <comment ref="J45" authorId="1">
      <text>
        <r>
          <rPr>
            <b/>
            <sz val="11"/>
            <color indexed="18"/>
            <rFont val="Tahoma"/>
            <family val="2"/>
          </rPr>
          <t>Utilisez la liste déroulante.
Précisions : voir onglet "GUIDE d'évaluation"</t>
        </r>
      </text>
    </comment>
    <comment ref="K45" authorId="1">
      <text>
        <r>
          <rPr>
            <b/>
            <sz val="11"/>
            <color indexed="18"/>
            <rFont val="Tahoma"/>
            <family val="2"/>
          </rPr>
          <t>Utilisez la liste déroulante.
Précisions : voir onglet "GUIDE d'évaluation"</t>
        </r>
      </text>
    </comment>
    <comment ref="L45" authorId="1">
      <text>
        <r>
          <rPr>
            <b/>
            <sz val="11"/>
            <color indexed="18"/>
            <rFont val="Tahoma"/>
            <family val="2"/>
          </rPr>
          <t>Utilisez la liste déroulante.
Précisions : voir onglet "GUIDE d'évaluation"</t>
        </r>
      </text>
    </comment>
    <comment ref="J46" authorId="1">
      <text>
        <r>
          <rPr>
            <b/>
            <sz val="11"/>
            <color indexed="18"/>
            <rFont val="Tahoma"/>
            <family val="2"/>
          </rPr>
          <t>Utilisez la liste déroulante.
Précisions : voir onglet "GUIDE d'évaluation"</t>
        </r>
      </text>
    </comment>
    <comment ref="K46" authorId="1">
      <text>
        <r>
          <rPr>
            <b/>
            <sz val="11"/>
            <color indexed="18"/>
            <rFont val="Tahoma"/>
            <family val="2"/>
          </rPr>
          <t>Utilisez la liste déroulante.
Précisions : voir onglet "GUIDE d'évaluation"</t>
        </r>
      </text>
    </comment>
    <comment ref="L46" authorId="1">
      <text>
        <r>
          <rPr>
            <b/>
            <sz val="11"/>
            <color indexed="18"/>
            <rFont val="Tahoma"/>
            <family val="2"/>
          </rPr>
          <t>Utilisez la liste déroulante.
Précisions : voir onglet "GUIDE d'évaluation"</t>
        </r>
      </text>
    </comment>
    <comment ref="J47" authorId="1">
      <text>
        <r>
          <rPr>
            <b/>
            <sz val="11"/>
            <color indexed="18"/>
            <rFont val="Tahoma"/>
            <family val="2"/>
          </rPr>
          <t>Utilisez la liste déroulante.
Précisions : voir onglet "GUIDE d'évaluation"</t>
        </r>
      </text>
    </comment>
    <comment ref="K47" authorId="1">
      <text>
        <r>
          <rPr>
            <b/>
            <sz val="11"/>
            <color indexed="18"/>
            <rFont val="Tahoma"/>
            <family val="2"/>
          </rPr>
          <t>Utilisez la liste déroulante.
Précisions : voir onglet "GUIDE d'évaluation"</t>
        </r>
      </text>
    </comment>
    <comment ref="L47" authorId="1">
      <text>
        <r>
          <rPr>
            <b/>
            <sz val="11"/>
            <color indexed="18"/>
            <rFont val="Tahoma"/>
            <family val="2"/>
          </rPr>
          <t>Utilisez la liste déroulante.
Précisions : voir onglet "GUIDE d'évaluation"</t>
        </r>
      </text>
    </comment>
    <comment ref="J48" authorId="1">
      <text>
        <r>
          <rPr>
            <b/>
            <sz val="11"/>
            <color indexed="18"/>
            <rFont val="Tahoma"/>
            <family val="2"/>
          </rPr>
          <t>Utilisez la liste déroulante.
Précisions : voir onglet "GUIDE d'évaluation"</t>
        </r>
      </text>
    </comment>
    <comment ref="K48" authorId="1">
      <text>
        <r>
          <rPr>
            <b/>
            <sz val="11"/>
            <color indexed="18"/>
            <rFont val="Tahoma"/>
            <family val="2"/>
          </rPr>
          <t>Utilisez la liste déroulante.
Précisions : voir onglet "GUIDE d'évaluation"</t>
        </r>
      </text>
    </comment>
    <comment ref="L48" authorId="1">
      <text>
        <r>
          <rPr>
            <b/>
            <sz val="11"/>
            <color indexed="18"/>
            <rFont val="Tahoma"/>
            <family val="2"/>
          </rPr>
          <t>Utilisez la liste déroulante.
Précisions : voir onglet "GUIDE d'évaluation"</t>
        </r>
      </text>
    </comment>
    <comment ref="J49" authorId="1">
      <text>
        <r>
          <rPr>
            <b/>
            <sz val="11"/>
            <color indexed="18"/>
            <rFont val="Tahoma"/>
            <family val="2"/>
          </rPr>
          <t>Utilisez la liste déroulante.
Précisions : voir onglet "GUIDE d'évaluation"</t>
        </r>
      </text>
    </comment>
    <comment ref="K49" authorId="1">
      <text>
        <r>
          <rPr>
            <b/>
            <sz val="11"/>
            <color indexed="18"/>
            <rFont val="Tahoma"/>
            <family val="2"/>
          </rPr>
          <t>Utilisez la liste déroulante.
Précisions : voir onglet "GUIDE d'évaluation"</t>
        </r>
      </text>
    </comment>
    <comment ref="L49" authorId="1">
      <text>
        <r>
          <rPr>
            <b/>
            <sz val="11"/>
            <color indexed="18"/>
            <rFont val="Tahoma"/>
            <family val="2"/>
          </rPr>
          <t>Utilisez la liste déroulante.
Précisions : voir onglet "GUIDE d'évaluation"</t>
        </r>
      </text>
    </comment>
    <comment ref="J50" authorId="1">
      <text>
        <r>
          <rPr>
            <b/>
            <sz val="11"/>
            <color indexed="18"/>
            <rFont val="Tahoma"/>
            <family val="2"/>
          </rPr>
          <t>Utilisez la liste déroulante.
Précisions : voir onglet "GUIDE d'évaluation"</t>
        </r>
      </text>
    </comment>
    <comment ref="K50" authorId="1">
      <text>
        <r>
          <rPr>
            <b/>
            <sz val="11"/>
            <color indexed="18"/>
            <rFont val="Tahoma"/>
            <family val="2"/>
          </rPr>
          <t>Utilisez la liste déroulante.
Précisions : voir onglet "GUIDE d'évaluation"</t>
        </r>
      </text>
    </comment>
    <comment ref="L50" authorId="1">
      <text>
        <r>
          <rPr>
            <b/>
            <sz val="11"/>
            <color indexed="18"/>
            <rFont val="Tahoma"/>
            <family val="2"/>
          </rPr>
          <t>Utilisez la liste déroulante.
Précisions : voir onglet "GUIDE d'évaluation"</t>
        </r>
      </text>
    </comment>
    <comment ref="J51" authorId="1">
      <text>
        <r>
          <rPr>
            <b/>
            <sz val="11"/>
            <color indexed="18"/>
            <rFont val="Tahoma"/>
            <family val="2"/>
          </rPr>
          <t>Utilisez la liste déroulante.
Précisions : voir onglet "GUIDE d'évaluation"</t>
        </r>
      </text>
    </comment>
    <comment ref="K51" authorId="1">
      <text>
        <r>
          <rPr>
            <b/>
            <sz val="11"/>
            <color indexed="18"/>
            <rFont val="Tahoma"/>
            <family val="2"/>
          </rPr>
          <t>Utilisez la liste déroulante.
Précisions : voir onglet "GUIDE d'évaluation"</t>
        </r>
      </text>
    </comment>
    <comment ref="L51" authorId="1">
      <text>
        <r>
          <rPr>
            <b/>
            <sz val="11"/>
            <color indexed="18"/>
            <rFont val="Tahoma"/>
            <family val="2"/>
          </rPr>
          <t>Utilisez la liste déroulante.
Précisions : voir onglet "GUIDE d'évaluation"</t>
        </r>
      </text>
    </comment>
    <comment ref="J52" authorId="1">
      <text>
        <r>
          <rPr>
            <b/>
            <sz val="11"/>
            <color indexed="18"/>
            <rFont val="Tahoma"/>
            <family val="2"/>
          </rPr>
          <t>Utilisez la liste déroulante.
Précisions : voir onglet "GUIDE d'évaluation"</t>
        </r>
      </text>
    </comment>
    <comment ref="K52" authorId="1">
      <text>
        <r>
          <rPr>
            <b/>
            <sz val="11"/>
            <color indexed="18"/>
            <rFont val="Tahoma"/>
            <family val="2"/>
          </rPr>
          <t>Utilisez la liste déroulante.
Précisions : voir onglet "GUIDE d'évaluation"</t>
        </r>
      </text>
    </comment>
    <comment ref="L52" authorId="1">
      <text>
        <r>
          <rPr>
            <b/>
            <sz val="11"/>
            <color indexed="18"/>
            <rFont val="Tahoma"/>
            <family val="2"/>
          </rPr>
          <t>Utilisez la liste déroulante.
Précisions : voir onglet "GUIDE d'évaluation"</t>
        </r>
      </text>
    </comment>
    <comment ref="J53" authorId="1">
      <text>
        <r>
          <rPr>
            <b/>
            <sz val="11"/>
            <color indexed="18"/>
            <rFont val="Tahoma"/>
            <family val="2"/>
          </rPr>
          <t>Utilisez la liste déroulante.
Précisions : voir onglet "GUIDE d'évaluation"</t>
        </r>
      </text>
    </comment>
    <comment ref="K53" authorId="1">
      <text>
        <r>
          <rPr>
            <b/>
            <sz val="11"/>
            <color indexed="18"/>
            <rFont val="Tahoma"/>
            <family val="2"/>
          </rPr>
          <t>Utilisez la liste déroulante.
Précisions : voir onglet "GUIDE d'évaluation"</t>
        </r>
      </text>
    </comment>
    <comment ref="L53" authorId="1">
      <text>
        <r>
          <rPr>
            <b/>
            <sz val="11"/>
            <color indexed="18"/>
            <rFont val="Tahoma"/>
            <family val="2"/>
          </rPr>
          <t>Utilisez la liste déroulante.
Précisions : voir onglet "GUIDE d'évaluation"</t>
        </r>
      </text>
    </comment>
    <comment ref="J54" authorId="1">
      <text>
        <r>
          <rPr>
            <b/>
            <sz val="11"/>
            <color indexed="18"/>
            <rFont val="Tahoma"/>
            <family val="2"/>
          </rPr>
          <t>Utilisez la liste déroulante.
Précisions : voir onglet "GUIDE d'évaluation"</t>
        </r>
      </text>
    </comment>
    <comment ref="K54" authorId="1">
      <text>
        <r>
          <rPr>
            <b/>
            <sz val="11"/>
            <color indexed="18"/>
            <rFont val="Tahoma"/>
            <family val="2"/>
          </rPr>
          <t>Utilisez la liste déroulante.
Précisions : voir onglet "GUIDE d'évaluation"</t>
        </r>
      </text>
    </comment>
    <comment ref="L54" authorId="1">
      <text>
        <r>
          <rPr>
            <b/>
            <sz val="11"/>
            <color indexed="18"/>
            <rFont val="Tahoma"/>
            <family val="2"/>
          </rPr>
          <t>Utilisez la liste déroulante.
Précisions : voir onglet "GUIDE d'évaluation"</t>
        </r>
      </text>
    </comment>
    <comment ref="J55" authorId="1">
      <text>
        <r>
          <rPr>
            <b/>
            <sz val="11"/>
            <color indexed="18"/>
            <rFont val="Tahoma"/>
            <family val="2"/>
          </rPr>
          <t>Utilisez la liste déroulante.
Précisions : voir onglet "GUIDE d'évaluation"</t>
        </r>
      </text>
    </comment>
    <comment ref="K55" authorId="1">
      <text>
        <r>
          <rPr>
            <b/>
            <sz val="11"/>
            <color indexed="18"/>
            <rFont val="Tahoma"/>
            <family val="2"/>
          </rPr>
          <t>Utilisez la liste déroulante.
Précisions : voir onglet "GUIDE d'évaluation"</t>
        </r>
      </text>
    </comment>
    <comment ref="L55" authorId="1">
      <text>
        <r>
          <rPr>
            <b/>
            <sz val="11"/>
            <color indexed="18"/>
            <rFont val="Tahoma"/>
            <family val="2"/>
          </rPr>
          <t>Utilisez la liste déroulante.
Précisions : voir onglet "GUIDE d'évaluation"</t>
        </r>
      </text>
    </comment>
    <comment ref="J56" authorId="1">
      <text>
        <r>
          <rPr>
            <b/>
            <sz val="11"/>
            <color indexed="18"/>
            <rFont val="Tahoma"/>
            <family val="2"/>
          </rPr>
          <t>Utilisez la liste déroulante.
Précisions : voir onglet "GUIDE d'évaluation"</t>
        </r>
      </text>
    </comment>
    <comment ref="K56" authorId="1">
      <text>
        <r>
          <rPr>
            <b/>
            <sz val="11"/>
            <color indexed="18"/>
            <rFont val="Tahoma"/>
            <family val="2"/>
          </rPr>
          <t>Utilisez la liste déroulante.
Précisions : voir onglet "GUIDE d'évaluation"</t>
        </r>
      </text>
    </comment>
    <comment ref="L56" authorId="1">
      <text>
        <r>
          <rPr>
            <b/>
            <sz val="11"/>
            <color indexed="18"/>
            <rFont val="Tahoma"/>
            <family val="2"/>
          </rPr>
          <t>Utilisez la liste déroulante.
Précisions : voir onglet "GUIDE d'évaluation"</t>
        </r>
      </text>
    </comment>
    <comment ref="J57" authorId="1">
      <text>
        <r>
          <rPr>
            <b/>
            <sz val="11"/>
            <color indexed="18"/>
            <rFont val="Tahoma"/>
            <family val="2"/>
          </rPr>
          <t>Utilisez la liste déroulante.
Précisions : voir onglet "GUIDE d'évaluation"</t>
        </r>
      </text>
    </comment>
    <comment ref="K57" authorId="1">
      <text>
        <r>
          <rPr>
            <b/>
            <sz val="11"/>
            <color indexed="18"/>
            <rFont val="Tahoma"/>
            <family val="2"/>
          </rPr>
          <t>Utilisez la liste déroulante.
Précisions : voir onglet "GUIDE d'évaluation"</t>
        </r>
      </text>
    </comment>
    <comment ref="L57" authorId="1">
      <text>
        <r>
          <rPr>
            <b/>
            <sz val="11"/>
            <color indexed="18"/>
            <rFont val="Tahoma"/>
            <family val="2"/>
          </rPr>
          <t>Utilisez la liste déroulante.
Précisions : voir onglet "GUIDE d'évaluation"</t>
        </r>
      </text>
    </comment>
    <comment ref="J58" authorId="1">
      <text>
        <r>
          <rPr>
            <b/>
            <sz val="11"/>
            <color indexed="18"/>
            <rFont val="Tahoma"/>
            <family val="2"/>
          </rPr>
          <t>Utilisez la liste déroulante.
Précisions : voir onglet "GUIDE d'évaluation"</t>
        </r>
      </text>
    </comment>
    <comment ref="K58" authorId="1">
      <text>
        <r>
          <rPr>
            <b/>
            <sz val="11"/>
            <color indexed="18"/>
            <rFont val="Tahoma"/>
            <family val="2"/>
          </rPr>
          <t>Utilisez la liste déroulante.
Précisions : voir onglet "GUIDE d'évaluation"</t>
        </r>
      </text>
    </comment>
    <comment ref="L58" authorId="1">
      <text>
        <r>
          <rPr>
            <b/>
            <sz val="11"/>
            <color indexed="18"/>
            <rFont val="Tahoma"/>
            <family val="2"/>
          </rPr>
          <t>Utilisez la liste déroulante.
Précisions : voir onglet "GUIDE d'évaluation"</t>
        </r>
      </text>
    </comment>
    <comment ref="J59" authorId="1">
      <text>
        <r>
          <rPr>
            <b/>
            <sz val="11"/>
            <color indexed="18"/>
            <rFont val="Tahoma"/>
            <family val="2"/>
          </rPr>
          <t>Utilisez la liste déroulante.
Précisions : voir onglet "GUIDE d'évaluation"</t>
        </r>
      </text>
    </comment>
    <comment ref="K59" authorId="1">
      <text>
        <r>
          <rPr>
            <b/>
            <sz val="11"/>
            <color indexed="18"/>
            <rFont val="Tahoma"/>
            <family val="2"/>
          </rPr>
          <t>Utilisez la liste déroulante.
Précisions : voir onglet "GUIDE d'évaluation"</t>
        </r>
      </text>
    </comment>
    <comment ref="L59" authorId="1">
      <text>
        <r>
          <rPr>
            <b/>
            <sz val="11"/>
            <color indexed="18"/>
            <rFont val="Tahoma"/>
            <family val="2"/>
          </rPr>
          <t>Utilisez la liste déroulante.
Précisions : voir onglet "GUIDE d'évaluation"</t>
        </r>
      </text>
    </comment>
    <comment ref="J60" authorId="1">
      <text>
        <r>
          <rPr>
            <b/>
            <sz val="11"/>
            <color indexed="18"/>
            <rFont val="Tahoma"/>
            <family val="2"/>
          </rPr>
          <t>Utilisez la liste déroulante.
Précisions : voir onglet "GUIDE d'évaluation"</t>
        </r>
      </text>
    </comment>
    <comment ref="K60" authorId="1">
      <text>
        <r>
          <rPr>
            <b/>
            <sz val="11"/>
            <color indexed="18"/>
            <rFont val="Tahoma"/>
            <family val="2"/>
          </rPr>
          <t>Utilisez la liste déroulante.
Précisions : voir onglet "GUIDE d'évaluation"</t>
        </r>
      </text>
    </comment>
    <comment ref="L60" authorId="1">
      <text>
        <r>
          <rPr>
            <b/>
            <sz val="11"/>
            <color indexed="18"/>
            <rFont val="Tahoma"/>
            <family val="2"/>
          </rPr>
          <t>Utilisez la liste déroulante.
Précisions : voir onglet "GUIDE d'évaluation"</t>
        </r>
      </text>
    </comment>
    <comment ref="J61" authorId="1">
      <text>
        <r>
          <rPr>
            <b/>
            <sz val="11"/>
            <color indexed="18"/>
            <rFont val="Tahoma"/>
            <family val="2"/>
          </rPr>
          <t>Utilisez la liste déroulante.
Précisions : voir onglet "GUIDE d'évaluation"</t>
        </r>
      </text>
    </comment>
    <comment ref="K61" authorId="1">
      <text>
        <r>
          <rPr>
            <b/>
            <sz val="11"/>
            <color indexed="18"/>
            <rFont val="Tahoma"/>
            <family val="2"/>
          </rPr>
          <t>Utilisez la liste déroulante.
Précisions : voir onglet "GUIDE d'évaluation"</t>
        </r>
      </text>
    </comment>
    <comment ref="L61" authorId="1">
      <text>
        <r>
          <rPr>
            <b/>
            <sz val="11"/>
            <color indexed="18"/>
            <rFont val="Tahoma"/>
            <family val="2"/>
          </rPr>
          <t>Utilisez la liste déroulante.
Précisions : voir onglet "GUIDE d'évaluation"</t>
        </r>
      </text>
    </comment>
    <comment ref="J62" authorId="1">
      <text>
        <r>
          <rPr>
            <b/>
            <sz val="11"/>
            <color indexed="18"/>
            <rFont val="Tahoma"/>
            <family val="2"/>
          </rPr>
          <t>Utilisez la liste déroulante.
Précisions : voir onglet "GUIDE d'évaluation"</t>
        </r>
      </text>
    </comment>
    <comment ref="K62" authorId="1">
      <text>
        <r>
          <rPr>
            <b/>
            <sz val="11"/>
            <color indexed="18"/>
            <rFont val="Tahoma"/>
            <family val="2"/>
          </rPr>
          <t>Utilisez la liste déroulante.
Précisions : voir onglet "GUIDE d'évaluation"</t>
        </r>
      </text>
    </comment>
    <comment ref="L62" authorId="1">
      <text>
        <r>
          <rPr>
            <b/>
            <sz val="11"/>
            <color indexed="18"/>
            <rFont val="Tahoma"/>
            <family val="2"/>
          </rPr>
          <t>Utilisez la liste déroulante.
Précisions : voir onglet "GUIDE d'évaluation"</t>
        </r>
      </text>
    </comment>
    <comment ref="J63" authorId="1">
      <text>
        <r>
          <rPr>
            <b/>
            <sz val="11"/>
            <color indexed="18"/>
            <rFont val="Tahoma"/>
            <family val="2"/>
          </rPr>
          <t>Utilisez la liste déroulante.
Précisions : voir onglet "GUIDE d'évaluation"</t>
        </r>
      </text>
    </comment>
    <comment ref="K63" authorId="1">
      <text>
        <r>
          <rPr>
            <b/>
            <sz val="11"/>
            <color indexed="18"/>
            <rFont val="Tahoma"/>
            <family val="2"/>
          </rPr>
          <t>Utilisez la liste déroulante.
Précisions : voir onglet "GUIDE d'évaluation"</t>
        </r>
      </text>
    </comment>
    <comment ref="L63" authorId="1">
      <text>
        <r>
          <rPr>
            <b/>
            <sz val="11"/>
            <color indexed="18"/>
            <rFont val="Tahoma"/>
            <family val="2"/>
          </rPr>
          <t>Utilisez la liste déroulante.
Précisions : voir onglet "GUIDE d'évaluation"</t>
        </r>
      </text>
    </comment>
    <comment ref="J64" authorId="1">
      <text>
        <r>
          <rPr>
            <b/>
            <sz val="11"/>
            <color indexed="18"/>
            <rFont val="Tahoma"/>
            <family val="2"/>
          </rPr>
          <t>Utilisez la liste déroulante.
Précisions : voir onglet "GUIDE d'évaluation"</t>
        </r>
      </text>
    </comment>
    <comment ref="K64" authorId="1">
      <text>
        <r>
          <rPr>
            <b/>
            <sz val="11"/>
            <color indexed="18"/>
            <rFont val="Tahoma"/>
            <family val="2"/>
          </rPr>
          <t>Utilisez la liste déroulante.
Précisions : voir onglet "GUIDE d'évaluation"</t>
        </r>
      </text>
    </comment>
    <comment ref="L64" authorId="1">
      <text>
        <r>
          <rPr>
            <b/>
            <sz val="11"/>
            <color indexed="18"/>
            <rFont val="Tahoma"/>
            <family val="2"/>
          </rPr>
          <t>Utilisez la liste déroulante.
Précisions : voir onglet "GUIDE d'évaluation"</t>
        </r>
      </text>
    </comment>
    <comment ref="J65" authorId="1">
      <text>
        <r>
          <rPr>
            <b/>
            <sz val="11"/>
            <color indexed="18"/>
            <rFont val="Tahoma"/>
            <family val="2"/>
          </rPr>
          <t>Utilisez la liste déroulante.
Précisions : voir onglet "GUIDE d'évaluation"</t>
        </r>
      </text>
    </comment>
    <comment ref="K65" authorId="1">
      <text>
        <r>
          <rPr>
            <b/>
            <sz val="11"/>
            <color indexed="18"/>
            <rFont val="Tahoma"/>
            <family val="2"/>
          </rPr>
          <t>Utilisez la liste déroulante.
Précisions : voir onglet "GUIDE d'évaluation"</t>
        </r>
      </text>
    </comment>
    <comment ref="L65" authorId="1">
      <text>
        <r>
          <rPr>
            <b/>
            <sz val="11"/>
            <color indexed="18"/>
            <rFont val="Tahoma"/>
            <family val="2"/>
          </rPr>
          <t>Utilisez la liste déroulante.
Précisions : voir onglet "GUIDE d'évaluation"</t>
        </r>
      </text>
    </comment>
    <comment ref="J66" authorId="1">
      <text>
        <r>
          <rPr>
            <b/>
            <sz val="11"/>
            <color indexed="18"/>
            <rFont val="Tahoma"/>
            <family val="2"/>
          </rPr>
          <t>Utilisez la liste déroulante.
Précisions : voir onglet "GUIDE d'évaluation"</t>
        </r>
      </text>
    </comment>
    <comment ref="K66" authorId="1">
      <text>
        <r>
          <rPr>
            <b/>
            <sz val="11"/>
            <color indexed="18"/>
            <rFont val="Tahoma"/>
            <family val="2"/>
          </rPr>
          <t>Utilisez la liste déroulante.
Précisions : voir onglet "GUIDE d'évaluation"</t>
        </r>
      </text>
    </comment>
    <comment ref="L66" authorId="1">
      <text>
        <r>
          <rPr>
            <b/>
            <sz val="11"/>
            <color indexed="18"/>
            <rFont val="Tahoma"/>
            <family val="2"/>
          </rPr>
          <t>Utilisez la liste déroulante.
Précisions : voir onglet "GUIDE d'évaluation"</t>
        </r>
      </text>
    </comment>
    <comment ref="J67" authorId="1">
      <text>
        <r>
          <rPr>
            <b/>
            <sz val="11"/>
            <color indexed="18"/>
            <rFont val="Tahoma"/>
            <family val="2"/>
          </rPr>
          <t>Utilisez la liste déroulante.
Précisions : voir onglet "GUIDE d'évaluation"</t>
        </r>
      </text>
    </comment>
    <comment ref="K67" authorId="1">
      <text>
        <r>
          <rPr>
            <b/>
            <sz val="11"/>
            <color indexed="18"/>
            <rFont val="Tahoma"/>
            <family val="2"/>
          </rPr>
          <t>Utilisez la liste déroulante.
Précisions : voir onglet "GUIDE d'évaluation"</t>
        </r>
      </text>
    </comment>
    <comment ref="L67" authorId="1">
      <text>
        <r>
          <rPr>
            <b/>
            <sz val="11"/>
            <color indexed="18"/>
            <rFont val="Tahoma"/>
            <family val="2"/>
          </rPr>
          <t>Utilisez la liste déroulante.
Précisions : voir onglet "GUIDE d'évaluation"</t>
        </r>
      </text>
    </comment>
    <comment ref="J68" authorId="1">
      <text>
        <r>
          <rPr>
            <b/>
            <sz val="11"/>
            <color indexed="18"/>
            <rFont val="Tahoma"/>
            <family val="2"/>
          </rPr>
          <t>Utilisez la liste déroulante.
Précisions : voir onglet "GUIDE d'évaluation"</t>
        </r>
      </text>
    </comment>
    <comment ref="K68" authorId="1">
      <text>
        <r>
          <rPr>
            <b/>
            <sz val="11"/>
            <color indexed="18"/>
            <rFont val="Tahoma"/>
            <family val="2"/>
          </rPr>
          <t>Utilisez la liste déroulante.
Précisions : voir onglet "GUIDE d'évaluation"</t>
        </r>
      </text>
    </comment>
    <comment ref="L68" authorId="1">
      <text>
        <r>
          <rPr>
            <b/>
            <sz val="11"/>
            <color indexed="18"/>
            <rFont val="Tahoma"/>
            <family val="2"/>
          </rPr>
          <t>Utilisez la liste déroulante.
Précisions : voir onglet "GUIDE d'évaluation"</t>
        </r>
      </text>
    </comment>
    <comment ref="J69" authorId="1">
      <text>
        <r>
          <rPr>
            <b/>
            <sz val="11"/>
            <color indexed="18"/>
            <rFont val="Tahoma"/>
            <family val="2"/>
          </rPr>
          <t>Utilisez la liste déroulante.
Précisions : voir onglet "GUIDE d'évaluation"</t>
        </r>
      </text>
    </comment>
    <comment ref="K69" authorId="1">
      <text>
        <r>
          <rPr>
            <b/>
            <sz val="11"/>
            <color indexed="18"/>
            <rFont val="Tahoma"/>
            <family val="2"/>
          </rPr>
          <t>Utilisez la liste déroulante.
Précisions : voir onglet "GUIDE d'évaluation"</t>
        </r>
      </text>
    </comment>
    <comment ref="L69" authorId="1">
      <text>
        <r>
          <rPr>
            <b/>
            <sz val="11"/>
            <color indexed="18"/>
            <rFont val="Tahoma"/>
            <family val="2"/>
          </rPr>
          <t>Utilisez la liste déroulante.
Précisions : voir onglet "GUIDE d'évaluation"</t>
        </r>
      </text>
    </comment>
    <comment ref="J70" authorId="1">
      <text>
        <r>
          <rPr>
            <b/>
            <sz val="11"/>
            <color indexed="18"/>
            <rFont val="Tahoma"/>
            <family val="2"/>
          </rPr>
          <t>Utilisez la liste déroulante.
Précisions : voir onglet "GUIDE d'évaluation"</t>
        </r>
      </text>
    </comment>
    <comment ref="K70" authorId="1">
      <text>
        <r>
          <rPr>
            <b/>
            <sz val="11"/>
            <color indexed="18"/>
            <rFont val="Tahoma"/>
            <family val="2"/>
          </rPr>
          <t>Utilisez la liste déroulante.
Précisions : voir onglet "GUIDE d'évaluation"</t>
        </r>
      </text>
    </comment>
    <comment ref="L70" authorId="1">
      <text>
        <r>
          <rPr>
            <b/>
            <sz val="11"/>
            <color indexed="18"/>
            <rFont val="Tahoma"/>
            <family val="2"/>
          </rPr>
          <t>Utilisez la liste déroulante.
Précisions : voir onglet "GUIDE d'évaluation"</t>
        </r>
      </text>
    </comment>
    <comment ref="J71" authorId="1">
      <text>
        <r>
          <rPr>
            <b/>
            <sz val="11"/>
            <color indexed="18"/>
            <rFont val="Tahoma"/>
            <family val="2"/>
          </rPr>
          <t>Utilisez la liste déroulante.
Précisions : voir onglet "GUIDE d'évaluation"</t>
        </r>
      </text>
    </comment>
    <comment ref="K71" authorId="1">
      <text>
        <r>
          <rPr>
            <b/>
            <sz val="11"/>
            <color indexed="18"/>
            <rFont val="Tahoma"/>
            <family val="2"/>
          </rPr>
          <t>Utilisez la liste déroulante.
Précisions : voir onglet "GUIDE d'évaluation"</t>
        </r>
      </text>
    </comment>
    <comment ref="L71" authorId="1">
      <text>
        <r>
          <rPr>
            <b/>
            <sz val="11"/>
            <color indexed="18"/>
            <rFont val="Tahoma"/>
            <family val="2"/>
          </rPr>
          <t>Utilisez la liste déroulante.
Précisions : voir onglet "GUIDE d'évaluation"</t>
        </r>
      </text>
    </comment>
  </commentList>
</comments>
</file>

<file path=xl/sharedStrings.xml><?xml version="1.0" encoding="utf-8"?>
<sst xmlns="http://schemas.openxmlformats.org/spreadsheetml/2006/main" count="1334" uniqueCount="292">
  <si>
    <t>NA</t>
  </si>
  <si>
    <t>CA</t>
  </si>
  <si>
    <t>PA</t>
  </si>
  <si>
    <t>A</t>
  </si>
  <si>
    <t>E</t>
  </si>
  <si>
    <t>NF</t>
  </si>
  <si>
    <t>0/20</t>
  </si>
  <si>
    <t>Pas ou très peu d’attentes satisfaites ; de 0 à 5/20</t>
  </si>
  <si>
    <t>Un peu moins de la moitié des attentes satisfaites ; de 5 à 10/20</t>
  </si>
  <si>
    <t>Un peu plus de la moitié des attentes satisfaites : de 10 à 15/20</t>
  </si>
  <si>
    <t>Presque toutes les attentes satisfaites ; de 15 à 20/20</t>
  </si>
  <si>
    <t>Toutes les attentes satisfaites ; 20/20</t>
  </si>
  <si>
    <t>Niveaux</t>
  </si>
  <si>
    <t>Critères indicatifs</t>
  </si>
  <si>
    <r>
      <t>Non Acquis</t>
    </r>
    <r>
      <rPr>
        <sz val="10"/>
        <color indexed="8"/>
        <rFont val="Arial"/>
        <family val="2"/>
      </rPr>
      <t xml:space="preserve">, à retravailler entièrement et en profondeur. </t>
    </r>
    <r>
      <rPr>
        <b/>
        <sz val="10"/>
        <color indexed="8"/>
        <rFont val="Arial"/>
        <family val="2"/>
      </rPr>
      <t>Important travail personnel nécessaire (en classe et à domicile)</t>
    </r>
  </si>
  <si>
    <r>
      <t>en Cours d’Acquisition</t>
    </r>
    <r>
      <rPr>
        <sz val="10"/>
        <color indexed="8"/>
        <rFont val="Arial"/>
        <family val="2"/>
      </rPr>
      <t xml:space="preserve">, mais encore insuffisant ; A retravailler avec soin pour progresser et atteindre le niveau. </t>
    </r>
    <r>
      <rPr>
        <b/>
        <sz val="10"/>
        <color indexed="8"/>
        <rFont val="Arial"/>
        <family val="2"/>
      </rPr>
      <t>Plus de travail personnel nécessaire (en classe et à domicile)</t>
    </r>
  </si>
  <si>
    <r>
      <t>Excellent</t>
    </r>
    <r>
      <rPr>
        <sz val="10"/>
        <color indexed="8"/>
        <rFont val="Arial"/>
        <family val="2"/>
      </rPr>
      <t xml:space="preserve">, totalement acquis, poursuivez ainsi ! </t>
    </r>
    <r>
      <rPr>
        <b/>
        <sz val="10"/>
        <color indexed="8"/>
        <rFont val="Arial"/>
        <family val="2"/>
      </rPr>
      <t>FELICITATIONS appuyées</t>
    </r>
  </si>
  <si>
    <r>
      <t>Globalement Acquis</t>
    </r>
    <r>
      <rPr>
        <sz val="10"/>
        <color indexed="8"/>
        <rFont val="Arial"/>
        <family val="2"/>
      </rPr>
      <t xml:space="preserve">, travail de qualité à poursuivre ; des détails à corriger et/ou améliorer. </t>
    </r>
    <r>
      <rPr>
        <b/>
        <sz val="10"/>
        <color indexed="8"/>
        <rFont val="Arial"/>
        <family val="2"/>
      </rPr>
      <t>Félicitation</t>
    </r>
  </si>
  <si>
    <r>
      <t>Non fait</t>
    </r>
    <r>
      <rPr>
        <sz val="10"/>
        <color indexed="8"/>
        <rFont val="Arial"/>
        <family val="2"/>
      </rPr>
      <t xml:space="preserve"> malgré la commande du travail</t>
    </r>
  </si>
  <si>
    <t>Il s'agit de la capacité de l'élève à avoir effectué la production attendue dans les délais impartis.</t>
  </si>
  <si>
    <t>Niveaux quantitatifs indicatifs</t>
  </si>
  <si>
    <r>
      <t>Partiellement Acquis</t>
    </r>
    <r>
      <rPr>
        <sz val="10"/>
        <color indexed="8"/>
        <rFont val="Arial"/>
        <family val="2"/>
      </rPr>
      <t xml:space="preserve">, des éléments convenables, d’autres à corriger et/ou améliorer et/ou ensemble un peu trop superficiel ; travail d’approfondissement nécessaire ; </t>
    </r>
    <r>
      <rPr>
        <b/>
        <sz val="10"/>
        <color indexed="8"/>
        <rFont val="Arial"/>
        <family val="2"/>
      </rPr>
      <t>Encouragement</t>
    </r>
  </si>
  <si>
    <t>Dates ou période d'évaluation</t>
  </si>
  <si>
    <t>Compétences de la
Seconde de la Relation-client</t>
  </si>
  <si>
    <t xml:space="preserve">Il s'agit de la production de l'élève, le résultat concret de son travail tels qu'ils seraient jaugés en milieu professionnel, dans le cadre d'un contrat de travail pour l'embauche d'un employé de niveau 5 ou 4 (niv 5 : CAP-BEP ; niv 4 : Bac). </t>
  </si>
  <si>
    <t>CT 1. Produire un résultat conforme à la commande (de la hiérarchie, du client…)</t>
  </si>
  <si>
    <t>CT 2. Respecter les délais impartis</t>
  </si>
  <si>
    <t>CT 3. Restituer la présentation de son activité</t>
  </si>
  <si>
    <t>Il s'agit de la capacité de l'élève à conceptualiser puis expliquer sa démarche de travail, les difficultés rencontrées, les points à améliorer, les acquis à l'issue de l'activité (etc.) par exemple dans le cadre d'une réunion de bilan avec son supérieur hiérarchique ou pour répondre à une réclamation de client.</t>
  </si>
  <si>
    <t>CT 5. S'intégrer de façon harmonieuse et constructive à l'équipe de travail</t>
  </si>
  <si>
    <t>A évaluer dans le cadre d'un travail de groupe selon les attentes en milieu professionnel. A évaluer également lors des travaux individuels : il s'agit alors de la capapcité de l'léève à effectuer ses mission en respectant celles de ses collaborateurs.</t>
  </si>
  <si>
    <t>Orthographe, grammaire, synthaxe mais également registre de langage approprié, présentation professionnelle des messages et rapidité de rédaction adéquate (ex : dans les chat avec la clientèle, l'immédiateté est un critère décisif). A évaluer sur tout type d'écrit, hors brouillon.</t>
  </si>
  <si>
    <t>Il s'agit bien d'évaluer l'expression orale de l'élève tout au long des séances de cours et non uniquement sur une situation spécifique d'entrainement ou d'évalaution. Evaluation du registre de langage, de la diction, du débit et du ton.</t>
  </si>
  <si>
    <t>Il s'agit d'évaluer la porture de l'élève tout au long des séances de cours et non uniquement sur une situation spécifique d'entrainement ou d'évalaution. Evaluation du positionnement de son corps, de son assise, de sa gestuelle, Etc.</t>
  </si>
  <si>
    <t>Il s'agit de la capacité de l'élève à évaluer le niveau qu'il a atteint avec justesse, à le justifier avec pertinence et lucidité, et à envisager convenablement les actions d'amélioration à mettre en oeuvre.</t>
  </si>
  <si>
    <t>Min</t>
  </si>
  <si>
    <t>Max</t>
  </si>
  <si>
    <t>NC</t>
  </si>
  <si>
    <r>
      <t xml:space="preserve">Non compté </t>
    </r>
    <r>
      <rPr>
        <sz val="10"/>
        <color indexed="8"/>
        <rFont val="Arial"/>
        <family val="2"/>
      </rPr>
      <t>(sur une date précise, vous ne souhaitez pas compter dans la moyenne les évaluations enregistrées sur cette date =&gt; cf ligne 6 des tableaux élèves)</t>
    </r>
  </si>
  <si>
    <t>-</t>
  </si>
  <si>
    <t>Liste des élèves</t>
  </si>
  <si>
    <t>Période d'évaluation</t>
  </si>
  <si>
    <t xml:space="preserve">           GUIDE DE L'EVALUATION (en lecture seule)</t>
  </si>
  <si>
    <t>Enseignant.e.s évaluateur.rice.s</t>
  </si>
  <si>
    <r>
      <t xml:space="preserve">Vous pouvez imprimer ce guide en A4 </t>
    </r>
    <r>
      <rPr>
        <b/>
        <i/>
        <sz val="16"/>
        <color rgb="FF0070C0"/>
        <rFont val="Arial"/>
        <family val="2"/>
      </rPr>
      <t>recto-verso si possible</t>
    </r>
    <r>
      <rPr>
        <b/>
        <sz val="16"/>
        <color rgb="FF0070C0"/>
        <rFont val="Arial"/>
        <family val="2"/>
      </rPr>
      <t xml:space="preserve"> </t>
    </r>
    <r>
      <rPr>
        <b/>
        <sz val="28"/>
        <color rgb="FF0070C0"/>
        <rFont val="Webdings"/>
        <family val="1"/>
        <charset val="2"/>
      </rPr>
      <t>P</t>
    </r>
  </si>
  <si>
    <t>Niveaux d'évaluation</t>
  </si>
  <si>
    <t>Imprimable en A4 recto simple</t>
  </si>
  <si>
    <r>
      <rPr>
        <i/>
        <sz val="12"/>
        <color rgb="FF0070C0"/>
        <rFont val="Arial"/>
        <family val="2"/>
      </rPr>
      <t>N'imprimez qu'en cas de nécessité</t>
    </r>
    <r>
      <rPr>
        <sz val="12"/>
        <color rgb="FF0070C0"/>
        <rFont val="Arial"/>
        <family val="2"/>
      </rPr>
      <t xml:space="preserve"> </t>
    </r>
    <r>
      <rPr>
        <sz val="24"/>
        <color rgb="FF0070C0"/>
        <rFont val="Webdings"/>
        <family val="1"/>
        <charset val="2"/>
      </rPr>
      <t>P</t>
    </r>
  </si>
  <si>
    <t>Classe ou groupe</t>
  </si>
  <si>
    <t>Moyenne finale
sur la période</t>
  </si>
  <si>
    <t xml:space="preserve"> Informations générales</t>
  </si>
  <si>
    <t xml:space="preserve">            Seconde RC ~ Suivi de compétences ~ TUTORIEL</t>
  </si>
  <si>
    <t></t>
  </si>
  <si>
    <r>
      <rPr>
        <i/>
        <sz val="10"/>
        <color rgb="FF0070C0"/>
        <rFont val="Arial"/>
        <family val="2"/>
      </rPr>
      <t>N'imprimez qu'en cas de nécessité</t>
    </r>
    <r>
      <rPr>
        <sz val="12"/>
        <color rgb="FF0070C0"/>
        <rFont val="Arial"/>
        <family val="2"/>
      </rPr>
      <t xml:space="preserve"> </t>
    </r>
  </si>
  <si>
    <t>Estelle-Ja.Benhamou@ac-grenoble.fr</t>
  </si>
  <si>
    <t xml:space="preserve"> Préparez votre fichier</t>
  </si>
  <si>
    <t>Attention : ce fichier nécessite
Excel 2007 ou une version plus récente.</t>
  </si>
  <si>
    <t xml:space="preserve"> Coup d'œil d'ensemble</t>
  </si>
  <si>
    <t xml:space="preserve"> Evaluer un élève</t>
  </si>
  <si>
    <t xml:space="preserve"> Consultez les résultats du groupe</t>
  </si>
  <si>
    <t xml:space="preserve"> Des questions ?</t>
  </si>
  <si>
    <t>Si vous avez une version antérieure, contactez</t>
  </si>
  <si>
    <t>Version pdf</t>
  </si>
  <si>
    <t>facile à lire</t>
  </si>
  <si>
    <t xml:space="preserve">sur </t>
  </si>
  <si>
    <t>mobile</t>
  </si>
  <si>
    <t>Elèves n°</t>
  </si>
  <si>
    <t>Elèves noms</t>
  </si>
  <si>
    <t>Notes/date coef finale max</t>
  </si>
  <si>
    <t>Notes/date coef finale min</t>
  </si>
  <si>
    <t>Max choix prof</t>
  </si>
  <si>
    <t>Min choix prof</t>
  </si>
  <si>
    <t>Moy</t>
  </si>
  <si>
    <t>Eval détail en notes coef simple</t>
  </si>
  <si>
    <t>Appréciation E, A, etc.</t>
  </si>
  <si>
    <t>BILAN
de vos évaluations
PAR DATE</t>
  </si>
  <si>
    <t>Vérif</t>
  </si>
  <si>
    <t>Profil en moyenne</t>
  </si>
  <si>
    <t>Coef</t>
  </si>
  <si>
    <t>Contactez Estelle-Ja.Benhamou@ac-grenoble.fr</t>
  </si>
  <si>
    <t>CT 7. A l'écrit, s'exprimer avec la qualité rédactionnelle attendue</t>
  </si>
  <si>
    <t>CT 8. A l'oral, s'exprimer de façon professionnelle</t>
  </si>
  <si>
    <t>Compétence centrale d'une société digitalisée, elle doit s'adapter à tout type de documents et de supports.</t>
  </si>
  <si>
    <t>Imprimable en A4 recto-verso</t>
  </si>
  <si>
    <t>Cliquez ICI</t>
  </si>
  <si>
    <t>globale</t>
  </si>
  <si>
    <r>
      <rPr>
        <sz val="11"/>
        <color theme="0"/>
        <rFont val="Wingdings 3"/>
        <family val="1"/>
        <charset val="2"/>
      </rPr>
      <t>u</t>
    </r>
    <r>
      <rPr>
        <sz val="9.9"/>
        <color theme="0"/>
        <rFont val="Arial"/>
        <family val="2"/>
      </rPr>
      <t xml:space="preserve"> </t>
    </r>
    <r>
      <rPr>
        <b/>
        <sz val="11"/>
        <color theme="0"/>
        <rFont val="Arial"/>
        <family val="2"/>
      </rPr>
      <t>ensemble du fichier, ex : 1 trimestre</t>
    </r>
  </si>
  <si>
    <t>CT 6. Rechercher l'information et l'exploiter</t>
  </si>
  <si>
    <t>Dates</t>
  </si>
  <si>
    <t>Seconde Relation Client ~ Livret de compétence
Disponible sur ecogest.ac-grenoble.fr &gt; Rénovation Bac Pro Métiers Commerce Vente Accueil</t>
  </si>
  <si>
    <t>sur 20</t>
  </si>
  <si>
    <r>
      <t xml:space="preserve">Pour coefficienter différemment
des compétences
</t>
    </r>
    <r>
      <rPr>
        <i/>
        <u/>
        <sz val="10"/>
        <color rgb="FF0070C0"/>
        <rFont val="Arial"/>
        <family val="2"/>
      </rPr>
      <t>dans une même situation d'évaluation</t>
    </r>
    <r>
      <rPr>
        <i/>
        <sz val="10"/>
        <color rgb="FF0070C0"/>
        <rFont val="Arial"/>
        <family val="2"/>
      </rPr>
      <t>,</t>
    </r>
    <r>
      <rPr>
        <sz val="10"/>
        <color rgb="FF0070C0"/>
        <rFont val="Arial"/>
        <family val="2"/>
      </rPr>
      <t xml:space="preserve">
sur des lignes successives ci-dessus,
créez plusieurs évaluations
datées du même jour,
1 évaluation par coefficient, Exemple :</t>
    </r>
  </si>
  <si>
    <t>10 oct - (Prendre contact)</t>
  </si>
  <si>
    <t>10 oct - (Identifier le besoin)</t>
  </si>
  <si>
    <t>Coefficient par défaut : 1</t>
  </si>
  <si>
    <t xml:space="preserve">
ATTENTION !
SAUVEGARGEZ VOTRE FICHIER
EN DOUBLE EXEMPLAIRE
SYSTEMATIQUELMENT</t>
  </si>
  <si>
    <r>
      <t xml:space="preserve">Des questions ?
Postez-les sur le forum,
</t>
    </r>
    <r>
      <rPr>
        <b/>
        <sz val="10"/>
        <color rgb="FF002060"/>
        <rFont val="Arial"/>
        <family val="2"/>
      </rPr>
      <t>contribution libre,
nomminative ou anonyme au choix</t>
    </r>
  </si>
  <si>
    <r>
      <t xml:space="preserve">
ATTENTION !
SAUVEGARGEZ VOTRE FICHIER
</t>
    </r>
    <r>
      <rPr>
        <i/>
        <u/>
        <sz val="12"/>
        <color rgb="FFFF0000"/>
        <rFont val="Arial Black"/>
        <family val="2"/>
      </rPr>
      <t>EN DOUBLE EXEMPLAIRE
SYSTEMATIQUELMENT</t>
    </r>
  </si>
  <si>
    <r>
      <t xml:space="preserve">RAPPEL : SAUVEGARDEZ CE FICHIER </t>
    </r>
    <r>
      <rPr>
        <i/>
        <u/>
        <sz val="10"/>
        <color rgb="FFFF0000"/>
        <rFont val="Arial Black"/>
        <family val="2"/>
      </rPr>
      <t>EN DOUBLE EXEMPLAIRE</t>
    </r>
  </si>
  <si>
    <t>Moyenne maximale indicative</t>
  </si>
  <si>
    <t>Moyenne minimale indicative</t>
  </si>
  <si>
    <t>Affichage classe et période : Complétez l'onglet ''Classe, période, dates, coef''</t>
  </si>
  <si>
    <t>Nom élève &gt; Complétez l'onglet ''Classe, période, dates, coef''</t>
  </si>
  <si>
    <t xml:space="preserve">          DONNEES GENERALES (2/4)</t>
  </si>
  <si>
    <t xml:space="preserve">          DONNEES GENERALES (1/4)</t>
  </si>
  <si>
    <t xml:space="preserve">             DONNEES GENERALES (3/4)</t>
  </si>
  <si>
    <r>
      <rPr>
        <sz val="13"/>
        <color theme="0"/>
        <rFont val="Arial Black"/>
        <family val="2"/>
      </rPr>
      <t>Choisissez librement les compétences et attitudes à évaluer</t>
    </r>
    <r>
      <rPr>
        <sz val="10"/>
        <color theme="0"/>
        <rFont val="Arial Black"/>
        <family val="2"/>
      </rPr>
      <t xml:space="preserve">
</t>
    </r>
    <r>
      <rPr>
        <b/>
        <sz val="8"/>
        <color theme="0"/>
        <rFont val="Arial"/>
        <family val="2"/>
      </rPr>
      <t>(reports automatiques dans les onglets élèves)</t>
    </r>
  </si>
  <si>
    <t>q</t>
  </si>
  <si>
    <t xml:space="preserve">             DONNEES GENERALES (4/4)</t>
  </si>
  <si>
    <r>
      <t xml:space="preserve">Compétences et attitudes évaluées 1/2
</t>
    </r>
    <r>
      <rPr>
        <b/>
        <sz val="10"/>
        <color theme="0"/>
        <rFont val="Arial"/>
        <family val="2"/>
      </rPr>
      <t>En libre choix &gt; report automatique dans les onglets élèves ; ex ci-dessous supprimables</t>
    </r>
  </si>
  <si>
    <r>
      <t xml:space="preserve">Compétences et attitudes évaluées 2/2
</t>
    </r>
    <r>
      <rPr>
        <b/>
        <sz val="10"/>
        <color theme="0"/>
        <rFont val="Arial"/>
        <family val="2"/>
      </rPr>
      <t>En libre choix &gt; report automatique dans les onglets élèves ; ex ci-dessous supprimables</t>
    </r>
  </si>
  <si>
    <t>CT 4. S'impliquer dans son action</t>
  </si>
  <si>
    <t>Il s'agit des efforts fournis par l'élève, de l'application apportée à la tâche, de son investissement dans les missions confiées</t>
  </si>
  <si>
    <t>CT 11. S'autoévaluer</t>
  </si>
  <si>
    <t>CT 10. Adopter une posture professionnelle (non verbal)</t>
  </si>
  <si>
    <t>Il s'agit d'évaluer le niveau de l'élève nuancé par la rapidité de sa progression et ses efforts pour soutenir ces progrès</t>
  </si>
  <si>
    <t>CT 9. Développer son agilité numérique</t>
  </si>
  <si>
    <t>Moyenne globale périodique</t>
  </si>
  <si>
    <t>Moyenne périodique
par compétence
non coefficientée</t>
  </si>
  <si>
    <t>Seconde Relation Client ~ Livret de compétence</t>
  </si>
  <si>
    <t>&gt; Rénovation Bac Pro Métiers Commerce Vente Accueil</t>
  </si>
  <si>
    <t>&gt; Disponible sur ecogest.ac-grenoble.fr</t>
  </si>
  <si>
    <r>
      <t xml:space="preserve">Votre évaluation finale  </t>
    </r>
    <r>
      <rPr>
        <b/>
        <i/>
        <u/>
        <sz val="10"/>
        <color rgb="FFFF0000"/>
        <rFont val="Arial"/>
        <family val="2"/>
      </rPr>
      <t>PAR DATE</t>
    </r>
    <r>
      <rPr>
        <b/>
        <sz val="10"/>
        <color rgb="FFFF0000"/>
        <rFont val="Arial"/>
        <family val="2"/>
      </rPr>
      <t xml:space="preserve">
</t>
    </r>
    <r>
      <rPr>
        <b/>
        <sz val="9"/>
        <color rgb="FFFF0000"/>
        <rFont val="Arial"/>
        <family val="2"/>
      </rPr>
      <t>(à apprécier/fixer librement)</t>
    </r>
  </si>
  <si>
    <r>
      <t xml:space="preserve">       RAPPEL : SAUVEGARDEZ CE FICHIER </t>
    </r>
    <r>
      <rPr>
        <i/>
        <u/>
        <sz val="10"/>
        <color rgb="FFFF0000"/>
        <rFont val="Arial Black"/>
        <family val="2"/>
      </rPr>
      <t>EN DOUBLE EXEMPLAIRE</t>
    </r>
  </si>
  <si>
    <t>Moyenne classe
par évaluation et par date</t>
  </si>
  <si>
    <t>Dates des évaluations</t>
  </si>
  <si>
    <t>Elèves</t>
  </si>
  <si>
    <t>Moy/date sur 20</t>
  </si>
  <si>
    <t>A vérif sur la 1ère moy/date élève sur 20 est en colonne DS. Si non ouper-cioller cette cellule</t>
  </si>
  <si>
    <t>=cellule moy/date sur 20 par élève</t>
  </si>
  <si>
    <t>Moy/date min-max</t>
  </si>
  <si>
    <r>
      <t xml:space="preserve">Dates+titre évaluation
</t>
    </r>
    <r>
      <rPr>
        <b/>
        <sz val="11"/>
        <color theme="0"/>
        <rFont val="Arial"/>
        <family val="2"/>
      </rPr>
      <t>(ou période, ex : bilan d'1 semaine)</t>
    </r>
  </si>
  <si>
    <t>Coef LISTE</t>
  </si>
  <si>
    <t>Coef concatener</t>
  </si>
  <si>
    <t>classe</t>
  </si>
  <si>
    <t>ë</t>
  </si>
  <si>
    <t>Moyenne / élève</t>
  </si>
  <si>
    <t>Moy globale classe</t>
  </si>
  <si>
    <t>A7</t>
  </si>
  <si>
    <r>
      <rPr>
        <b/>
        <sz val="10"/>
        <rFont val="Arial"/>
        <family val="2"/>
      </rPr>
      <t>Moyenne finale coefficientée
des évaluations</t>
    </r>
    <r>
      <rPr>
        <b/>
        <sz val="12"/>
        <rFont val="Arial"/>
        <family val="2"/>
      </rPr>
      <t xml:space="preserve">
</t>
    </r>
    <r>
      <rPr>
        <b/>
        <sz val="8"/>
        <rFont val="Arial"/>
        <family val="2"/>
      </rPr>
      <t>(cf. ligne 7 de l'onglet de chaque élève)</t>
    </r>
  </si>
  <si>
    <r>
      <rPr>
        <b/>
        <sz val="11"/>
        <rFont val="Arial"/>
        <family val="2"/>
      </rPr>
      <t>Elèves</t>
    </r>
    <r>
      <rPr>
        <b/>
        <sz val="14"/>
        <rFont val="Arial"/>
        <family val="2"/>
      </rPr>
      <t xml:space="preserve">
</t>
    </r>
    <r>
      <rPr>
        <b/>
        <sz val="9"/>
        <rFont val="Arial"/>
        <family val="2"/>
      </rPr>
      <t>Les notes ci-contre correspondent à
la moyenne périodique</t>
    </r>
  </si>
  <si>
    <r>
      <rPr>
        <b/>
        <sz val="11"/>
        <rFont val="Arial"/>
        <family val="2"/>
      </rPr>
      <t>Bilan de profil par compétence</t>
    </r>
    <r>
      <rPr>
        <b/>
        <sz val="12"/>
        <rFont val="Arial"/>
        <family val="2"/>
      </rPr>
      <t xml:space="preserve">
</t>
    </r>
    <r>
      <rPr>
        <b/>
        <sz val="9"/>
        <rFont val="Arial"/>
        <family val="2"/>
      </rPr>
      <t>sur la période</t>
    </r>
  </si>
  <si>
    <r>
      <t xml:space="preserve">Bilan périodique par compétence </t>
    </r>
    <r>
      <rPr>
        <b/>
        <i/>
        <sz val="20"/>
        <color theme="0"/>
        <rFont val="Arial"/>
        <family val="2"/>
      </rPr>
      <t>(en lecture seule)</t>
    </r>
  </si>
  <si>
    <r>
      <t xml:space="preserve">Bilan périodique par évaluation et date </t>
    </r>
    <r>
      <rPr>
        <b/>
        <i/>
        <sz val="20"/>
        <color theme="0"/>
        <rFont val="Arial"/>
        <family val="2"/>
      </rPr>
      <t>(en lecture seule)</t>
    </r>
  </si>
  <si>
    <t>Accueillir le client lorsque celui-ci prend contact avec l’organisation</t>
  </si>
  <si>
    <t>Prendre contact avec le client en situation de prospection</t>
  </si>
  <si>
    <t>1.</t>
  </si>
  <si>
    <t>1.A.</t>
  </si>
  <si>
    <t>1.B.</t>
  </si>
  <si>
    <t>1.C.</t>
  </si>
  <si>
    <t>1.D.</t>
  </si>
  <si>
    <t>2.A.</t>
  </si>
  <si>
    <t>2.B.</t>
  </si>
  <si>
    <t>2.C.</t>
  </si>
  <si>
    <t>3.A.</t>
  </si>
  <si>
    <t>3.B.</t>
  </si>
  <si>
    <t>3.C.</t>
  </si>
  <si>
    <t>1.A.1.</t>
  </si>
  <si>
    <t>1.B.1.</t>
  </si>
  <si>
    <t>1.C.1.</t>
  </si>
  <si>
    <t>1.D.1.</t>
  </si>
  <si>
    <t>2.A.1.</t>
  </si>
  <si>
    <t>2.B.1.</t>
  </si>
  <si>
    <t>2.C.1.</t>
  </si>
  <si>
    <t>3.A.1.</t>
  </si>
  <si>
    <t>3.B.1.</t>
  </si>
  <si>
    <t>3.C.1.</t>
  </si>
  <si>
    <t>1.A.2.</t>
  </si>
  <si>
    <t>1.B.2.</t>
  </si>
  <si>
    <t>1.C.2.</t>
  </si>
  <si>
    <t>1.D.2.</t>
  </si>
  <si>
    <t>2.A.2.</t>
  </si>
  <si>
    <t>2.B.2.</t>
  </si>
  <si>
    <t>2.C.2.</t>
  </si>
  <si>
    <t>3.A.2.</t>
  </si>
  <si>
    <t>3.B.2.</t>
  </si>
  <si>
    <t>3.C.2.</t>
  </si>
  <si>
    <t>1.B.3.</t>
  </si>
  <si>
    <t>1.C.3.</t>
  </si>
  <si>
    <t>2.A.3.</t>
  </si>
  <si>
    <t>2.B.3.</t>
  </si>
  <si>
    <t>2.C.3.</t>
  </si>
  <si>
    <t>3.A.3.</t>
  </si>
  <si>
    <t>3.C.3.</t>
  </si>
  <si>
    <t>1.C.4.</t>
  </si>
  <si>
    <t>2.A.4.</t>
  </si>
  <si>
    <t>2.B.4.</t>
  </si>
  <si>
    <t>2.</t>
  </si>
  <si>
    <t>3.</t>
  </si>
  <si>
    <t>Prendre contact avec le client interne ou externe (ou prospect), dans un cadre omnicanal :</t>
  </si>
  <si>
    <t>Identifier le client externe ou interne</t>
  </si>
  <si>
    <t>En amont d’une opération de prospection, cibler les prospects en fonction de leurs caractéristiques et des objectifs de l’opération</t>
  </si>
  <si>
    <t>Identifier le client externe ou interne à l’organisation et ses caractéristiques, dans un cadre omnicanal</t>
  </si>
  <si>
    <t>Intégrer la relation client dans un cadre omnicanal</t>
  </si>
  <si>
    <t>Appréhender le parcours et l’expérience du client/prospect (dans des situations relativement simples)</t>
  </si>
  <si>
    <t>Situer le client/prospect dans son parcours et son expérience</t>
  </si>
  <si>
    <t>Interagir pour cibler le besoin</t>
  </si>
  <si>
    <t>Identifier le besoin du client/prospect</t>
  </si>
  <si>
    <t>Identifier le besoin du client externe ou interne (ou du prospect), dans un cadre omnicanal</t>
  </si>
  <si>
    <t>Personnaliser la solution marchande et/ou non marchande</t>
  </si>
  <si>
    <t>Proposer une solution adaptée au parcours et à l’expérience du client interne ou externe (ou prospect), dans un cadre omnicanal</t>
  </si>
  <si>
    <t>Assurer le suivi de la relation client (à des fins de satisfaction et de fidélisation)</t>
  </si>
  <si>
    <t>Gérer le suivi de la demande du client interne ou externe (ou du prospect) dans un cadre omnicanal, notamment :</t>
  </si>
  <si>
    <t>Contribuer à la satisfaction du client/prospect par la qualité de la relation établie</t>
  </si>
  <si>
    <t>Contribuer à la satisfaction par la co-construction d’une solution de suivi adéquate et personnalisée, avec le client interne ou externe (ou prospect)</t>
  </si>
  <si>
    <t>Recueillir les réclamations avec une attitude constructive, les transmettre à l’interlocuteur approprié</t>
  </si>
  <si>
    <t>Rendre compte</t>
  </si>
  <si>
    <t>Satisfaire le client interne ou externe (ou prospect) dans un cadre omnicanal</t>
  </si>
  <si>
    <t>Finaliser le contact (encaissement, vérification de la satisfaction, prise de congé…)</t>
  </si>
  <si>
    <t>Repérer ses caractéristiques</t>
  </si>
  <si>
    <t>Gérer les commandes</t>
  </si>
  <si>
    <t>Gérer les services associés (livraisons…)</t>
  </si>
  <si>
    <t>Gérer les prestations internes</t>
  </si>
  <si>
    <t>Gérer les prestations externes</t>
  </si>
  <si>
    <t>Fidéliser/pérenniser la relation avec le client interne ou externe dans un cadre omnicanal</t>
  </si>
  <si>
    <t>Contribuer à la fidélisation du client/prospect par la qualité commerciale de la relation établie</t>
  </si>
  <si>
    <t>Contribuer à la fidélisation par la co-construction d’une solution de suivi adéquate et personnalisée, avec le client interne ou externe</t>
  </si>
  <si>
    <t>Sélectionner et mettre en oeuvre des outils simples de fidélisation (ex : proposition de la carte de fidélité…)</t>
  </si>
  <si>
    <t>Assurer la veille informationnelle et commerciale (la collecte) dans un cadre omnicanal</t>
  </si>
  <si>
    <t>Collecter et exploiter l’information dans le cadre de la relation client</t>
  </si>
  <si>
    <t>En amont du contact, rechercher et réunir l’information utile au contact avec le client interne, externe ou avec le prospect (offres, profil de clientèle, évolutions, etc.)</t>
  </si>
  <si>
    <t>Effectuer les mises à jour nécessaires de l’information</t>
  </si>
  <si>
    <t>Traiter et exploiter l’information relative à la relation client (interne, externe ou prospect) dans un cadre omnicanal</t>
  </si>
  <si>
    <t>En amont du contact, exploiter l’information utile au contact avec le client interne, externe ou avec le prospect (offres, profil de clientèle, etc.)</t>
  </si>
  <si>
    <t>Diffuser l’information au client interne, externe ou au prospect dans un cadre omnicanal</t>
  </si>
  <si>
    <t>Transmettre l’information utile au contact avec le client interne, externe ou avec le prospect</t>
  </si>
  <si>
    <t>Etablir un compte-rendu, rendre compte à l’oral et/ou à l’écrit</t>
  </si>
  <si>
    <t>Lors du contact et en aval, traiter et exploiter l’information utile à la relation client interne, externe ou à la relation avec le prospect (satisfaction, fidélisation…)</t>
  </si>
  <si>
    <t>Lors du contact et en aval, rechercher/collecter l’information utile à la relation client interne, externe ou à la relation avec le prospect (satisfaction, fidélisation…)</t>
  </si>
  <si>
    <t>Mutualiser l’information utile à la continuité du service</t>
  </si>
  <si>
    <t>Compétences communes Seconde famille des métiers
de la Relation Client</t>
  </si>
  <si>
    <r>
      <t xml:space="preserve">Sélectionnez avec la flèche déroulante - </t>
    </r>
    <r>
      <rPr>
        <i/>
        <sz val="10"/>
        <color rgb="FF0070C0"/>
        <rFont val="Arial"/>
        <family val="2"/>
      </rPr>
      <t xml:space="preserve">Le contenu ci-dessous peut être changé             </t>
    </r>
    <r>
      <rPr>
        <i/>
        <sz val="10"/>
        <color theme="0"/>
        <rFont val="Arial"/>
        <family val="2"/>
      </rPr>
      <t>.</t>
    </r>
  </si>
  <si>
    <r>
      <t xml:space="preserve">Coef. </t>
    </r>
    <r>
      <rPr>
        <b/>
        <sz val="8"/>
        <color rgb="FF820019"/>
        <rFont val="Arial"/>
        <family val="2"/>
      </rPr>
      <t>(vous pouvez le changer
ICI pour cet.te élève)</t>
    </r>
  </si>
  <si>
    <t>Elève 01'!Impression_des_titres</t>
  </si>
  <si>
    <t>Elève 02'!Impression_des_titres</t>
  </si>
  <si>
    <t>Elève 03'!Impression_des_titres</t>
  </si>
  <si>
    <t>Elève 04'!Impression_des_titres</t>
  </si>
  <si>
    <t>Elève 05'!Impression_des_titres</t>
  </si>
  <si>
    <t>Elève 06'!Impression_des_titres</t>
  </si>
  <si>
    <t>Elève 07'!Impression_des_titres</t>
  </si>
  <si>
    <t>Elève 08'!Impression_des_titres</t>
  </si>
  <si>
    <t>Elève 09'!Impression_des_titres</t>
  </si>
  <si>
    <t>Elève 10'!Impression_des_titres</t>
  </si>
  <si>
    <t>Elève 11'!Impression_des_titres</t>
  </si>
  <si>
    <t>Elève 12'!Impression_des_titres</t>
  </si>
  <si>
    <t>Elève 13'!Impression_des_titres</t>
  </si>
  <si>
    <t>Elève 14'!Impression_des_titres</t>
  </si>
  <si>
    <t>Elève 15'!Impression_des_titres</t>
  </si>
  <si>
    <t>Elève 16'!Impression_des_titres</t>
  </si>
  <si>
    <t>Elève 17'!Impression_des_titres</t>
  </si>
  <si>
    <t>Elève 18'!Impression_des_titres</t>
  </si>
  <si>
    <t>Elève 19'!Impression_des_titres</t>
  </si>
  <si>
    <t>Elève 20'!Impression_des_titres</t>
  </si>
  <si>
    <t>Elève 21'!Impression_des_titres</t>
  </si>
  <si>
    <t>Elève 22'!Impression_des_titres</t>
  </si>
  <si>
    <t>Elève 23'!Impression_des_titres</t>
  </si>
  <si>
    <t>Elève 24'!Impression_des_titres</t>
  </si>
  <si>
    <t>Elève 25'!Impression_des_titres</t>
  </si>
  <si>
    <t>Elève 26'!Impression_des_titres</t>
  </si>
  <si>
    <t>Elève 27'!Impression_des_titres</t>
  </si>
  <si>
    <t>Elève 28'!Impression_des_titres</t>
  </si>
  <si>
    <t>Elève 30'!Impression_des_titres</t>
  </si>
  <si>
    <t>Elève 31'!Impression_des_titres</t>
  </si>
  <si>
    <t>Elève 32'!Impression_des_titres</t>
  </si>
  <si>
    <t>Elève 33'!Impression_des_titres</t>
  </si>
  <si>
    <t>Elève 34'!Impression_des_titres</t>
  </si>
  <si>
    <t>Elève 35'!Impression_des_titres</t>
  </si>
  <si>
    <t>Elève 36'!Impression_des_titres</t>
  </si>
  <si>
    <t>Mise à jour de l'ensemble du fichier : 20/10/2019</t>
  </si>
  <si>
    <t xml:space="preserve"> Seconde Relation Client ~ Livret de compétences 
 &gt; Disponible sur ecogest.ac-grenoble.fr &gt; Rénovation Bac Pro Métiers Commerce Vente Accueil </t>
  </si>
  <si>
    <t>Orientation MA1 : Communiquer avec courtoisie, faire preuve de serviabilité, de calme et de tact</t>
  </si>
  <si>
    <t>Orientation MA2 : Maintenir son espace de travail fonctionnel et propre dans le respect des règles internes</t>
  </si>
  <si>
    <t>Orientation MA3 : Rechercher, trier, classifier, sélectionner l'information papier et numérique</t>
  </si>
  <si>
    <t>Orientation MA4 : Rédiger correctement des messages et comptes-rendus simples</t>
  </si>
  <si>
    <t>Orientation MA5 : Montrer de l'intérêt pour l'anglais et/ou autre(s) langue(s) étrangère(s)</t>
  </si>
  <si>
    <t>Orientation MCV-A1 : Effectuer et comprendre des calculs commerciaux simples (cadencier, % TVA et réduction)</t>
  </si>
  <si>
    <t>Orientation MCV-A2 : Travailler en équipe, collaborer, communiquer avec ses collaborateurs</t>
  </si>
  <si>
    <t>Orientation MCV-A3 : Argumenter, convaincre, répondre à des objections sur des sujets (ou produits) simples</t>
  </si>
  <si>
    <t>Orientation MCV-A4 : Se montrer dynamique, rapide et efficace dans la réalisation de tâches matérielles</t>
  </si>
  <si>
    <t>Orientation MCV-A5 : Mettre en valeur des présentations de produits et/ou créer des affichettes attrayantes</t>
  </si>
  <si>
    <t>Orientation MCV-B1 : Travailler en autonomie, faire preuve d’indépendance et d’organisation, prendre des initiatives</t>
  </si>
  <si>
    <t>Orientation MCV-B2 : Faire preuve de qualité d'écoute, d'observation, d'adaptabilité et d'aisance verbale</t>
  </si>
  <si>
    <t>Orientation MCV-B3 : Faire preuve d'aisance, de persévérance dans l'argumentation, la réponse aux objections</t>
  </si>
  <si>
    <t>Orientation MCV-B4 : Analyser, synthétiser, s’autoanalyser avec pertinence à l’oral ou l’écrit</t>
  </si>
  <si>
    <t>Orientation MCV-B5 : Se montrer rationnel, flexible et entreprenant dans des situations de mobilité</t>
  </si>
  <si>
    <t>Les compétences</t>
  </si>
  <si>
    <t>Orientation :</t>
  </si>
  <si>
    <t>Suite page suivante</t>
  </si>
  <si>
    <r>
      <t xml:space="preserve">Compétences transversales fondamentales en milieu professionnel </t>
    </r>
    <r>
      <rPr>
        <b/>
        <sz val="12"/>
        <color theme="0"/>
        <rFont val="Arial"/>
        <family val="2"/>
      </rPr>
      <t>(utilisation recommandée)</t>
    </r>
  </si>
  <si>
    <t>Liste triée des compétences</t>
  </si>
  <si>
    <t>Liste complète des compétences</t>
  </si>
  <si>
    <t>Trouve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</si>
</sst>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
    <numFmt numFmtId="165" formatCode="00"/>
    <numFmt numFmtId="166" formatCode="dd/mm/yy;@"/>
    <numFmt numFmtId="167" formatCode="0.0"/>
  </numFmts>
  <fonts count="99" x14ac:knownFonts="1">
    <font>
      <sz val="10"/>
      <name val="Arial"/>
    </font>
    <font>
      <sz val="10"/>
      <name val="Arial"/>
      <family val="2"/>
    </font>
    <font>
      <sz val="8"/>
      <name val="Arial"/>
      <family val="2"/>
    </font>
    <font>
      <b/>
      <sz val="10"/>
      <name val="Arial"/>
      <family val="2"/>
    </font>
    <font>
      <b/>
      <sz val="12"/>
      <name val="Arial"/>
      <family val="2"/>
    </font>
    <font>
      <b/>
      <sz val="14"/>
      <name val="Arial"/>
      <family val="2"/>
    </font>
    <font>
      <b/>
      <sz val="10"/>
      <color indexed="8"/>
      <name val="Arial"/>
      <family val="2"/>
    </font>
    <font>
      <sz val="10"/>
      <color indexed="8"/>
      <name val="Arial"/>
      <family val="2"/>
    </font>
    <font>
      <b/>
      <sz val="9"/>
      <name val="Arial"/>
      <family val="2"/>
    </font>
    <font>
      <b/>
      <sz val="11"/>
      <color indexed="18"/>
      <name val="Tahoma"/>
      <family val="2"/>
    </font>
    <font>
      <sz val="8"/>
      <color indexed="12"/>
      <name val="Arial"/>
      <family val="2"/>
    </font>
    <font>
      <b/>
      <sz val="10"/>
      <color indexed="8"/>
      <name val="Arial"/>
      <family val="2"/>
    </font>
    <font>
      <b/>
      <sz val="9"/>
      <color indexed="8"/>
      <name val="Arial"/>
      <family val="2"/>
    </font>
    <font>
      <b/>
      <sz val="22"/>
      <color indexed="9"/>
      <name val="Arial Black"/>
      <family val="2"/>
    </font>
    <font>
      <i/>
      <sz val="10"/>
      <name val="Arial"/>
      <family val="2"/>
    </font>
    <font>
      <b/>
      <sz val="24"/>
      <color indexed="8"/>
      <name val="Arial"/>
      <family val="2"/>
    </font>
    <font>
      <b/>
      <sz val="8"/>
      <name val="Arial"/>
      <family val="2"/>
    </font>
    <font>
      <u/>
      <sz val="10"/>
      <color theme="10"/>
      <name val="Arial"/>
      <family val="2"/>
    </font>
    <font>
      <sz val="10"/>
      <color rgb="FF000000"/>
      <name val="Arial"/>
      <family val="2"/>
    </font>
    <font>
      <b/>
      <sz val="10"/>
      <color rgb="FFFF0000"/>
      <name val="Arial"/>
      <family val="2"/>
    </font>
    <font>
      <b/>
      <sz val="11"/>
      <name val="Arial"/>
      <family val="2"/>
    </font>
    <font>
      <sz val="10"/>
      <name val="Wingdings"/>
      <charset val="2"/>
    </font>
    <font>
      <b/>
      <sz val="11"/>
      <color rgb="FFFF0000"/>
      <name val="Arial"/>
      <family val="2"/>
    </font>
    <font>
      <b/>
      <sz val="10"/>
      <color rgb="FF0000FF"/>
      <name val="Arial"/>
      <family val="2"/>
    </font>
    <font>
      <b/>
      <sz val="10"/>
      <color rgb="FF0000CC"/>
      <name val="Arial"/>
      <family val="2"/>
    </font>
    <font>
      <b/>
      <sz val="18"/>
      <color theme="0"/>
      <name val="Arial"/>
      <family val="2"/>
    </font>
    <font>
      <sz val="25"/>
      <color rgb="FF0000CC"/>
      <name val="Arial"/>
      <family val="2"/>
    </font>
    <font>
      <b/>
      <sz val="12"/>
      <color indexed="32"/>
      <name val="Tahoma"/>
      <family val="2"/>
    </font>
    <font>
      <sz val="11"/>
      <color rgb="FF0070C0"/>
      <name val="Arial"/>
      <family val="2"/>
    </font>
    <font>
      <b/>
      <sz val="12"/>
      <color rgb="FF0070C0"/>
      <name val="Arial"/>
      <family val="2"/>
    </font>
    <font>
      <b/>
      <sz val="16"/>
      <color rgb="FF0070C0"/>
      <name val="Arial"/>
      <family val="2"/>
    </font>
    <font>
      <b/>
      <sz val="28"/>
      <color rgb="FF0070C0"/>
      <name val="Webdings"/>
      <family val="1"/>
      <charset val="2"/>
    </font>
    <font>
      <b/>
      <i/>
      <sz val="16"/>
      <color rgb="FF0070C0"/>
      <name val="Arial"/>
      <family val="2"/>
    </font>
    <font>
      <sz val="12"/>
      <color rgb="FF0070C0"/>
      <name val="Arial"/>
      <family val="2"/>
    </font>
    <font>
      <sz val="24"/>
      <color rgb="FF0070C0"/>
      <name val="Webdings"/>
      <family val="1"/>
      <charset val="2"/>
    </font>
    <font>
      <i/>
      <sz val="12"/>
      <color rgb="FF0070C0"/>
      <name val="Arial"/>
      <family val="2"/>
    </font>
    <font>
      <sz val="14"/>
      <color theme="0"/>
      <name val="Arial"/>
      <family val="2"/>
    </font>
    <font>
      <b/>
      <sz val="26"/>
      <color theme="0"/>
      <name val="Arial"/>
      <family val="2"/>
    </font>
    <font>
      <b/>
      <sz val="36"/>
      <color theme="0"/>
      <name val="Arial"/>
      <family val="2"/>
    </font>
    <font>
      <b/>
      <sz val="10"/>
      <name val="Webdings"/>
      <family val="1"/>
      <charset val="2"/>
    </font>
    <font>
      <sz val="10"/>
      <color rgb="FF0000CC"/>
      <name val="Arial"/>
      <family val="2"/>
    </font>
    <font>
      <sz val="13"/>
      <color rgb="FF0000CC"/>
      <name val="Arial"/>
      <family val="2"/>
    </font>
    <font>
      <sz val="15"/>
      <color rgb="FF0000CC"/>
      <name val="Arial"/>
      <family val="2"/>
    </font>
    <font>
      <sz val="18"/>
      <color rgb="FF0000CC"/>
      <name val="Arial"/>
      <family val="2"/>
    </font>
    <font>
      <i/>
      <sz val="8"/>
      <name val="Arial"/>
      <family val="2"/>
    </font>
    <font>
      <b/>
      <sz val="12"/>
      <color theme="0"/>
      <name val="Arial"/>
      <family val="2"/>
    </font>
    <font>
      <b/>
      <sz val="14"/>
      <color indexed="9"/>
      <name val="Arial Black"/>
      <family val="2"/>
    </font>
    <font>
      <b/>
      <sz val="10"/>
      <color rgb="FF0070C0"/>
      <name val="Arial"/>
      <family val="2"/>
    </font>
    <font>
      <i/>
      <sz val="10"/>
      <color rgb="FF0070C0"/>
      <name val="Arial"/>
      <family val="2"/>
    </font>
    <font>
      <b/>
      <sz val="18"/>
      <name val="Arial"/>
      <family val="2"/>
    </font>
    <font>
      <sz val="10"/>
      <color theme="1"/>
      <name val="Arial"/>
      <family val="2"/>
    </font>
    <font>
      <sz val="10"/>
      <color rgb="FF0070C0"/>
      <name val="Arial"/>
      <family val="2"/>
    </font>
    <font>
      <b/>
      <sz val="11"/>
      <color rgb="FF002060"/>
      <name val="Arial"/>
      <family val="2"/>
    </font>
    <font>
      <b/>
      <sz val="11"/>
      <color theme="0"/>
      <name val="Arial"/>
      <family val="2"/>
    </font>
    <font>
      <sz val="11"/>
      <color theme="0"/>
      <name val="Arial"/>
      <family val="2"/>
    </font>
    <font>
      <sz val="11"/>
      <color theme="0"/>
      <name val="Wingdings 3"/>
      <family val="1"/>
      <charset val="2"/>
    </font>
    <font>
      <sz val="9.9"/>
      <color theme="0"/>
      <name val="Arial"/>
      <family val="2"/>
    </font>
    <font>
      <sz val="10"/>
      <color rgb="FFFF0000"/>
      <name val="Arial"/>
      <family val="2"/>
    </font>
    <font>
      <sz val="9"/>
      <name val="Arial"/>
      <family val="2"/>
    </font>
    <font>
      <b/>
      <sz val="16"/>
      <color theme="0"/>
      <name val="Arial"/>
      <family val="2"/>
    </font>
    <font>
      <b/>
      <sz val="10"/>
      <color theme="0"/>
      <name val="Arial"/>
      <family val="2"/>
    </font>
    <font>
      <i/>
      <u/>
      <sz val="10"/>
      <color rgb="FF0070C0"/>
      <name val="Arial"/>
      <family val="2"/>
    </font>
    <font>
      <sz val="10"/>
      <color rgb="FFFF0000"/>
      <name val="Arial Black"/>
      <family val="2"/>
    </font>
    <font>
      <sz val="12"/>
      <color rgb="FFFF0000"/>
      <name val="Arial Black"/>
      <family val="2"/>
    </font>
    <font>
      <b/>
      <sz val="10"/>
      <color rgb="FF002060"/>
      <name val="Arial"/>
      <family val="2"/>
    </font>
    <font>
      <i/>
      <u/>
      <sz val="12"/>
      <color rgb="FFFF0000"/>
      <name val="Arial Black"/>
      <family val="2"/>
    </font>
    <font>
      <i/>
      <u/>
      <sz val="10"/>
      <color rgb="FFFF0000"/>
      <name val="Arial Black"/>
      <family val="2"/>
    </font>
    <font>
      <sz val="12"/>
      <color rgb="FF0000CC"/>
      <name val="Arial"/>
      <family val="2"/>
    </font>
    <font>
      <i/>
      <sz val="9"/>
      <name val="Arial"/>
      <family val="2"/>
    </font>
    <font>
      <b/>
      <sz val="15"/>
      <color theme="0"/>
      <name val="Arial"/>
      <family val="2"/>
    </font>
    <font>
      <b/>
      <sz val="18"/>
      <color rgb="FF000066"/>
      <name val="Arial"/>
      <family val="2"/>
    </font>
    <font>
      <b/>
      <sz val="9"/>
      <color rgb="FFFF0000"/>
      <name val="Arial"/>
      <family val="2"/>
    </font>
    <font>
      <b/>
      <i/>
      <u/>
      <sz val="10"/>
      <color rgb="FFFF0000"/>
      <name val="Arial"/>
      <family val="2"/>
    </font>
    <font>
      <sz val="10"/>
      <color theme="0"/>
      <name val="Arial Black"/>
      <family val="2"/>
    </font>
    <font>
      <b/>
      <sz val="8"/>
      <color theme="0"/>
      <name val="Arial"/>
      <family val="2"/>
    </font>
    <font>
      <sz val="13"/>
      <color theme="0"/>
      <name val="Arial Black"/>
      <family val="2"/>
    </font>
    <font>
      <sz val="10"/>
      <name val="Wingdings 3"/>
      <family val="1"/>
      <charset val="2"/>
    </font>
    <font>
      <b/>
      <sz val="28"/>
      <name val="Arial"/>
      <family val="2"/>
    </font>
    <font>
      <b/>
      <sz val="8"/>
      <name val="Webdings"/>
      <family val="1"/>
      <charset val="2"/>
    </font>
    <font>
      <i/>
      <sz val="6"/>
      <name val="Arial"/>
      <family val="2"/>
    </font>
    <font>
      <b/>
      <sz val="10"/>
      <name val="Wingdings"/>
      <charset val="2"/>
    </font>
    <font>
      <sz val="16"/>
      <color theme="0"/>
      <name val="Arial Black"/>
      <family val="2"/>
    </font>
    <font>
      <b/>
      <sz val="16"/>
      <name val="Arial"/>
      <family val="2"/>
    </font>
    <font>
      <b/>
      <sz val="20"/>
      <color theme="0"/>
      <name val="Arial"/>
      <family val="2"/>
    </font>
    <font>
      <b/>
      <i/>
      <sz val="20"/>
      <color theme="0"/>
      <name val="Arial"/>
      <family val="2"/>
    </font>
    <font>
      <sz val="11"/>
      <name val="Arial"/>
      <family val="2"/>
    </font>
    <font>
      <b/>
      <sz val="14"/>
      <color theme="0"/>
      <name val="Arial Black"/>
      <family val="2"/>
    </font>
    <font>
      <i/>
      <sz val="10"/>
      <color theme="0"/>
      <name val="Arial"/>
      <family val="2"/>
    </font>
    <font>
      <b/>
      <sz val="6"/>
      <color rgb="FF002060"/>
      <name val="Arial"/>
      <family val="2"/>
    </font>
    <font>
      <b/>
      <sz val="10"/>
      <color rgb="FF820019"/>
      <name val="Webdings"/>
      <family val="1"/>
      <charset val="2"/>
    </font>
    <font>
      <b/>
      <sz val="10"/>
      <color rgb="FF820019"/>
      <name val="Arial"/>
      <family val="2"/>
    </font>
    <font>
      <b/>
      <sz val="8"/>
      <color rgb="FF820019"/>
      <name val="Arial"/>
      <family val="2"/>
    </font>
    <font>
      <b/>
      <sz val="10"/>
      <color rgb="FFC00000"/>
      <name val="Webdings"/>
      <family val="1"/>
      <charset val="2"/>
    </font>
    <font>
      <u/>
      <sz val="1"/>
      <color theme="0"/>
      <name val="Arial"/>
      <family val="2"/>
    </font>
    <font>
      <sz val="1"/>
      <color theme="0"/>
      <name val="Arial"/>
      <family val="2"/>
    </font>
    <font>
      <sz val="10"/>
      <color rgb="FF0000FF"/>
      <name val="Arial"/>
      <family val="2"/>
    </font>
    <font>
      <b/>
      <sz val="16"/>
      <color rgb="FF0069B8"/>
      <name val="Arial"/>
      <family val="2"/>
    </font>
    <font>
      <b/>
      <sz val="2"/>
      <color indexed="81"/>
      <name val="Arial"/>
      <family val="2"/>
    </font>
    <font>
      <b/>
      <sz val="9"/>
      <color indexed="81"/>
      <name val="Arial"/>
      <family val="2"/>
    </font>
  </fonts>
  <fills count="28">
    <fill>
      <patternFill patternType="none"/>
    </fill>
    <fill>
      <patternFill patternType="gray125"/>
    </fill>
    <fill>
      <patternFill patternType="solid">
        <fgColor indexed="26"/>
        <bgColor indexed="64"/>
      </patternFill>
    </fill>
    <fill>
      <patternFill patternType="solid">
        <fgColor indexed="27"/>
        <bgColor indexed="64"/>
      </patternFill>
    </fill>
    <fill>
      <patternFill patternType="solid">
        <fgColor indexed="42"/>
        <bgColor indexed="64"/>
      </patternFill>
    </fill>
    <fill>
      <patternFill patternType="solid">
        <fgColor rgb="FFFFFF00"/>
        <bgColor indexed="64"/>
      </patternFill>
    </fill>
    <fill>
      <patternFill patternType="solid">
        <fgColor rgb="FFCCFFFF"/>
        <bgColor indexed="64"/>
      </patternFill>
    </fill>
    <fill>
      <patternFill patternType="solid">
        <fgColor theme="0"/>
        <bgColor indexed="64"/>
      </patternFill>
    </fill>
    <fill>
      <patternFill patternType="solid">
        <fgColor rgb="FFFF0000"/>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EAC5C4"/>
        <bgColor indexed="64"/>
      </patternFill>
    </fill>
    <fill>
      <patternFill patternType="solid">
        <fgColor rgb="FFFCD8BA"/>
        <bgColor indexed="64"/>
      </patternFill>
    </fill>
    <fill>
      <patternFill patternType="solid">
        <fgColor rgb="FF0070C0"/>
        <bgColor indexed="64"/>
      </patternFill>
    </fill>
    <fill>
      <patternFill patternType="solid">
        <fgColor theme="8" tint="0.79998168889431442"/>
        <bgColor indexed="64"/>
      </patternFill>
    </fill>
    <fill>
      <patternFill patternType="solid">
        <fgColor rgb="FF00FF00"/>
        <bgColor indexed="64"/>
      </patternFill>
    </fill>
    <fill>
      <patternFill patternType="solid">
        <fgColor theme="0" tint="-0.14999847407452621"/>
        <bgColor indexed="64"/>
      </patternFill>
    </fill>
    <fill>
      <patternFill patternType="solid">
        <fgColor rgb="FF002060"/>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rgb="FFFFFF99"/>
        <bgColor indexed="64"/>
      </patternFill>
    </fill>
    <fill>
      <patternFill patternType="solid">
        <fgColor rgb="FF000066"/>
        <bgColor indexed="64"/>
      </patternFill>
    </fill>
    <fill>
      <patternFill patternType="solid">
        <fgColor rgb="FF003300"/>
        <bgColor indexed="64"/>
      </patternFill>
    </fill>
    <fill>
      <patternFill patternType="solid">
        <fgColor rgb="FFDDFFDD"/>
        <bgColor indexed="64"/>
      </patternFill>
    </fill>
    <fill>
      <patternFill patternType="solid">
        <fgColor rgb="FFA50021"/>
        <bgColor indexed="64"/>
      </patternFill>
    </fill>
    <fill>
      <patternFill patternType="solid">
        <fgColor theme="9" tint="0.59999389629810485"/>
        <bgColor indexed="64"/>
      </patternFill>
    </fill>
    <fill>
      <patternFill patternType="solid">
        <fgColor theme="9" tint="0.79998168889431442"/>
        <bgColor indexed="64"/>
      </patternFill>
    </fill>
  </fills>
  <borders count="8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ck">
        <color indexed="64"/>
      </left>
      <right/>
      <top style="thick">
        <color indexed="64"/>
      </top>
      <bottom style="thick">
        <color indexed="64"/>
      </bottom>
      <diagonal/>
    </border>
    <border>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n">
        <color indexed="64"/>
      </top>
      <bottom/>
      <diagonal/>
    </border>
    <border>
      <left/>
      <right/>
      <top/>
      <bottom style="thin">
        <color indexed="64"/>
      </bottom>
      <diagonal/>
    </border>
    <border>
      <left/>
      <right/>
      <top style="thick">
        <color indexed="64"/>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style="thick">
        <color indexed="64"/>
      </right>
      <top/>
      <bottom/>
      <diagonal/>
    </border>
    <border>
      <left style="thick">
        <color indexed="64"/>
      </left>
      <right/>
      <top style="thin">
        <color indexed="64"/>
      </top>
      <bottom style="thick">
        <color indexed="64"/>
      </bottom>
      <diagonal/>
    </border>
    <border>
      <left style="thick">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style="thin">
        <color indexed="64"/>
      </right>
      <top/>
      <bottom/>
      <diagonal/>
    </border>
    <border>
      <left style="thin">
        <color indexed="64"/>
      </left>
      <right style="thick">
        <color indexed="64"/>
      </right>
      <top/>
      <bottom style="thick">
        <color indexed="64"/>
      </bottom>
      <diagonal/>
    </border>
    <border>
      <left/>
      <right style="thick">
        <color theme="0"/>
      </right>
      <top/>
      <bottom/>
      <diagonal/>
    </border>
    <border>
      <left/>
      <right style="thick">
        <color auto="1"/>
      </right>
      <top/>
      <bottom/>
      <diagonal/>
    </border>
    <border>
      <left/>
      <right style="thick">
        <color auto="1"/>
      </right>
      <top/>
      <bottom style="thick">
        <color auto="1"/>
      </bottom>
      <diagonal/>
    </border>
    <border>
      <left style="thin">
        <color indexed="64"/>
      </left>
      <right/>
      <top style="thick">
        <color indexed="64"/>
      </top>
      <bottom style="thin">
        <color indexed="64"/>
      </bottom>
      <diagonal/>
    </border>
    <border>
      <left/>
      <right style="thin">
        <color indexed="64"/>
      </right>
      <top/>
      <bottom style="thin">
        <color indexed="64"/>
      </bottom>
      <diagonal/>
    </border>
    <border>
      <left style="thin">
        <color indexed="64"/>
      </left>
      <right style="thick">
        <color indexed="64"/>
      </right>
      <top style="thin">
        <color indexed="64"/>
      </top>
      <bottom/>
      <diagonal/>
    </border>
    <border>
      <left style="thin">
        <color indexed="64"/>
      </left>
      <right style="thick">
        <color auto="1"/>
      </right>
      <top/>
      <bottom style="thin">
        <color indexed="64"/>
      </bottom>
      <diagonal/>
    </border>
    <border>
      <left style="thick">
        <color indexed="64"/>
      </left>
      <right style="thin">
        <color indexed="64"/>
      </right>
      <top/>
      <bottom style="thin">
        <color indexed="64"/>
      </bottom>
      <diagonal/>
    </border>
    <border>
      <left style="thick">
        <color indexed="64"/>
      </left>
      <right/>
      <top/>
      <bottom/>
      <diagonal/>
    </border>
    <border>
      <left style="thick">
        <color indexed="64"/>
      </left>
      <right/>
      <top style="thick">
        <color indexed="64"/>
      </top>
      <bottom/>
      <diagonal/>
    </border>
    <border>
      <left style="thick">
        <color indexed="64"/>
      </left>
      <right/>
      <top/>
      <bottom style="thin">
        <color indexed="64"/>
      </bottom>
      <diagonal/>
    </border>
    <border>
      <left style="thick">
        <color indexed="64"/>
      </left>
      <right/>
      <top/>
      <bottom style="thick">
        <color indexed="64"/>
      </bottom>
      <diagonal/>
    </border>
    <border>
      <left/>
      <right style="thick">
        <color indexed="64"/>
      </right>
      <top style="thick">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ck">
        <color indexed="64"/>
      </top>
      <bottom style="thin">
        <color indexed="64"/>
      </bottom>
      <diagonal/>
    </border>
    <border>
      <left/>
      <right/>
      <top style="thick">
        <color indexed="64"/>
      </top>
      <bottom/>
      <diagonal/>
    </border>
    <border>
      <left/>
      <right/>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n">
        <color indexed="64"/>
      </left>
      <right/>
      <top style="thin">
        <color indexed="64"/>
      </top>
      <bottom style="thick">
        <color indexed="64"/>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thick">
        <color indexed="64"/>
      </left>
      <right/>
      <top style="thin">
        <color indexed="64"/>
      </top>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top style="thin">
        <color rgb="FF0070C0"/>
      </top>
      <bottom/>
      <diagonal/>
    </border>
    <border>
      <left style="thin">
        <color rgb="FF0070C0"/>
      </left>
      <right/>
      <top style="thin">
        <color rgb="FF0070C0"/>
      </top>
      <bottom/>
      <diagonal/>
    </border>
    <border>
      <left/>
      <right style="thin">
        <color rgb="FF0070C0"/>
      </right>
      <top style="thin">
        <color rgb="FF0070C0"/>
      </top>
      <bottom/>
      <diagonal/>
    </border>
    <border>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thick">
        <color indexed="64"/>
      </top>
      <bottom/>
      <diagonal/>
    </border>
    <border>
      <left/>
      <right style="thin">
        <color indexed="64"/>
      </right>
      <top style="thick">
        <color indexed="64"/>
      </top>
      <bottom/>
      <diagonal/>
    </border>
    <border>
      <left/>
      <right/>
      <top/>
      <bottom style="thick">
        <color rgb="FF002060"/>
      </bottom>
      <diagonal/>
    </border>
    <border>
      <left style="thick">
        <color rgb="FF002060"/>
      </left>
      <right/>
      <top style="thick">
        <color rgb="FF002060"/>
      </top>
      <bottom/>
      <diagonal/>
    </border>
    <border>
      <left/>
      <right/>
      <top style="thick">
        <color rgb="FF002060"/>
      </top>
      <bottom/>
      <diagonal/>
    </border>
    <border>
      <left style="thick">
        <color rgb="FF002060"/>
      </left>
      <right/>
      <top/>
      <bottom style="thick">
        <color rgb="FF002060"/>
      </bottom>
      <diagonal/>
    </border>
    <border>
      <left/>
      <right style="thin">
        <color indexed="64"/>
      </right>
      <top style="thin">
        <color indexed="64"/>
      </top>
      <bottom style="thin">
        <color indexed="64"/>
      </bottom>
      <diagonal/>
    </border>
    <border>
      <left/>
      <right style="thin">
        <color indexed="64"/>
      </right>
      <top style="thin">
        <color indexed="64"/>
      </top>
      <bottom style="thick">
        <color indexed="64"/>
      </bottom>
      <diagonal/>
    </border>
    <border>
      <left/>
      <right/>
      <top style="thin">
        <color indexed="64"/>
      </top>
      <bottom style="thin">
        <color indexed="64"/>
      </bottom>
      <diagonal/>
    </border>
    <border>
      <left/>
      <right/>
      <top style="thin">
        <color indexed="64"/>
      </top>
      <bottom style="thick">
        <color indexed="64"/>
      </bottom>
      <diagonal/>
    </border>
    <border>
      <left style="thin">
        <color indexed="64"/>
      </left>
      <right/>
      <top/>
      <bottom style="thin">
        <color indexed="64"/>
      </bottom>
      <diagonal/>
    </border>
    <border>
      <left style="thin">
        <color indexed="64"/>
      </left>
      <right/>
      <top/>
      <bottom/>
      <diagonal/>
    </border>
    <border>
      <left style="thin">
        <color theme="0"/>
      </left>
      <right/>
      <top/>
      <bottom/>
      <diagonal/>
    </border>
    <border>
      <left style="thin">
        <color theme="0"/>
      </left>
      <right/>
      <top/>
      <bottom style="thin">
        <color indexed="64"/>
      </bottom>
      <diagonal/>
    </border>
    <border>
      <left style="thin">
        <color theme="4"/>
      </left>
      <right style="thin">
        <color theme="4"/>
      </right>
      <top style="thin">
        <color theme="4"/>
      </top>
      <bottom style="thin">
        <color theme="4"/>
      </bottom>
      <diagonal/>
    </border>
    <border>
      <left style="thick">
        <color rgb="FFFF0000"/>
      </left>
      <right style="thick">
        <color rgb="FFFF0000"/>
      </right>
      <top style="thick">
        <color rgb="FFFF0000"/>
      </top>
      <bottom/>
      <diagonal/>
    </border>
    <border>
      <left style="thick">
        <color rgb="FFFF0000"/>
      </left>
      <right style="thick">
        <color rgb="FFFF0000"/>
      </right>
      <top/>
      <bottom/>
      <diagonal/>
    </border>
    <border>
      <left style="thick">
        <color rgb="FFFF0000"/>
      </left>
      <right style="thick">
        <color rgb="FFFF0000"/>
      </right>
      <top/>
      <bottom style="thick">
        <color rgb="FFFF0000"/>
      </bottom>
      <diagonal/>
    </border>
    <border>
      <left style="thick">
        <color rgb="FFFF0000"/>
      </left>
      <right/>
      <top style="thick">
        <color rgb="FFFF0000"/>
      </top>
      <bottom/>
      <diagonal/>
    </border>
    <border>
      <left/>
      <right style="thick">
        <color rgb="FFFF0000"/>
      </right>
      <top style="thick">
        <color rgb="FFFF0000"/>
      </top>
      <bottom/>
      <diagonal/>
    </border>
    <border>
      <left style="thick">
        <color rgb="FFFF0000"/>
      </left>
      <right/>
      <top/>
      <bottom style="thick">
        <color rgb="FFFF0000"/>
      </bottom>
      <diagonal/>
    </border>
    <border>
      <left/>
      <right style="thick">
        <color rgb="FFFF0000"/>
      </right>
      <top/>
      <bottom style="thick">
        <color rgb="FFFF0000"/>
      </bottom>
      <diagonal/>
    </border>
    <border>
      <left style="thick">
        <color rgb="FFFF0000"/>
      </left>
      <right/>
      <top style="thick">
        <color rgb="FFFF0000"/>
      </top>
      <bottom style="thick">
        <color rgb="FFFF0000"/>
      </bottom>
      <diagonal/>
    </border>
    <border>
      <left/>
      <right style="thick">
        <color rgb="FFFF0000"/>
      </right>
      <top style="thick">
        <color rgb="FFFF0000"/>
      </top>
      <bottom style="thick">
        <color rgb="FFFF0000"/>
      </bottom>
      <diagonal/>
    </border>
    <border>
      <left/>
      <right style="thin">
        <color indexed="64"/>
      </right>
      <top style="thin">
        <color indexed="64"/>
      </top>
      <bottom/>
      <diagonal/>
    </border>
    <border>
      <left style="thin">
        <color rgb="FF000066"/>
      </left>
      <right style="thin">
        <color rgb="FF000066"/>
      </right>
      <top style="thin">
        <color rgb="FF000066"/>
      </top>
      <bottom style="thin">
        <color rgb="FF000066"/>
      </bottom>
      <diagonal/>
    </border>
    <border>
      <left/>
      <right style="thin">
        <color rgb="FF000066"/>
      </right>
      <top style="thin">
        <color rgb="FF000066"/>
      </top>
      <bottom style="thin">
        <color rgb="FF000066"/>
      </bottom>
      <diagonal/>
    </border>
    <border>
      <left/>
      <right style="thin">
        <color rgb="FF000066"/>
      </right>
      <top/>
      <bottom style="thin">
        <color rgb="FF000066"/>
      </bottom>
      <diagonal/>
    </border>
  </borders>
  <cellStyleXfs count="3">
    <xf numFmtId="0" fontId="0" fillId="0" borderId="0"/>
    <xf numFmtId="0" fontId="17" fillId="0" borderId="0" applyNumberFormat="0" applyFill="0" applyBorder="0" applyAlignment="0" applyProtection="0"/>
    <xf numFmtId="0" fontId="18" fillId="0" borderId="0"/>
  </cellStyleXfs>
  <cellXfs count="402">
    <xf numFmtId="0" fontId="0" fillId="0" borderId="0" xfId="0"/>
    <xf numFmtId="0" fontId="0" fillId="0" borderId="0" xfId="0" applyAlignment="1">
      <alignment vertical="center"/>
    </xf>
    <xf numFmtId="0" fontId="0" fillId="0" borderId="1" xfId="0" applyBorder="1" applyAlignment="1">
      <alignment vertical="center"/>
    </xf>
    <xf numFmtId="0" fontId="1" fillId="0" borderId="0" xfId="0" applyFont="1" applyAlignment="1">
      <alignment vertical="center"/>
    </xf>
    <xf numFmtId="0" fontId="0" fillId="0" borderId="0" xfId="0" applyBorder="1" applyAlignment="1">
      <alignment vertical="center"/>
    </xf>
    <xf numFmtId="0" fontId="0" fillId="0" borderId="0" xfId="0" applyAlignment="1" applyProtection="1">
      <alignment vertical="center"/>
    </xf>
    <xf numFmtId="0" fontId="0" fillId="0" borderId="1" xfId="0" applyBorder="1" applyAlignment="1" applyProtection="1">
      <alignment vertical="center"/>
    </xf>
    <xf numFmtId="0" fontId="1" fillId="0" borderId="0" xfId="0" applyFont="1" applyBorder="1" applyAlignment="1">
      <alignment vertical="center" wrapText="1"/>
    </xf>
    <xf numFmtId="0" fontId="21" fillId="0" borderId="0" xfId="0" applyFont="1" applyAlignment="1">
      <alignment vertical="center"/>
    </xf>
    <xf numFmtId="0" fontId="0" fillId="0" borderId="0" xfId="0" applyAlignment="1" applyProtection="1">
      <alignment vertical="center" wrapText="1"/>
    </xf>
    <xf numFmtId="0" fontId="0" fillId="0" borderId="1" xfId="0" applyBorder="1" applyAlignment="1" applyProtection="1">
      <alignment horizontal="center" vertical="center" wrapText="1"/>
    </xf>
    <xf numFmtId="0" fontId="3" fillId="8" borderId="1" xfId="0" applyFont="1" applyFill="1" applyBorder="1" applyAlignment="1" applyProtection="1">
      <alignment horizontal="center" vertical="center" wrapText="1"/>
    </xf>
    <xf numFmtId="0" fontId="10" fillId="0" borderId="0" xfId="0" applyFont="1" applyAlignment="1" applyProtection="1">
      <alignment horizontal="right" vertical="center"/>
    </xf>
    <xf numFmtId="0" fontId="0" fillId="0" borderId="1" xfId="0" applyBorder="1" applyAlignment="1">
      <alignment horizontal="center" vertical="center"/>
    </xf>
    <xf numFmtId="0" fontId="24" fillId="5" borderId="1" xfId="0" applyFont="1" applyFill="1" applyBorder="1" applyAlignment="1" applyProtection="1">
      <alignment horizontal="center" vertical="center" wrapText="1"/>
    </xf>
    <xf numFmtId="0" fontId="3" fillId="15" borderId="1" xfId="0" applyFont="1" applyFill="1" applyBorder="1" applyAlignment="1" applyProtection="1">
      <alignment horizontal="center" vertical="center" wrapText="1"/>
    </xf>
    <xf numFmtId="0" fontId="1" fillId="14" borderId="1" xfId="0" applyFont="1" applyFill="1" applyBorder="1" applyAlignment="1" applyProtection="1">
      <alignment horizontal="center" vertical="center" wrapText="1"/>
    </xf>
    <xf numFmtId="0" fontId="0" fillId="0" borderId="0" xfId="0" applyAlignment="1" applyProtection="1">
      <alignment horizontal="right" vertical="center"/>
    </xf>
    <xf numFmtId="164" fontId="0" fillId="0" borderId="1" xfId="0" applyNumberFormat="1" applyBorder="1" applyAlignment="1" applyProtection="1">
      <alignment horizontal="center" vertical="center" wrapText="1"/>
    </xf>
    <xf numFmtId="0" fontId="3" fillId="0" borderId="14" xfId="0" applyFont="1" applyBorder="1" applyAlignment="1">
      <alignment horizontal="center" vertical="center"/>
    </xf>
    <xf numFmtId="0" fontId="15" fillId="3" borderId="37" xfId="0" applyFont="1" applyFill="1" applyBorder="1" applyAlignment="1">
      <alignment horizontal="center" vertical="center" wrapText="1"/>
    </xf>
    <xf numFmtId="0" fontId="15" fillId="4" borderId="37" xfId="0" applyFont="1" applyFill="1" applyBorder="1" applyAlignment="1">
      <alignment horizontal="center" vertical="center" wrapText="1"/>
    </xf>
    <xf numFmtId="0" fontId="15" fillId="2" borderId="37" xfId="0" applyFont="1" applyFill="1" applyBorder="1" applyAlignment="1">
      <alignment horizontal="center" vertical="center" wrapText="1"/>
    </xf>
    <xf numFmtId="0" fontId="15" fillId="12" borderId="37" xfId="0" applyFont="1" applyFill="1" applyBorder="1" applyAlignment="1">
      <alignment horizontal="center" vertical="center" wrapText="1"/>
    </xf>
    <xf numFmtId="0" fontId="15" fillId="11" borderId="37" xfId="0" applyFont="1" applyFill="1" applyBorder="1" applyAlignment="1">
      <alignment horizontal="center" vertical="center" wrapText="1"/>
    </xf>
    <xf numFmtId="0" fontId="15" fillId="10" borderId="37" xfId="0" applyFont="1" applyFill="1" applyBorder="1" applyAlignment="1">
      <alignment horizontal="center" vertical="center" wrapText="1"/>
    </xf>
    <xf numFmtId="0" fontId="15" fillId="16" borderId="50" xfId="0" applyFont="1" applyFill="1" applyBorder="1" applyAlignment="1">
      <alignment horizontal="center" vertical="center" wrapText="1"/>
    </xf>
    <xf numFmtId="0" fontId="1" fillId="0" borderId="1" xfId="0" applyFont="1" applyBorder="1" applyAlignment="1" applyProtection="1">
      <alignment vertical="center" wrapText="1"/>
      <protection locked="0"/>
    </xf>
    <xf numFmtId="0" fontId="0" fillId="0" borderId="0" xfId="0" applyProtection="1"/>
    <xf numFmtId="0" fontId="5" fillId="0" borderId="2" xfId="0" applyFont="1" applyFill="1" applyBorder="1" applyAlignment="1" applyProtection="1">
      <alignment horizontal="center" vertical="center" textRotation="180" wrapText="1"/>
    </xf>
    <xf numFmtId="0" fontId="0" fillId="0" borderId="1" xfId="0" applyBorder="1" applyAlignment="1" applyProtection="1">
      <alignment horizontal="center"/>
    </xf>
    <xf numFmtId="0" fontId="5" fillId="0" borderId="30" xfId="0" applyFont="1" applyFill="1" applyBorder="1" applyAlignment="1" applyProtection="1">
      <alignment horizontal="center" vertical="center" textRotation="180" wrapText="1"/>
    </xf>
    <xf numFmtId="0" fontId="37" fillId="17" borderId="0" xfId="0" applyFont="1" applyFill="1" applyAlignment="1" applyProtection="1">
      <alignment vertical="center" wrapText="1"/>
    </xf>
    <xf numFmtId="165" fontId="0" fillId="0" borderId="1" xfId="0" applyNumberFormat="1" applyBorder="1" applyAlignment="1" applyProtection="1">
      <alignment horizontal="center" vertical="center" wrapText="1"/>
    </xf>
    <xf numFmtId="0" fontId="38" fillId="17" borderId="0" xfId="0" applyFont="1" applyFill="1" applyAlignment="1" applyProtection="1">
      <alignment vertical="center"/>
    </xf>
    <xf numFmtId="164" fontId="2" fillId="7" borderId="1" xfId="0" applyNumberFormat="1" applyFont="1" applyFill="1" applyBorder="1" applyAlignment="1" applyProtection="1">
      <alignment horizontal="center" vertical="center" wrapText="1"/>
    </xf>
    <xf numFmtId="165" fontId="3" fillId="7" borderId="58" xfId="0" applyNumberFormat="1" applyFont="1" applyFill="1" applyBorder="1" applyAlignment="1" applyProtection="1">
      <alignment horizontal="center" vertical="center" wrapText="1"/>
    </xf>
    <xf numFmtId="0" fontId="39" fillId="9" borderId="8" xfId="0" applyFont="1" applyFill="1" applyBorder="1" applyAlignment="1" applyProtection="1">
      <alignment horizontal="center" vertical="center" wrapText="1"/>
    </xf>
    <xf numFmtId="164" fontId="4" fillId="7" borderId="9" xfId="0" applyNumberFormat="1" applyFont="1" applyFill="1" applyBorder="1" applyAlignment="1" applyProtection="1">
      <alignment horizontal="center" vertical="center" wrapText="1"/>
    </xf>
    <xf numFmtId="165" fontId="3" fillId="7" borderId="21" xfId="0" applyNumberFormat="1" applyFont="1" applyFill="1" applyBorder="1" applyAlignment="1" applyProtection="1">
      <alignment horizontal="center" vertical="center" wrapText="1"/>
    </xf>
    <xf numFmtId="164" fontId="2" fillId="7" borderId="38" xfId="0" applyNumberFormat="1" applyFont="1" applyFill="1" applyBorder="1" applyAlignment="1" applyProtection="1">
      <alignment horizontal="center" vertical="center" wrapText="1"/>
    </xf>
    <xf numFmtId="164" fontId="2" fillId="7" borderId="51" xfId="0" applyNumberFormat="1" applyFont="1" applyFill="1" applyBorder="1" applyAlignment="1" applyProtection="1">
      <alignment horizontal="center" vertical="center" wrapText="1"/>
    </xf>
    <xf numFmtId="164" fontId="2" fillId="7" borderId="52" xfId="0" applyNumberFormat="1" applyFont="1" applyFill="1" applyBorder="1" applyAlignment="1" applyProtection="1">
      <alignment horizontal="center" vertical="center" wrapText="1"/>
    </xf>
    <xf numFmtId="0" fontId="40" fillId="0" borderId="0" xfId="0" applyFont="1" applyAlignment="1" applyProtection="1">
      <alignment horizontal="left" vertical="center" wrapText="1"/>
    </xf>
    <xf numFmtId="0" fontId="16" fillId="0" borderId="6" xfId="0" applyFont="1" applyFill="1" applyBorder="1" applyAlignment="1" applyProtection="1">
      <alignment horizontal="center" vertical="center" textRotation="180" wrapText="1"/>
    </xf>
    <xf numFmtId="0" fontId="16" fillId="0" borderId="2" xfId="0" applyFont="1" applyFill="1" applyBorder="1" applyAlignment="1" applyProtection="1">
      <alignment horizontal="center" vertical="center" textRotation="180" wrapText="1"/>
    </xf>
    <xf numFmtId="0" fontId="16" fillId="0" borderId="30" xfId="0" applyFont="1" applyFill="1" applyBorder="1" applyAlignment="1" applyProtection="1">
      <alignment horizontal="center" vertical="center" textRotation="180" wrapText="1"/>
    </xf>
    <xf numFmtId="0" fontId="1" fillId="0" borderId="1" xfId="0" quotePrefix="1" applyFont="1" applyBorder="1" applyAlignment="1" applyProtection="1">
      <alignment horizontal="center" vertical="center"/>
    </xf>
    <xf numFmtId="0" fontId="26" fillId="0" borderId="0" xfId="0" applyFont="1" applyAlignment="1" applyProtection="1">
      <alignment vertical="center"/>
    </xf>
    <xf numFmtId="0" fontId="0" fillId="0" borderId="1" xfId="0" applyBorder="1" applyAlignment="1" applyProtection="1">
      <alignment horizontal="center" vertical="center"/>
    </xf>
    <xf numFmtId="0" fontId="0" fillId="0" borderId="1" xfId="0" applyBorder="1" applyAlignment="1" applyProtection="1">
      <alignment horizontal="left" vertical="center"/>
    </xf>
    <xf numFmtId="0" fontId="37" fillId="17" borderId="0" xfId="0" applyFont="1" applyFill="1" applyAlignment="1" applyProtection="1">
      <alignment vertical="center"/>
    </xf>
    <xf numFmtId="0" fontId="0" fillId="0" borderId="0" xfId="0" applyAlignment="1" applyProtection="1"/>
    <xf numFmtId="0" fontId="40" fillId="0" borderId="0" xfId="0" applyFont="1" applyAlignment="1" applyProtection="1">
      <alignment horizontal="left" vertical="center"/>
    </xf>
    <xf numFmtId="0" fontId="36" fillId="17" borderId="0" xfId="0" applyFont="1" applyFill="1" applyAlignment="1" applyProtection="1">
      <alignment horizontal="right" vertical="center"/>
    </xf>
    <xf numFmtId="0" fontId="39" fillId="14" borderId="15" xfId="0" applyFont="1" applyFill="1" applyBorder="1" applyAlignment="1" applyProtection="1">
      <alignment horizontal="center" vertical="center" wrapText="1"/>
    </xf>
    <xf numFmtId="0" fontId="42" fillId="0" borderId="0" xfId="0" applyFont="1" applyAlignment="1" applyProtection="1">
      <alignment horizontal="left" vertical="center"/>
    </xf>
    <xf numFmtId="0" fontId="43" fillId="0" borderId="0" xfId="0" applyFont="1" applyAlignment="1" applyProtection="1">
      <alignment vertical="center"/>
    </xf>
    <xf numFmtId="164" fontId="44" fillId="7" borderId="27" xfId="0" applyNumberFormat="1" applyFont="1" applyFill="1" applyBorder="1" applyAlignment="1" applyProtection="1">
      <alignment horizontal="center" vertical="center" wrapText="1"/>
    </xf>
    <xf numFmtId="164" fontId="44" fillId="7" borderId="17" xfId="0" applyNumberFormat="1" applyFont="1" applyFill="1" applyBorder="1" applyAlignment="1" applyProtection="1">
      <alignment horizontal="center" vertical="center" wrapText="1"/>
    </xf>
    <xf numFmtId="164" fontId="44" fillId="7" borderId="3" xfId="0" applyNumberFormat="1" applyFont="1" applyFill="1" applyBorder="1" applyAlignment="1" applyProtection="1">
      <alignment horizontal="center" vertical="center" wrapText="1"/>
    </xf>
    <xf numFmtId="164" fontId="44" fillId="7" borderId="29" xfId="0" applyNumberFormat="1"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textRotation="180" wrapText="1"/>
    </xf>
    <xf numFmtId="0" fontId="2" fillId="0" borderId="31" xfId="0" applyFont="1" applyBorder="1" applyAlignment="1" applyProtection="1">
      <alignment horizontal="center" vertical="center" wrapText="1"/>
      <protection locked="0"/>
    </xf>
    <xf numFmtId="0" fontId="2" fillId="0" borderId="2" xfId="0" applyFont="1" applyBorder="1" applyAlignment="1" applyProtection="1">
      <alignment horizontal="center" vertical="center" wrapText="1"/>
      <protection locked="0"/>
    </xf>
    <xf numFmtId="0" fontId="2" fillId="0" borderId="30"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0" borderId="38" xfId="0" applyFont="1" applyBorder="1" applyAlignment="1" applyProtection="1">
      <alignment horizontal="center" vertical="center" wrapText="1"/>
      <protection locked="0"/>
    </xf>
    <xf numFmtId="0" fontId="2" fillId="0" borderId="28" xfId="0" applyFont="1" applyBorder="1" applyAlignment="1" applyProtection="1">
      <alignment horizontal="center" vertical="center" wrapText="1"/>
      <protection locked="0"/>
    </xf>
    <xf numFmtId="0" fontId="2" fillId="0" borderId="56" xfId="0" applyFont="1" applyBorder="1" applyAlignment="1" applyProtection="1">
      <alignment horizontal="center" vertical="center" wrapText="1"/>
      <protection locked="0"/>
    </xf>
    <xf numFmtId="0" fontId="2" fillId="0" borderId="57" xfId="0" applyFont="1" applyBorder="1" applyAlignment="1" applyProtection="1">
      <alignment horizontal="center" vertical="center" wrapText="1"/>
      <protection locked="0"/>
    </xf>
    <xf numFmtId="0" fontId="2" fillId="0" borderId="51" xfId="0" applyFont="1" applyBorder="1" applyAlignment="1" applyProtection="1">
      <alignment horizontal="center" vertical="center" wrapText="1"/>
      <protection locked="0"/>
    </xf>
    <xf numFmtId="0" fontId="2" fillId="0" borderId="52" xfId="0" applyFont="1" applyBorder="1" applyAlignment="1" applyProtection="1">
      <alignment horizontal="center" vertical="center" wrapText="1"/>
      <protection locked="0"/>
    </xf>
    <xf numFmtId="0" fontId="23" fillId="0" borderId="0" xfId="0" applyFont="1" applyAlignment="1">
      <alignment horizontal="center" vertical="center"/>
    </xf>
    <xf numFmtId="0" fontId="23" fillId="13" borderId="0" xfId="0" applyFont="1" applyFill="1" applyAlignment="1">
      <alignment horizontal="center" vertical="center"/>
    </xf>
    <xf numFmtId="0" fontId="0" fillId="13" borderId="0" xfId="0" applyFill="1" applyAlignment="1">
      <alignment vertical="center"/>
    </xf>
    <xf numFmtId="0" fontId="22" fillId="0" borderId="0" xfId="0" applyFont="1" applyAlignment="1">
      <alignment horizontal="center" vertical="center"/>
    </xf>
    <xf numFmtId="0" fontId="22" fillId="13" borderId="0" xfId="0" applyFont="1" applyFill="1" applyAlignment="1">
      <alignment horizontal="center" vertical="center"/>
    </xf>
    <xf numFmtId="0" fontId="47" fillId="0" borderId="0" xfId="0" applyFont="1" applyAlignment="1">
      <alignment horizontal="left" vertical="center"/>
    </xf>
    <xf numFmtId="0" fontId="19" fillId="0" borderId="0" xfId="0" applyFont="1" applyAlignment="1">
      <alignment horizontal="left" vertical="center" wrapText="1"/>
    </xf>
    <xf numFmtId="0" fontId="21" fillId="0" borderId="0" xfId="0" applyFont="1" applyAlignment="1">
      <alignment vertical="top"/>
    </xf>
    <xf numFmtId="164" fontId="4" fillId="7" borderId="10" xfId="0" applyNumberFormat="1" applyFont="1" applyFill="1" applyBorder="1" applyAlignment="1" applyProtection="1">
      <alignment horizontal="center" vertical="center" wrapText="1"/>
    </xf>
    <xf numFmtId="0" fontId="39" fillId="9" borderId="31" xfId="0" applyFont="1" applyFill="1" applyBorder="1" applyAlignment="1" applyProtection="1">
      <alignment horizontal="center" vertical="center" wrapText="1"/>
    </xf>
    <xf numFmtId="0" fontId="0" fillId="0" borderId="1" xfId="0" applyBorder="1" applyAlignment="1" applyProtection="1">
      <alignment vertical="center" wrapText="1"/>
    </xf>
    <xf numFmtId="0" fontId="0" fillId="0" borderId="0" xfId="0" applyBorder="1" applyAlignment="1" applyProtection="1">
      <alignment horizontal="center" vertical="center" wrapText="1"/>
    </xf>
    <xf numFmtId="0" fontId="0" fillId="0" borderId="2" xfId="0" applyBorder="1" applyAlignment="1" applyProtection="1">
      <alignment horizontal="center" vertical="center" wrapText="1"/>
    </xf>
    <xf numFmtId="0" fontId="1" fillId="14" borderId="66" xfId="0" applyFont="1" applyFill="1" applyBorder="1" applyAlignment="1" applyProtection="1">
      <alignment horizontal="center" vertical="center"/>
    </xf>
    <xf numFmtId="0" fontId="1" fillId="14" borderId="64" xfId="0" applyFont="1" applyFill="1" applyBorder="1" applyAlignment="1" applyProtection="1">
      <alignment horizontal="center" vertical="center"/>
    </xf>
    <xf numFmtId="0" fontId="1" fillId="14" borderId="5" xfId="0" applyFont="1" applyFill="1" applyBorder="1" applyAlignment="1" applyProtection="1">
      <alignment horizontal="left" vertical="center"/>
    </xf>
    <xf numFmtId="0" fontId="39" fillId="14" borderId="16" xfId="0" applyFont="1" applyFill="1" applyBorder="1" applyAlignment="1" applyProtection="1">
      <alignment horizontal="center" vertical="center" wrapText="1"/>
    </xf>
    <xf numFmtId="0" fontId="39" fillId="14" borderId="67" xfId="0" applyFont="1" applyFill="1" applyBorder="1" applyAlignment="1" applyProtection="1">
      <alignment horizontal="center" vertical="center" wrapText="1"/>
    </xf>
    <xf numFmtId="0" fontId="39" fillId="14" borderId="65" xfId="0" applyFont="1" applyFill="1" applyBorder="1" applyAlignment="1" applyProtection="1">
      <alignment horizontal="center" vertical="center" wrapText="1"/>
    </xf>
    <xf numFmtId="0" fontId="1" fillId="0" borderId="1" xfId="0" applyFont="1" applyBorder="1" applyAlignment="1" applyProtection="1">
      <alignment horizontal="center" vertical="center" wrapText="1"/>
    </xf>
    <xf numFmtId="0" fontId="0" fillId="18" borderId="1" xfId="0" applyFill="1" applyBorder="1" applyAlignment="1" applyProtection="1">
      <alignment horizontal="center" vertical="center" wrapText="1"/>
    </xf>
    <xf numFmtId="0" fontId="1" fillId="15" borderId="1" xfId="0" applyFont="1" applyFill="1" applyBorder="1" applyAlignment="1" applyProtection="1">
      <alignment horizontal="center" vertical="center" wrapText="1"/>
    </xf>
    <xf numFmtId="164" fontId="4" fillId="7" borderId="66" xfId="0" applyNumberFormat="1" applyFont="1" applyFill="1" applyBorder="1" applyAlignment="1" applyProtection="1">
      <alignment horizontal="center" vertical="center" wrapText="1"/>
    </xf>
    <xf numFmtId="164" fontId="4" fillId="7" borderId="37" xfId="0" applyNumberFormat="1" applyFont="1" applyFill="1" applyBorder="1" applyAlignment="1" applyProtection="1">
      <alignment horizontal="center" vertical="center" wrapText="1"/>
    </xf>
    <xf numFmtId="0" fontId="39" fillId="14" borderId="40" xfId="0" applyFont="1" applyFill="1" applyBorder="1" applyAlignment="1" applyProtection="1">
      <alignment horizontal="center" vertical="center" wrapText="1"/>
    </xf>
    <xf numFmtId="164" fontId="4" fillId="7" borderId="50" xfId="0" applyNumberFormat="1" applyFont="1" applyFill="1" applyBorder="1" applyAlignment="1" applyProtection="1">
      <alignment horizontal="center" vertical="center" wrapText="1"/>
    </xf>
    <xf numFmtId="164" fontId="4" fillId="7" borderId="67" xfId="0" applyNumberFormat="1" applyFont="1" applyFill="1" applyBorder="1" applyAlignment="1" applyProtection="1">
      <alignment horizontal="center" vertical="center" wrapText="1"/>
    </xf>
    <xf numFmtId="0" fontId="39" fillId="9" borderId="68" xfId="0" applyFont="1" applyFill="1" applyBorder="1" applyAlignment="1" applyProtection="1">
      <alignment horizontal="center" vertical="center" wrapText="1"/>
    </xf>
    <xf numFmtId="0" fontId="0" fillId="19" borderId="1" xfId="0" applyFill="1" applyBorder="1" applyAlignment="1" applyProtection="1">
      <alignment horizontal="center" vertical="center" wrapText="1"/>
    </xf>
    <xf numFmtId="0" fontId="50" fillId="0" borderId="0" xfId="0" applyFont="1" applyBorder="1" applyAlignment="1">
      <alignment vertical="center" wrapText="1"/>
    </xf>
    <xf numFmtId="0" fontId="50" fillId="0" borderId="0" xfId="0" applyFont="1" applyAlignment="1">
      <alignment vertical="center"/>
    </xf>
    <xf numFmtId="0" fontId="50" fillId="0" borderId="1" xfId="0" applyFont="1" applyBorder="1" applyAlignment="1">
      <alignment vertical="center"/>
    </xf>
    <xf numFmtId="0" fontId="50" fillId="0" borderId="0" xfId="0" applyFont="1" applyBorder="1" applyAlignment="1">
      <alignment vertical="center"/>
    </xf>
    <xf numFmtId="0" fontId="0" fillId="0" borderId="1" xfId="0" applyBorder="1" applyAlignment="1" applyProtection="1">
      <alignment horizontal="center" vertical="center"/>
      <protection hidden="1"/>
    </xf>
    <xf numFmtId="0" fontId="54" fillId="17" borderId="0" xfId="0" applyFont="1" applyFill="1" applyAlignment="1" applyProtection="1">
      <alignment horizontal="right" vertical="center"/>
    </xf>
    <xf numFmtId="166" fontId="0" fillId="0" borderId="1" xfId="0" applyNumberFormat="1" applyBorder="1" applyAlignment="1" applyProtection="1">
      <alignment horizontal="center" vertical="center" wrapText="1"/>
    </xf>
    <xf numFmtId="166" fontId="1" fillId="0" borderId="1" xfId="0" applyNumberFormat="1" applyFont="1" applyBorder="1" applyAlignment="1" applyProtection="1">
      <alignment horizontal="center" vertical="center" wrapText="1"/>
      <protection locked="0"/>
    </xf>
    <xf numFmtId="0" fontId="45" fillId="17" borderId="0" xfId="0" applyFont="1" applyFill="1" applyAlignment="1">
      <alignment horizontal="left" vertical="center"/>
    </xf>
    <xf numFmtId="0" fontId="67" fillId="0" borderId="0" xfId="0" applyFont="1" applyAlignment="1" applyProtection="1">
      <alignment vertical="center"/>
    </xf>
    <xf numFmtId="0" fontId="68" fillId="9" borderId="32" xfId="0" applyFont="1" applyFill="1" applyBorder="1" applyAlignment="1" applyProtection="1">
      <alignment horizontal="center" vertical="center" wrapText="1"/>
    </xf>
    <xf numFmtId="0" fontId="68" fillId="9" borderId="6" xfId="0" applyFont="1" applyFill="1" applyBorder="1" applyAlignment="1" applyProtection="1">
      <alignment horizontal="center" vertical="center" wrapText="1"/>
    </xf>
    <xf numFmtId="0" fontId="16" fillId="0" borderId="68" xfId="0" applyFont="1" applyFill="1" applyBorder="1" applyAlignment="1" applyProtection="1">
      <alignment horizontal="center" vertical="center" textRotation="180" wrapText="1"/>
    </xf>
    <xf numFmtId="0" fontId="3" fillId="0" borderId="1" xfId="0" applyNumberFormat="1" applyFont="1" applyBorder="1" applyAlignment="1" applyProtection="1">
      <alignment horizontal="center" vertical="center" wrapText="1"/>
      <protection locked="0"/>
    </xf>
    <xf numFmtId="0" fontId="0" fillId="0" borderId="1" xfId="0" applyNumberFormat="1" applyBorder="1" applyAlignment="1" applyProtection="1">
      <alignment horizontal="center" vertical="center" wrapText="1"/>
    </xf>
    <xf numFmtId="166" fontId="0" fillId="20" borderId="1" xfId="0" applyNumberFormat="1" applyFill="1" applyBorder="1" applyAlignment="1" applyProtection="1">
      <alignment horizontal="center" vertical="center" wrapText="1"/>
    </xf>
    <xf numFmtId="0" fontId="0" fillId="20" borderId="1" xfId="0" applyNumberFormat="1" applyFill="1" applyBorder="1" applyAlignment="1" applyProtection="1">
      <alignment horizontal="center" vertical="center" wrapText="1"/>
    </xf>
    <xf numFmtId="0" fontId="16" fillId="7" borderId="9" xfId="0" applyNumberFormat="1" applyFont="1" applyFill="1" applyBorder="1" applyAlignment="1" applyProtection="1">
      <alignment horizontal="center" vertical="center" wrapText="1"/>
      <protection locked="0"/>
    </xf>
    <xf numFmtId="0" fontId="16" fillId="7" borderId="10" xfId="0" applyNumberFormat="1" applyFont="1" applyFill="1" applyBorder="1" applyAlignment="1" applyProtection="1">
      <alignment horizontal="center" vertical="center" wrapText="1"/>
      <protection locked="0"/>
    </xf>
    <xf numFmtId="0" fontId="28" fillId="0" borderId="1" xfId="0" applyFont="1" applyBorder="1" applyAlignment="1">
      <alignment horizontal="center" vertical="center" wrapText="1"/>
    </xf>
    <xf numFmtId="0" fontId="28" fillId="0" borderId="1" xfId="0" quotePrefix="1" applyFont="1" applyBorder="1" applyAlignment="1">
      <alignment horizontal="center" vertical="center" wrapText="1"/>
    </xf>
    <xf numFmtId="0" fontId="24" fillId="0" borderId="1" xfId="0" applyFont="1" applyFill="1" applyBorder="1" applyAlignment="1" applyProtection="1">
      <alignment horizontal="center" vertical="center" wrapText="1"/>
    </xf>
    <xf numFmtId="0" fontId="39" fillId="6" borderId="12" xfId="0" applyFont="1" applyFill="1" applyBorder="1" applyAlignment="1" applyProtection="1">
      <alignment vertical="center" wrapText="1"/>
    </xf>
    <xf numFmtId="0" fontId="16" fillId="0" borderId="28" xfId="0" applyFont="1" applyFill="1" applyBorder="1" applyAlignment="1" applyProtection="1">
      <alignment horizontal="center" vertical="center" textRotation="180" wrapText="1"/>
    </xf>
    <xf numFmtId="164" fontId="2" fillId="7" borderId="2" xfId="0" applyNumberFormat="1" applyFont="1" applyFill="1" applyBorder="1" applyAlignment="1" applyProtection="1">
      <alignment horizontal="center" vertical="center" wrapText="1"/>
    </xf>
    <xf numFmtId="0" fontId="16" fillId="0" borderId="4" xfId="0" applyFont="1" applyFill="1" applyBorder="1" applyAlignment="1" applyProtection="1">
      <alignment horizontal="center" vertical="center" wrapText="1"/>
    </xf>
    <xf numFmtId="0" fontId="78" fillId="9" borderId="8" xfId="0" applyFont="1" applyFill="1" applyBorder="1" applyAlignment="1" applyProtection="1">
      <alignment horizontal="center" vertical="center" wrapText="1"/>
    </xf>
    <xf numFmtId="0" fontId="78" fillId="6" borderId="11" xfId="0" applyFont="1" applyFill="1" applyBorder="1" applyAlignment="1" applyProtection="1">
      <alignment vertical="center" wrapText="1"/>
    </xf>
    <xf numFmtId="166" fontId="16" fillId="0" borderId="4" xfId="0" applyNumberFormat="1" applyFont="1" applyFill="1" applyBorder="1" applyAlignment="1" applyProtection="1">
      <alignment horizontal="center" vertical="center" textRotation="180" wrapText="1"/>
    </xf>
    <xf numFmtId="164" fontId="3" fillId="7" borderId="9" xfId="0" applyNumberFormat="1" applyFont="1" applyFill="1" applyBorder="1" applyAlignment="1" applyProtection="1">
      <alignment horizontal="center" vertical="center" wrapText="1"/>
    </xf>
    <xf numFmtId="165" fontId="79" fillId="7" borderId="58" xfId="0" applyNumberFormat="1" applyFont="1" applyFill="1" applyBorder="1" applyAlignment="1" applyProtection="1">
      <alignment horizontal="center" vertical="center" wrapText="1"/>
    </xf>
    <xf numFmtId="165" fontId="79" fillId="7" borderId="21" xfId="0" applyNumberFormat="1" applyFont="1" applyFill="1" applyBorder="1" applyAlignment="1" applyProtection="1">
      <alignment horizontal="center" vertical="center" wrapText="1"/>
    </xf>
    <xf numFmtId="164" fontId="3" fillId="7" borderId="10" xfId="0" applyNumberFormat="1" applyFont="1" applyFill="1" applyBorder="1" applyAlignment="1" applyProtection="1">
      <alignment horizontal="center" vertical="center" wrapText="1"/>
    </xf>
    <xf numFmtId="166" fontId="16" fillId="0" borderId="29" xfId="0" applyNumberFormat="1" applyFont="1" applyFill="1" applyBorder="1" applyAlignment="1" applyProtection="1">
      <alignment horizontal="center" vertical="center" textRotation="180" wrapText="1"/>
    </xf>
    <xf numFmtId="0" fontId="16" fillId="0" borderId="29" xfId="0" applyFont="1" applyFill="1" applyBorder="1" applyAlignment="1" applyProtection="1">
      <alignment horizontal="center" vertical="center" wrapText="1"/>
    </xf>
    <xf numFmtId="0" fontId="1" fillId="5" borderId="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xf>
    <xf numFmtId="0" fontId="19" fillId="5" borderId="1" xfId="0" applyFont="1" applyFill="1" applyBorder="1" applyAlignment="1" applyProtection="1">
      <alignment horizontal="center" vertical="center" wrapText="1"/>
    </xf>
    <xf numFmtId="164" fontId="3" fillId="7" borderId="9" xfId="0" applyNumberFormat="1" applyFont="1" applyFill="1" applyBorder="1" applyAlignment="1" applyProtection="1">
      <alignment horizontal="center" vertical="center" wrapText="1"/>
      <protection locked="0"/>
    </xf>
    <xf numFmtId="164" fontId="3" fillId="7" borderId="10" xfId="0" applyNumberFormat="1" applyFont="1" applyFill="1" applyBorder="1" applyAlignment="1" applyProtection="1">
      <alignment horizontal="center" vertical="center" wrapText="1"/>
      <protection locked="0"/>
    </xf>
    <xf numFmtId="0" fontId="3" fillId="6" borderId="3" xfId="0" applyFont="1" applyFill="1" applyBorder="1" applyAlignment="1" applyProtection="1">
      <alignment vertical="top" wrapText="1"/>
    </xf>
    <xf numFmtId="0" fontId="2" fillId="6" borderId="68" xfId="0" applyFont="1" applyFill="1" applyBorder="1" applyAlignment="1" applyProtection="1">
      <alignment vertical="center" wrapText="1"/>
    </xf>
    <xf numFmtId="0" fontId="16" fillId="9" borderId="2" xfId="0" applyFont="1" applyFill="1" applyBorder="1" applyAlignment="1" applyProtection="1">
      <alignment horizontal="center" vertical="center" textRotation="180" wrapText="1"/>
    </xf>
    <xf numFmtId="165" fontId="79" fillId="7" borderId="59" xfId="0" applyNumberFormat="1" applyFont="1" applyFill="1" applyBorder="1" applyAlignment="1" applyProtection="1">
      <alignment horizontal="center" vertical="center" wrapText="1"/>
    </xf>
    <xf numFmtId="0" fontId="16" fillId="0" borderId="82" xfId="0" applyFont="1" applyFill="1" applyBorder="1" applyAlignment="1" applyProtection="1">
      <alignment horizontal="center" vertical="center" textRotation="180" wrapText="1"/>
    </xf>
    <xf numFmtId="0" fontId="16" fillId="0" borderId="82" xfId="0" applyFont="1" applyFill="1" applyBorder="1" applyAlignment="1" applyProtection="1">
      <alignment horizontal="center" vertical="center" wrapText="1"/>
    </xf>
    <xf numFmtId="164" fontId="80" fillId="7" borderId="58" xfId="0" applyNumberFormat="1" applyFont="1" applyFill="1" applyBorder="1" applyAlignment="1" applyProtection="1">
      <alignment horizontal="center" vertical="center" wrapText="1"/>
    </xf>
    <xf numFmtId="0" fontId="57" fillId="5" borderId="4" xfId="0" quotePrefix="1" applyFont="1" applyFill="1" applyBorder="1" applyAlignment="1" applyProtection="1">
      <alignment wrapText="1"/>
    </xf>
    <xf numFmtId="164" fontId="8" fillId="7" borderId="2" xfId="0" applyNumberFormat="1" applyFont="1" applyFill="1" applyBorder="1" applyAlignment="1" applyProtection="1">
      <alignment horizontal="center" vertical="center" wrapText="1"/>
    </xf>
    <xf numFmtId="164" fontId="2" fillId="7" borderId="30" xfId="0" applyNumberFormat="1" applyFont="1" applyFill="1" applyBorder="1" applyAlignment="1" applyProtection="1">
      <alignment horizontal="center" vertical="center" wrapText="1"/>
    </xf>
    <xf numFmtId="164" fontId="8" fillId="7" borderId="57" xfId="0" applyNumberFormat="1" applyFont="1" applyFill="1" applyBorder="1" applyAlignment="1" applyProtection="1">
      <alignment horizontal="center" vertical="center" wrapText="1"/>
    </xf>
    <xf numFmtId="164" fontId="2" fillId="7" borderId="57" xfId="0" applyNumberFormat="1" applyFont="1" applyFill="1" applyBorder="1" applyAlignment="1" applyProtection="1">
      <alignment horizontal="center" vertical="center" wrapText="1"/>
    </xf>
    <xf numFmtId="164" fontId="2" fillId="7" borderId="23" xfId="0" applyNumberFormat="1" applyFont="1" applyFill="1" applyBorder="1" applyAlignment="1" applyProtection="1">
      <alignment horizontal="center" vertical="center" wrapText="1"/>
    </xf>
    <xf numFmtId="0" fontId="0" fillId="21" borderId="1" xfId="0" applyFill="1" applyBorder="1" applyAlignment="1" applyProtection="1">
      <alignment horizontal="center" vertical="center" wrapText="1"/>
    </xf>
    <xf numFmtId="0" fontId="1" fillId="0" borderId="0" xfId="0" applyFont="1" applyAlignment="1" applyProtection="1">
      <alignment vertical="center"/>
    </xf>
    <xf numFmtId="0" fontId="0" fillId="0" borderId="0" xfId="0" applyBorder="1" applyAlignment="1" applyProtection="1">
      <alignment vertical="center"/>
    </xf>
    <xf numFmtId="0" fontId="25" fillId="13" borderId="55" xfId="0" applyFont="1" applyFill="1" applyBorder="1" applyAlignment="1" applyProtection="1">
      <alignment horizontal="center" vertical="center"/>
    </xf>
    <xf numFmtId="0" fontId="45" fillId="13" borderId="70" xfId="0" applyFont="1" applyFill="1" applyBorder="1" applyAlignment="1" applyProtection="1">
      <alignment vertical="center" wrapText="1"/>
    </xf>
    <xf numFmtId="0" fontId="60" fillId="13" borderId="71" xfId="0" applyFont="1" applyFill="1" applyBorder="1" applyAlignment="1" applyProtection="1">
      <alignment vertical="center" wrapText="1"/>
    </xf>
    <xf numFmtId="0" fontId="53" fillId="13" borderId="55" xfId="0" applyFont="1" applyFill="1" applyBorder="1" applyAlignment="1" applyProtection="1">
      <alignment horizontal="center" vertical="center"/>
    </xf>
    <xf numFmtId="0" fontId="29" fillId="0" borderId="0" xfId="0" applyFont="1" applyAlignment="1" applyProtection="1"/>
    <xf numFmtId="0" fontId="33" fillId="0" borderId="0" xfId="0" applyFont="1" applyAlignment="1" applyProtection="1"/>
    <xf numFmtId="0" fontId="1" fillId="0" borderId="0" xfId="0" applyFont="1" applyProtection="1"/>
    <xf numFmtId="0" fontId="63" fillId="0" borderId="73" xfId="0" applyFont="1" applyBorder="1" applyAlignment="1" applyProtection="1">
      <alignment horizontal="center" vertical="center" wrapText="1"/>
    </xf>
    <xf numFmtId="0" fontId="1" fillId="0" borderId="0" xfId="0" applyFont="1" applyBorder="1" applyAlignment="1" applyProtection="1">
      <alignment vertical="center" wrapText="1"/>
    </xf>
    <xf numFmtId="0" fontId="52" fillId="0" borderId="0" xfId="0" applyFont="1" applyAlignment="1" applyProtection="1">
      <alignment horizontal="center" vertical="center" wrapText="1"/>
    </xf>
    <xf numFmtId="0" fontId="51" fillId="0" borderId="0" xfId="0" applyFont="1" applyBorder="1" applyAlignment="1" applyProtection="1">
      <alignment vertical="center" wrapText="1"/>
    </xf>
    <xf numFmtId="0" fontId="52" fillId="0" borderId="0" xfId="0" applyFont="1" applyBorder="1" applyAlignment="1" applyProtection="1">
      <alignment vertical="center" wrapText="1"/>
    </xf>
    <xf numFmtId="0" fontId="29" fillId="0" borderId="0" xfId="0" applyFont="1" applyAlignment="1" applyProtection="1">
      <alignment vertical="center"/>
    </xf>
    <xf numFmtId="0" fontId="1" fillId="0" borderId="0" xfId="0" applyFont="1" applyBorder="1" applyAlignment="1" applyProtection="1">
      <alignment vertical="center"/>
    </xf>
    <xf numFmtId="0" fontId="29" fillId="0" borderId="0" xfId="0" applyFont="1" applyAlignment="1" applyProtection="1">
      <alignment horizontal="center" vertical="center"/>
    </xf>
    <xf numFmtId="0" fontId="51" fillId="0" borderId="72" xfId="0" applyFont="1" applyBorder="1" applyAlignment="1" applyProtection="1">
      <alignment vertical="center" wrapText="1"/>
    </xf>
    <xf numFmtId="0" fontId="51" fillId="0" borderId="72" xfId="0" applyFont="1" applyBorder="1" applyAlignment="1" applyProtection="1">
      <alignment horizontal="center" vertical="center" wrapText="1"/>
    </xf>
    <xf numFmtId="0" fontId="33" fillId="0" borderId="0" xfId="0" applyFont="1" applyAlignment="1" applyProtection="1">
      <alignment horizontal="center" vertical="center"/>
    </xf>
    <xf numFmtId="0" fontId="1" fillId="0" borderId="1" xfId="0" applyFont="1" applyBorder="1" applyAlignment="1" applyProtection="1">
      <alignment vertical="center"/>
    </xf>
    <xf numFmtId="0" fontId="58" fillId="0" borderId="1" xfId="0" applyFont="1" applyBorder="1" applyAlignment="1" applyProtection="1">
      <alignment horizontal="left" vertical="center"/>
      <protection locked="0"/>
    </xf>
    <xf numFmtId="0" fontId="17" fillId="17" borderId="0" xfId="1" applyFill="1" applyAlignment="1" applyProtection="1">
      <alignment vertical="center"/>
    </xf>
    <xf numFmtId="0" fontId="1" fillId="20" borderId="1" xfId="0" quotePrefix="1" applyFont="1" applyFill="1" applyBorder="1" applyAlignment="1" applyProtection="1">
      <alignment horizontal="center" vertical="center"/>
    </xf>
    <xf numFmtId="0" fontId="83" fillId="17" borderId="0" xfId="0" applyFont="1" applyFill="1" applyAlignment="1" applyProtection="1">
      <alignment vertical="center"/>
    </xf>
    <xf numFmtId="0" fontId="59" fillId="17" borderId="0" xfId="0" applyFont="1" applyFill="1" applyAlignment="1" applyProtection="1">
      <alignment vertical="center"/>
    </xf>
    <xf numFmtId="0" fontId="19" fillId="0" borderId="1" xfId="0" applyFont="1" applyBorder="1" applyAlignment="1" applyProtection="1">
      <alignment horizontal="center" vertical="center" wrapText="1"/>
    </xf>
    <xf numFmtId="167" fontId="1" fillId="0" borderId="1" xfId="0" quotePrefix="1" applyNumberFormat="1" applyFont="1" applyBorder="1" applyAlignment="1" applyProtection="1">
      <alignment horizontal="center" vertical="center"/>
    </xf>
    <xf numFmtId="0" fontId="21" fillId="0" borderId="0" xfId="0" applyFont="1" applyAlignment="1">
      <alignment horizontal="left" vertical="center" indent="1"/>
    </xf>
    <xf numFmtId="0" fontId="1" fillId="0" borderId="0" xfId="0" applyFont="1" applyAlignment="1">
      <alignment horizontal="left" vertical="center" indent="1"/>
    </xf>
    <xf numFmtId="0" fontId="24" fillId="5" borderId="1" xfId="0" applyFont="1" applyFill="1" applyBorder="1" applyAlignment="1">
      <alignment horizontal="center" vertical="center"/>
    </xf>
    <xf numFmtId="0" fontId="51" fillId="0" borderId="0" xfId="0" applyFont="1" applyAlignment="1">
      <alignment horizontal="center" vertical="center"/>
    </xf>
    <xf numFmtId="0" fontId="86" fillId="22" borderId="83" xfId="0" applyFont="1" applyFill="1" applyBorder="1" applyAlignment="1" applyProtection="1">
      <alignment horizontal="center" vertical="center" wrapText="1"/>
      <protection locked="0"/>
    </xf>
    <xf numFmtId="0" fontId="4" fillId="14" borderId="83" xfId="0" quotePrefix="1" applyFont="1" applyFill="1" applyBorder="1" applyAlignment="1" applyProtection="1">
      <alignment horizontal="center" vertical="center"/>
      <protection locked="0"/>
    </xf>
    <xf numFmtId="0" fontId="4" fillId="14" borderId="83" xfId="0" quotePrefix="1" applyFont="1" applyFill="1" applyBorder="1" applyAlignment="1" applyProtection="1">
      <alignment vertical="center" wrapText="1"/>
      <protection locked="0"/>
    </xf>
    <xf numFmtId="0" fontId="85" fillId="0" borderId="83" xfId="0" quotePrefix="1" applyFont="1" applyBorder="1" applyAlignment="1" applyProtection="1">
      <alignment horizontal="center" vertical="center"/>
      <protection locked="0"/>
    </xf>
    <xf numFmtId="0" fontId="85" fillId="0" borderId="83" xfId="0" quotePrefix="1" applyFont="1" applyBorder="1" applyAlignment="1" applyProtection="1">
      <alignment vertical="center" wrapText="1"/>
      <protection locked="0"/>
    </xf>
    <xf numFmtId="0" fontId="85" fillId="0" borderId="83" xfId="0" applyFont="1" applyBorder="1" applyAlignment="1" applyProtection="1">
      <alignment vertical="center" wrapText="1"/>
      <protection locked="0"/>
    </xf>
    <xf numFmtId="0" fontId="86" fillId="23" borderId="83" xfId="0" applyFont="1" applyFill="1" applyBorder="1" applyAlignment="1" applyProtection="1">
      <alignment horizontal="center" vertical="center" wrapText="1"/>
      <protection locked="0"/>
    </xf>
    <xf numFmtId="0" fontId="4" fillId="24" borderId="83" xfId="0" quotePrefix="1" applyFont="1" applyFill="1" applyBorder="1" applyAlignment="1" applyProtection="1">
      <alignment horizontal="center" vertical="center"/>
      <protection locked="0"/>
    </xf>
    <xf numFmtId="0" fontId="4" fillId="24" borderId="83" xfId="0" quotePrefix="1" applyFont="1" applyFill="1" applyBorder="1" applyAlignment="1" applyProtection="1">
      <alignment vertical="center" wrapText="1"/>
      <protection locked="0"/>
    </xf>
    <xf numFmtId="0" fontId="86" fillId="25" borderId="83" xfId="0" applyFont="1" applyFill="1" applyBorder="1" applyAlignment="1" applyProtection="1">
      <alignment horizontal="center" vertical="center" wrapText="1"/>
      <protection locked="0"/>
    </xf>
    <xf numFmtId="0" fontId="4" fillId="18" borderId="83" xfId="0" quotePrefix="1" applyFont="1" applyFill="1" applyBorder="1" applyAlignment="1" applyProtection="1">
      <alignment horizontal="center" vertical="center"/>
      <protection locked="0"/>
    </xf>
    <xf numFmtId="0" fontId="4" fillId="18" borderId="83" xfId="0" quotePrefix="1" applyFont="1" applyFill="1" applyBorder="1" applyAlignment="1" applyProtection="1">
      <alignment vertical="center" wrapText="1"/>
      <protection locked="0"/>
    </xf>
    <xf numFmtId="0" fontId="0" fillId="0" borderId="0" xfId="0" applyAlignment="1" applyProtection="1">
      <alignment vertical="center"/>
      <protection locked="0"/>
    </xf>
    <xf numFmtId="0" fontId="89" fillId="14" borderId="13" xfId="0" applyFont="1" applyFill="1" applyBorder="1" applyAlignment="1" applyProtection="1">
      <alignment horizontal="center" vertical="center" wrapText="1"/>
    </xf>
    <xf numFmtId="0" fontId="90" fillId="14" borderId="13" xfId="0" applyFont="1" applyFill="1" applyBorder="1" applyAlignment="1" applyProtection="1">
      <alignment vertical="center" wrapText="1"/>
    </xf>
    <xf numFmtId="0" fontId="19" fillId="26" borderId="13" xfId="0" applyFont="1" applyFill="1" applyBorder="1" applyAlignment="1" applyProtection="1">
      <alignment vertical="center" wrapText="1"/>
    </xf>
    <xf numFmtId="0" fontId="92" fillId="26" borderId="42" xfId="0" applyFont="1" applyFill="1" applyBorder="1" applyAlignment="1" applyProtection="1">
      <alignment horizontal="center" vertical="center" wrapText="1"/>
    </xf>
    <xf numFmtId="0" fontId="93" fillId="0" borderId="1" xfId="1" quotePrefix="1" applyFont="1" applyBorder="1" applyAlignment="1" applyProtection="1">
      <alignment horizontal="center" vertical="center" wrapText="1"/>
    </xf>
    <xf numFmtId="0" fontId="93" fillId="0" borderId="1" xfId="1" quotePrefix="1" applyFont="1" applyBorder="1" applyAlignment="1" applyProtection="1">
      <alignment vertical="center" wrapText="1"/>
    </xf>
    <xf numFmtId="0" fontId="94" fillId="0" borderId="0" xfId="0" applyFont="1" applyAlignment="1" applyProtection="1">
      <alignment vertical="center"/>
    </xf>
    <xf numFmtId="0" fontId="40" fillId="0" borderId="0" xfId="0" applyFont="1" applyAlignment="1" applyProtection="1">
      <alignment horizontal="left" vertical="center"/>
    </xf>
    <xf numFmtId="0" fontId="3" fillId="5" borderId="1" xfId="0" applyFont="1" applyFill="1" applyBorder="1" applyAlignment="1">
      <alignment horizontal="center" vertical="center"/>
    </xf>
    <xf numFmtId="0" fontId="0" fillId="0" borderId="84" xfId="0" applyBorder="1" applyAlignment="1">
      <alignment vertical="center"/>
    </xf>
    <xf numFmtId="0" fontId="57" fillId="0" borderId="0" xfId="0" applyFont="1" applyAlignment="1">
      <alignment vertical="center"/>
    </xf>
    <xf numFmtId="0" fontId="95" fillId="5" borderId="84" xfId="0" applyFont="1" applyFill="1" applyBorder="1" applyAlignment="1">
      <alignment vertical="center"/>
    </xf>
    <xf numFmtId="0" fontId="95" fillId="5" borderId="83" xfId="0" applyFont="1" applyFill="1" applyBorder="1" applyAlignment="1">
      <alignment vertical="center"/>
    </xf>
    <xf numFmtId="0" fontId="95" fillId="5" borderId="1" xfId="0" applyFont="1" applyFill="1" applyBorder="1" applyAlignment="1">
      <alignment vertical="center"/>
    </xf>
    <xf numFmtId="0" fontId="0" fillId="14" borderId="1" xfId="0" applyFill="1" applyBorder="1" applyAlignment="1">
      <alignment vertical="center"/>
    </xf>
    <xf numFmtId="0" fontId="0" fillId="27" borderId="1" xfId="0" applyFill="1" applyBorder="1" applyAlignment="1">
      <alignment vertical="center"/>
    </xf>
    <xf numFmtId="0" fontId="58" fillId="0" borderId="1" xfId="0" applyNumberFormat="1" applyFont="1" applyBorder="1" applyAlignment="1" applyProtection="1">
      <alignment horizontal="left" vertical="center" wrapText="1"/>
      <protection locked="0"/>
    </xf>
    <xf numFmtId="0" fontId="0" fillId="0" borderId="85" xfId="0" applyBorder="1" applyAlignment="1">
      <alignment vertical="center"/>
    </xf>
    <xf numFmtId="0" fontId="1" fillId="27" borderId="1" xfId="0" applyFont="1" applyFill="1" applyBorder="1" applyAlignment="1">
      <alignment vertical="center"/>
    </xf>
    <xf numFmtId="0" fontId="1" fillId="14" borderId="1" xfId="0" applyFont="1" applyFill="1" applyBorder="1" applyAlignment="1">
      <alignment vertical="center"/>
    </xf>
    <xf numFmtId="0" fontId="3" fillId="5" borderId="64" xfId="0" applyFont="1" applyFill="1" applyBorder="1" applyAlignment="1">
      <alignment horizontal="center" vertical="center"/>
    </xf>
    <xf numFmtId="0" fontId="46" fillId="17" borderId="0" xfId="0" applyFont="1" applyFill="1" applyBorder="1" applyAlignment="1">
      <alignment horizontal="center" vertical="center"/>
    </xf>
    <xf numFmtId="0" fontId="45" fillId="17" borderId="0" xfId="0" applyFont="1" applyFill="1" applyAlignment="1">
      <alignment horizontal="left" vertical="center"/>
    </xf>
    <xf numFmtId="0" fontId="33" fillId="0" borderId="0" xfId="0" applyFont="1" applyAlignment="1">
      <alignment horizontal="left" vertical="top"/>
    </xf>
    <xf numFmtId="0" fontId="88" fillId="0" borderId="0" xfId="0" applyFont="1" applyAlignment="1">
      <alignment horizontal="center" vertical="center"/>
    </xf>
    <xf numFmtId="0" fontId="17" fillId="0" borderId="0" xfId="1" applyAlignment="1">
      <alignment horizontal="center" vertical="top"/>
    </xf>
    <xf numFmtId="0" fontId="25" fillId="13" borderId="0" xfId="0" applyFont="1" applyFill="1" applyBorder="1" applyAlignment="1" applyProtection="1">
      <alignment horizontal="center" vertical="center" wrapText="1"/>
      <protection locked="0"/>
    </xf>
    <xf numFmtId="0" fontId="25" fillId="13" borderId="24" xfId="0" applyFont="1" applyFill="1" applyBorder="1" applyAlignment="1" applyProtection="1">
      <alignment horizontal="center" vertical="center" wrapText="1"/>
      <protection locked="0"/>
    </xf>
    <xf numFmtId="0" fontId="96" fillId="0" borderId="41" xfId="0" applyFont="1" applyBorder="1" applyAlignment="1">
      <alignment horizontal="center" vertical="center" wrapText="1"/>
    </xf>
    <xf numFmtId="0" fontId="1" fillId="0" borderId="5" xfId="0" applyFont="1" applyBorder="1" applyAlignment="1">
      <alignment vertical="center" wrapText="1"/>
    </xf>
    <xf numFmtId="0" fontId="1" fillId="0" borderId="66" xfId="0" applyFont="1" applyBorder="1" applyAlignment="1">
      <alignment vertical="center" wrapText="1"/>
    </xf>
    <xf numFmtId="0" fontId="1" fillId="0" borderId="43" xfId="0" applyFont="1" applyBorder="1" applyAlignment="1">
      <alignment vertical="center" wrapText="1"/>
    </xf>
    <xf numFmtId="0" fontId="1" fillId="0" borderId="45" xfId="0" applyFont="1" applyBorder="1" applyAlignment="1">
      <alignment vertical="center" wrapText="1"/>
    </xf>
    <xf numFmtId="0" fontId="1" fillId="0" borderId="67" xfId="0" applyFont="1" applyBorder="1" applyAlignment="1">
      <alignment vertical="center" wrapText="1"/>
    </xf>
    <xf numFmtId="0" fontId="1" fillId="0" borderId="44" xfId="0" applyFont="1" applyBorder="1" applyAlignment="1">
      <alignment vertical="center" wrapText="1"/>
    </xf>
    <xf numFmtId="0" fontId="20" fillId="0" borderId="14" xfId="0" applyFont="1" applyBorder="1" applyAlignment="1">
      <alignment vertical="center" wrapText="1"/>
    </xf>
    <xf numFmtId="0" fontId="20" fillId="0" borderId="16" xfId="0" applyFont="1" applyBorder="1" applyAlignment="1">
      <alignment vertical="center" wrapText="1"/>
    </xf>
    <xf numFmtId="0" fontId="20" fillId="0" borderId="39" xfId="0" applyFont="1" applyBorder="1" applyAlignment="1">
      <alignment vertical="center" wrapText="1"/>
    </xf>
    <xf numFmtId="0" fontId="20" fillId="0" borderId="64" xfId="0" applyFont="1" applyBorder="1" applyAlignment="1">
      <alignment vertical="center" wrapText="1"/>
    </xf>
    <xf numFmtId="0" fontId="1" fillId="0" borderId="5" xfId="0" applyFont="1" applyBorder="1" applyAlignment="1">
      <alignment horizontal="left" vertical="center" wrapText="1"/>
    </xf>
    <xf numFmtId="0" fontId="1" fillId="0" borderId="66" xfId="0" applyFont="1" applyBorder="1" applyAlignment="1">
      <alignment horizontal="left" vertical="center" wrapText="1"/>
    </xf>
    <xf numFmtId="0" fontId="1" fillId="0" borderId="43" xfId="0" applyFont="1" applyBorder="1" applyAlignment="1">
      <alignment horizontal="left" vertical="center" wrapText="1"/>
    </xf>
    <xf numFmtId="0" fontId="6" fillId="2" borderId="1" xfId="0" applyFont="1" applyFill="1" applyBorder="1" applyAlignment="1">
      <alignment vertical="center" wrapText="1"/>
    </xf>
    <xf numFmtId="0" fontId="11" fillId="2" borderId="1" xfId="0" applyFont="1" applyFill="1" applyBorder="1" applyAlignment="1">
      <alignment vertical="center" wrapText="1"/>
    </xf>
    <xf numFmtId="0" fontId="13" fillId="17" borderId="0" xfId="0" applyFont="1" applyFill="1" applyBorder="1" applyAlignment="1">
      <alignment horizontal="center" vertical="center"/>
    </xf>
    <xf numFmtId="0" fontId="28" fillId="0" borderId="0" xfId="0" applyFont="1" applyAlignment="1">
      <alignment horizontal="center" vertical="center" wrapText="1"/>
    </xf>
    <xf numFmtId="0" fontId="25" fillId="13" borderId="46" xfId="0" applyFont="1" applyFill="1" applyBorder="1" applyAlignment="1">
      <alignment horizontal="center" vertical="center"/>
    </xf>
    <xf numFmtId="0" fontId="25" fillId="13" borderId="47" xfId="0" applyFont="1" applyFill="1" applyBorder="1" applyAlignment="1">
      <alignment horizontal="center" vertical="center"/>
    </xf>
    <xf numFmtId="0" fontId="25" fillId="13" borderId="48" xfId="0" applyFont="1" applyFill="1" applyBorder="1" applyAlignment="1">
      <alignment horizontal="center" vertical="center"/>
    </xf>
    <xf numFmtId="0" fontId="20" fillId="0" borderId="19" xfId="0" applyFont="1" applyBorder="1" applyAlignment="1">
      <alignment vertical="center" wrapText="1"/>
    </xf>
    <xf numFmtId="0" fontId="20" fillId="0" borderId="65" xfId="0" applyFont="1" applyBorder="1" applyAlignment="1">
      <alignment vertical="center" wrapText="1"/>
    </xf>
    <xf numFmtId="0" fontId="1" fillId="0" borderId="27" xfId="0" applyFont="1" applyBorder="1" applyAlignment="1">
      <alignment vertical="center" wrapText="1"/>
    </xf>
    <xf numFmtId="0" fontId="1" fillId="0" borderId="15" xfId="0" applyFont="1" applyBorder="1" applyAlignment="1">
      <alignment vertical="center" wrapText="1"/>
    </xf>
    <xf numFmtId="0" fontId="1" fillId="0" borderId="40" xfId="0" applyFont="1" applyBorder="1" applyAlignment="1">
      <alignment vertical="center" wrapText="1"/>
    </xf>
    <xf numFmtId="0" fontId="11" fillId="4" borderId="1" xfId="0" applyFont="1" applyFill="1" applyBorder="1" applyAlignment="1">
      <alignment vertical="center" wrapText="1"/>
    </xf>
    <xf numFmtId="0" fontId="3" fillId="0" borderId="27" xfId="0" applyFont="1" applyBorder="1" applyAlignment="1">
      <alignment horizontal="center" vertical="center"/>
    </xf>
    <xf numFmtId="0" fontId="3" fillId="0" borderId="16" xfId="0" applyFont="1" applyBorder="1" applyAlignment="1">
      <alignment horizontal="center" vertical="center"/>
    </xf>
    <xf numFmtId="0" fontId="30" fillId="0" borderId="0" xfId="0" applyFont="1" applyAlignment="1">
      <alignment horizontal="center"/>
    </xf>
    <xf numFmtId="0" fontId="11" fillId="3" borderId="1" xfId="0" applyFont="1" applyFill="1" applyBorder="1" applyAlignment="1">
      <alignment vertical="center" wrapText="1"/>
    </xf>
    <xf numFmtId="0" fontId="3" fillId="0" borderId="40" xfId="0" applyFont="1" applyBorder="1" applyAlignment="1">
      <alignment horizontal="center" vertical="center"/>
    </xf>
    <xf numFmtId="0" fontId="12" fillId="10" borderId="1" xfId="0" applyFont="1" applyFill="1" applyBorder="1" applyAlignment="1">
      <alignment vertical="center" wrapText="1"/>
    </xf>
    <xf numFmtId="0" fontId="12" fillId="10" borderId="38" xfId="0" applyFont="1" applyFill="1" applyBorder="1" applyAlignment="1">
      <alignment vertical="center" wrapText="1"/>
    </xf>
    <xf numFmtId="0" fontId="12" fillId="11" borderId="1" xfId="0" applyFont="1" applyFill="1" applyBorder="1" applyAlignment="1">
      <alignment vertical="center" wrapText="1"/>
    </xf>
    <xf numFmtId="0" fontId="12" fillId="11" borderId="38" xfId="0" applyFont="1" applyFill="1" applyBorder="1" applyAlignment="1">
      <alignment vertical="center" wrapText="1"/>
    </xf>
    <xf numFmtId="0" fontId="12" fillId="12" borderId="1" xfId="0" applyFont="1" applyFill="1" applyBorder="1" applyAlignment="1">
      <alignment vertical="center" wrapText="1"/>
    </xf>
    <xf numFmtId="0" fontId="12" fillId="12" borderId="38" xfId="0" applyFont="1" applyFill="1" applyBorder="1" applyAlignment="1">
      <alignment vertical="center" wrapText="1"/>
    </xf>
    <xf numFmtId="0" fontId="12" fillId="2" borderId="1" xfId="0" applyFont="1" applyFill="1" applyBorder="1" applyAlignment="1">
      <alignment vertical="center" wrapText="1"/>
    </xf>
    <xf numFmtId="0" fontId="12" fillId="2" borderId="38" xfId="0" applyFont="1" applyFill="1" applyBorder="1" applyAlignment="1">
      <alignment vertical="center" wrapText="1"/>
    </xf>
    <xf numFmtId="0" fontId="12" fillId="4" borderId="1" xfId="0" applyFont="1" applyFill="1" applyBorder="1" applyAlignment="1">
      <alignment vertical="center" wrapText="1"/>
    </xf>
    <xf numFmtId="0" fontId="12" fillId="4" borderId="38" xfId="0" applyFont="1" applyFill="1" applyBorder="1" applyAlignment="1">
      <alignment vertical="center" wrapText="1"/>
    </xf>
    <xf numFmtId="0" fontId="12" fillId="3" borderId="1" xfId="0" applyFont="1" applyFill="1" applyBorder="1" applyAlignment="1">
      <alignment vertical="center" wrapText="1"/>
    </xf>
    <xf numFmtId="0" fontId="12" fillId="3" borderId="38" xfId="0" applyFont="1" applyFill="1" applyBorder="1" applyAlignment="1">
      <alignment vertical="center" wrapText="1"/>
    </xf>
    <xf numFmtId="0" fontId="11" fillId="10" borderId="1" xfId="0" applyFont="1" applyFill="1" applyBorder="1" applyAlignment="1">
      <alignment vertical="center" wrapText="1"/>
    </xf>
    <xf numFmtId="0" fontId="11" fillId="11" borderId="1" xfId="0" applyFont="1" applyFill="1" applyBorder="1" applyAlignment="1">
      <alignment vertical="center" wrapText="1"/>
    </xf>
    <xf numFmtId="0" fontId="6" fillId="16" borderId="51" xfId="0" applyFont="1" applyFill="1" applyBorder="1" applyAlignment="1">
      <alignment vertical="center" wrapText="1"/>
    </xf>
    <xf numFmtId="0" fontId="11" fillId="16" borderId="51" xfId="0" applyFont="1" applyFill="1" applyBorder="1" applyAlignment="1">
      <alignment vertical="center" wrapText="1"/>
    </xf>
    <xf numFmtId="0" fontId="12" fillId="16" borderId="51" xfId="0" quotePrefix="1" applyFont="1" applyFill="1" applyBorder="1" applyAlignment="1">
      <alignment vertical="center" wrapText="1"/>
    </xf>
    <xf numFmtId="0" fontId="12" fillId="16" borderId="52" xfId="0" applyFont="1" applyFill="1" applyBorder="1" applyAlignment="1">
      <alignment vertical="center" wrapText="1"/>
    </xf>
    <xf numFmtId="0" fontId="11" fillId="12" borderId="1" xfId="0" applyFont="1" applyFill="1" applyBorder="1" applyAlignment="1">
      <alignment vertical="center" wrapText="1"/>
    </xf>
    <xf numFmtId="0" fontId="73" fillId="17" borderId="0" xfId="0" applyFont="1" applyFill="1" applyAlignment="1" applyProtection="1">
      <alignment horizontal="center" vertical="center" wrapText="1"/>
    </xf>
    <xf numFmtId="0" fontId="73" fillId="17" borderId="0" xfId="0" applyFont="1" applyFill="1" applyAlignment="1" applyProtection="1">
      <alignment horizontal="center" vertical="center"/>
    </xf>
    <xf numFmtId="0" fontId="62" fillId="0" borderId="80" xfId="0" applyFont="1" applyBorder="1" applyAlignment="1" applyProtection="1">
      <alignment horizontal="center" vertical="center" wrapText="1"/>
    </xf>
    <xf numFmtId="0" fontId="62" fillId="0" borderId="81" xfId="0" applyFont="1" applyBorder="1" applyAlignment="1" applyProtection="1">
      <alignment horizontal="center" vertical="center" wrapText="1"/>
    </xf>
    <xf numFmtId="0" fontId="76" fillId="0" borderId="11" xfId="0" applyFont="1" applyBorder="1" applyAlignment="1" applyProtection="1">
      <alignment horizontal="center" vertical="center"/>
    </xf>
    <xf numFmtId="0" fontId="0" fillId="0" borderId="11" xfId="0" applyBorder="1" applyAlignment="1" applyProtection="1">
      <alignment horizontal="center" vertical="center"/>
    </xf>
    <xf numFmtId="0" fontId="13" fillId="17" borderId="0" xfId="0" applyFont="1" applyFill="1" applyBorder="1" applyAlignment="1" applyProtection="1">
      <alignment horizontal="center" vertical="center"/>
    </xf>
    <xf numFmtId="0" fontId="28" fillId="0" borderId="0" xfId="0" applyFont="1" applyAlignment="1" applyProtection="1">
      <alignment horizontal="center" vertical="center" wrapText="1"/>
    </xf>
    <xf numFmtId="0" fontId="25" fillId="13" borderId="0" xfId="0" applyFont="1" applyFill="1" applyBorder="1" applyAlignment="1" applyProtection="1">
      <alignment horizontal="center" vertical="center" wrapText="1"/>
    </xf>
    <xf numFmtId="0" fontId="25" fillId="13" borderId="12" xfId="0" applyFont="1" applyFill="1" applyBorder="1" applyAlignment="1" applyProtection="1">
      <alignment horizontal="center" vertical="center" wrapText="1"/>
    </xf>
    <xf numFmtId="0" fontId="48" fillId="0" borderId="0" xfId="0" applyFont="1" applyAlignment="1" applyProtection="1">
      <alignment horizontal="center" vertical="center"/>
    </xf>
    <xf numFmtId="0" fontId="63" fillId="0" borderId="74" xfId="0" applyFont="1" applyBorder="1" applyAlignment="1" applyProtection="1">
      <alignment horizontal="center" vertical="center" wrapText="1"/>
    </xf>
    <xf numFmtId="0" fontId="63" fillId="0" borderId="75" xfId="0" applyFont="1" applyBorder="1" applyAlignment="1" applyProtection="1">
      <alignment horizontal="center" vertical="center" wrapText="1"/>
    </xf>
    <xf numFmtId="0" fontId="81" fillId="17" borderId="0" xfId="1" applyFont="1" applyFill="1" applyAlignment="1" applyProtection="1">
      <alignment horizontal="center" vertical="center" wrapText="1"/>
    </xf>
    <xf numFmtId="0" fontId="52" fillId="0" borderId="0" xfId="0" applyFont="1" applyBorder="1" applyAlignment="1" applyProtection="1">
      <alignment horizontal="center" vertical="center" wrapText="1"/>
    </xf>
    <xf numFmtId="0" fontId="62" fillId="0" borderId="76" xfId="0" applyFont="1" applyBorder="1" applyAlignment="1" applyProtection="1">
      <alignment horizontal="center" vertical="center" wrapText="1"/>
    </xf>
    <xf numFmtId="0" fontId="62" fillId="0" borderId="77" xfId="0" applyFont="1" applyBorder="1" applyAlignment="1" applyProtection="1">
      <alignment horizontal="center" vertical="center" wrapText="1"/>
    </xf>
    <xf numFmtId="0" fontId="62" fillId="0" borderId="78" xfId="0" applyFont="1" applyBorder="1" applyAlignment="1" applyProtection="1">
      <alignment horizontal="center" vertical="center" wrapText="1"/>
    </xf>
    <xf numFmtId="0" fontId="62" fillId="0" borderId="79" xfId="0" applyFont="1" applyBorder="1" applyAlignment="1" applyProtection="1">
      <alignment horizontal="center" vertical="center" wrapText="1"/>
    </xf>
    <xf numFmtId="0" fontId="33" fillId="0" borderId="0" xfId="0" applyFont="1" applyAlignment="1" applyProtection="1">
      <alignment horizontal="center" vertical="center"/>
    </xf>
    <xf numFmtId="0" fontId="51" fillId="0" borderId="0" xfId="0" applyFont="1" applyBorder="1" applyAlignment="1" applyProtection="1">
      <alignment horizontal="center" vertical="center" wrapText="1"/>
    </xf>
    <xf numFmtId="0" fontId="25" fillId="13" borderId="53" xfId="0" applyFont="1" applyFill="1" applyBorder="1" applyAlignment="1" applyProtection="1">
      <alignment horizontal="center" vertical="center" wrapText="1"/>
    </xf>
    <xf numFmtId="0" fontId="28" fillId="0" borderId="0" xfId="0" applyFont="1" applyAlignment="1" applyProtection="1">
      <alignment horizontal="center" vertical="center"/>
    </xf>
    <xf numFmtId="0" fontId="25" fillId="13" borderId="54" xfId="0" applyFont="1" applyFill="1" applyBorder="1" applyAlignment="1" applyProtection="1">
      <alignment horizontal="center" vertical="center"/>
    </xf>
    <xf numFmtId="0" fontId="25" fillId="13" borderId="53" xfId="0" applyFont="1" applyFill="1" applyBorder="1" applyAlignment="1" applyProtection="1">
      <alignment horizontal="center" vertical="center"/>
    </xf>
    <xf numFmtId="0" fontId="49" fillId="0" borderId="4" xfId="0" applyFont="1" applyBorder="1" applyAlignment="1" applyProtection="1">
      <alignment horizontal="center" vertical="center" wrapText="1"/>
      <protection locked="0"/>
    </xf>
    <xf numFmtId="0" fontId="49" fillId="0" borderId="6"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53" fillId="17" borderId="61" xfId="0" quotePrefix="1" applyFont="1" applyFill="1" applyBorder="1" applyAlignment="1" applyProtection="1">
      <alignment horizontal="center" vertical="center" wrapText="1"/>
    </xf>
    <xf numFmtId="0" fontId="53" fillId="17" borderId="62" xfId="0" applyFont="1" applyFill="1" applyBorder="1" applyAlignment="1" applyProtection="1">
      <alignment horizontal="center" vertical="center" wrapText="1"/>
    </xf>
    <xf numFmtId="0" fontId="53" fillId="17" borderId="63" xfId="0" applyFont="1" applyFill="1" applyBorder="1" applyAlignment="1" applyProtection="1">
      <alignment horizontal="center" vertical="center" wrapText="1"/>
    </xf>
    <xf numFmtId="0" fontId="53" fillId="17" borderId="60" xfId="0" applyFont="1" applyFill="1" applyBorder="1" applyAlignment="1" applyProtection="1">
      <alignment horizontal="center" vertical="center" wrapText="1"/>
    </xf>
    <xf numFmtId="164" fontId="82" fillId="7" borderId="33" xfId="0" applyNumberFormat="1" applyFont="1" applyFill="1" applyBorder="1" applyAlignment="1" applyProtection="1">
      <alignment horizontal="center" vertical="center" wrapText="1"/>
    </xf>
    <xf numFmtId="164" fontId="82" fillId="7" borderId="36" xfId="0" applyNumberFormat="1" applyFont="1" applyFill="1" applyBorder="1" applyAlignment="1" applyProtection="1">
      <alignment horizontal="center" vertical="center" wrapText="1"/>
    </xf>
    <xf numFmtId="164" fontId="82" fillId="7" borderId="35" xfId="0" applyNumberFormat="1" applyFont="1" applyFill="1" applyBorder="1" applyAlignment="1" applyProtection="1">
      <alignment horizontal="center" vertical="center" wrapText="1"/>
    </xf>
    <xf numFmtId="164" fontId="82" fillId="7" borderId="26" xfId="0" applyNumberFormat="1" applyFont="1" applyFill="1" applyBorder="1" applyAlignment="1" applyProtection="1">
      <alignment horizontal="center" vertical="center" wrapText="1"/>
    </xf>
    <xf numFmtId="0" fontId="8" fillId="0" borderId="6" xfId="0" applyFont="1" applyFill="1" applyBorder="1" applyAlignment="1" applyProtection="1">
      <alignment horizontal="center" vertical="center" textRotation="180" wrapText="1"/>
    </xf>
    <xf numFmtId="0" fontId="41" fillId="0" borderId="32" xfId="0" applyFont="1" applyBorder="1" applyAlignment="1" applyProtection="1">
      <alignment horizontal="left" vertical="center"/>
    </xf>
    <xf numFmtId="0" fontId="41" fillId="0" borderId="0" xfId="0" applyFont="1" applyAlignment="1" applyProtection="1">
      <alignment horizontal="left" vertical="center"/>
    </xf>
    <xf numFmtId="0" fontId="8" fillId="0" borderId="18" xfId="0" applyFont="1" applyFill="1" applyBorder="1" applyAlignment="1" applyProtection="1">
      <alignment horizontal="center" vertical="center" textRotation="180" wrapText="1"/>
    </xf>
    <xf numFmtId="0" fontId="4" fillId="6" borderId="49" xfId="0" applyFont="1" applyFill="1" applyBorder="1" applyAlignment="1" applyProtection="1">
      <alignment horizontal="center" vertical="center" wrapText="1"/>
    </xf>
    <xf numFmtId="0" fontId="4" fillId="6" borderId="11" xfId="0" applyFont="1" applyFill="1" applyBorder="1" applyAlignment="1" applyProtection="1">
      <alignment horizontal="center" vertical="center" wrapText="1"/>
    </xf>
    <xf numFmtId="0" fontId="4" fillId="9" borderId="7" xfId="0" applyFont="1" applyFill="1" applyBorder="1" applyAlignment="1" applyProtection="1">
      <alignment horizontal="right" vertical="center" wrapText="1"/>
    </xf>
    <xf numFmtId="0" fontId="4" fillId="9" borderId="13" xfId="0" applyFont="1" applyFill="1" applyBorder="1" applyAlignment="1" applyProtection="1">
      <alignment horizontal="right" vertical="center" wrapText="1"/>
    </xf>
    <xf numFmtId="0" fontId="5" fillId="6" borderId="33" xfId="0" applyFont="1" applyFill="1" applyBorder="1" applyAlignment="1" applyProtection="1">
      <alignment horizontal="right" vertical="center" wrapText="1"/>
    </xf>
    <xf numFmtId="0" fontId="5" fillId="6" borderId="41" xfId="0" applyFont="1" applyFill="1" applyBorder="1" applyAlignment="1" applyProtection="1">
      <alignment horizontal="right" vertical="center" wrapText="1"/>
    </xf>
    <xf numFmtId="0" fontId="5" fillId="6" borderId="34" xfId="0" applyFont="1" applyFill="1" applyBorder="1" applyAlignment="1" applyProtection="1">
      <alignment horizontal="right" vertical="center" wrapText="1"/>
    </xf>
    <xf numFmtId="0" fontId="5" fillId="6" borderId="12" xfId="0" applyFont="1" applyFill="1" applyBorder="1" applyAlignment="1" applyProtection="1">
      <alignment horizontal="right" vertical="center" wrapText="1"/>
    </xf>
    <xf numFmtId="0" fontId="39" fillId="6" borderId="59" xfId="0" applyFont="1" applyFill="1" applyBorder="1" applyAlignment="1" applyProtection="1">
      <alignment horizontal="center" vertical="center" wrapText="1"/>
    </xf>
    <xf numFmtId="0" fontId="39" fillId="6" borderId="28" xfId="0" applyFont="1" applyFill="1" applyBorder="1" applyAlignment="1" applyProtection="1">
      <alignment horizontal="center" vertical="center" wrapText="1"/>
    </xf>
    <xf numFmtId="0" fontId="2" fillId="0" borderId="34" xfId="0" applyFont="1" applyFill="1" applyBorder="1" applyAlignment="1" applyProtection="1">
      <alignment horizontal="left" vertical="center" wrapText="1"/>
    </xf>
    <xf numFmtId="0" fontId="2" fillId="0" borderId="12" xfId="0" applyFont="1" applyFill="1" applyBorder="1" applyAlignment="1" applyProtection="1">
      <alignment horizontal="left" vertical="center" wrapText="1"/>
    </xf>
    <xf numFmtId="0" fontId="39" fillId="6" borderId="34" xfId="0" applyFont="1" applyFill="1" applyBorder="1" applyAlignment="1" applyProtection="1">
      <alignment horizontal="center" vertical="center" wrapText="1"/>
    </xf>
    <xf numFmtId="0" fontId="39" fillId="6" borderId="12" xfId="0" applyFont="1" applyFill="1" applyBorder="1" applyAlignment="1" applyProtection="1">
      <alignment horizontal="center" vertical="center" wrapText="1"/>
    </xf>
    <xf numFmtId="0" fontId="2" fillId="0" borderId="35" xfId="0" applyFont="1" applyFill="1" applyBorder="1" applyAlignment="1" applyProtection="1">
      <alignment horizontal="left" vertical="center" wrapText="1"/>
    </xf>
    <xf numFmtId="0" fontId="2" fillId="0" borderId="42" xfId="0" applyFont="1" applyFill="1" applyBorder="1" applyAlignment="1" applyProtection="1">
      <alignment horizontal="left" vertical="center" wrapText="1"/>
    </xf>
    <xf numFmtId="0" fontId="2" fillId="0" borderId="19" xfId="0" applyFont="1" applyFill="1" applyBorder="1" applyAlignment="1" applyProtection="1">
      <alignment horizontal="left" vertical="center" wrapText="1"/>
    </xf>
    <xf numFmtId="0" fontId="2" fillId="0" borderId="67" xfId="0" applyFont="1" applyFill="1" applyBorder="1" applyAlignment="1" applyProtection="1">
      <alignment horizontal="left" vertical="center" wrapText="1"/>
    </xf>
    <xf numFmtId="0" fontId="2" fillId="0" borderId="65" xfId="0" applyFont="1" applyFill="1" applyBorder="1" applyAlignment="1" applyProtection="1">
      <alignment horizontal="left" vertical="center" wrapText="1"/>
    </xf>
    <xf numFmtId="0" fontId="41" fillId="0" borderId="32" xfId="0" applyFont="1" applyBorder="1" applyAlignment="1" applyProtection="1">
      <alignment vertical="center"/>
    </xf>
    <xf numFmtId="0" fontId="41" fillId="0" borderId="0" xfId="0" applyFont="1" applyBorder="1" applyAlignment="1" applyProtection="1">
      <alignment vertical="center"/>
    </xf>
    <xf numFmtId="0" fontId="40" fillId="0" borderId="32" xfId="0" applyFont="1" applyBorder="1" applyAlignment="1" applyProtection="1">
      <alignment horizontal="left" vertical="center"/>
    </xf>
    <xf numFmtId="0" fontId="40" fillId="0" borderId="0" xfId="0" applyFont="1" applyAlignment="1" applyProtection="1">
      <alignment horizontal="left" vertical="center"/>
    </xf>
    <xf numFmtId="165" fontId="4" fillId="9" borderId="58" xfId="0" applyNumberFormat="1" applyFont="1" applyFill="1" applyBorder="1" applyAlignment="1" applyProtection="1">
      <alignment horizontal="center" vertical="center" textRotation="180" wrapText="1"/>
    </xf>
    <xf numFmtId="165" fontId="4" fillId="9" borderId="6" xfId="0" applyNumberFormat="1" applyFont="1" applyFill="1" applyBorder="1" applyAlignment="1" applyProtection="1">
      <alignment horizontal="center" vertical="center" textRotation="180" wrapText="1"/>
    </xf>
    <xf numFmtId="0" fontId="3" fillId="9" borderId="7" xfId="0" applyFont="1" applyFill="1" applyBorder="1" applyAlignment="1" applyProtection="1">
      <alignment horizontal="right" vertical="center" wrapText="1"/>
    </xf>
    <xf numFmtId="0" fontId="3" fillId="9" borderId="13" xfId="0" applyFont="1" applyFill="1" applyBorder="1" applyAlignment="1" applyProtection="1">
      <alignment horizontal="right" vertical="center" wrapText="1"/>
    </xf>
    <xf numFmtId="0" fontId="3" fillId="6" borderId="33" xfId="0" applyFont="1" applyFill="1" applyBorder="1" applyAlignment="1" applyProtection="1">
      <alignment horizontal="right" vertical="center" wrapText="1"/>
    </xf>
    <xf numFmtId="0" fontId="3" fillId="6" borderId="41" xfId="0" applyFont="1" applyFill="1" applyBorder="1" applyAlignment="1" applyProtection="1">
      <alignment horizontal="right" vertical="center" wrapText="1"/>
    </xf>
    <xf numFmtId="0" fontId="3" fillId="6" borderId="34" xfId="0" applyFont="1" applyFill="1" applyBorder="1" applyAlignment="1" applyProtection="1">
      <alignment horizontal="right" vertical="center" wrapText="1"/>
    </xf>
    <xf numFmtId="0" fontId="3" fillId="6" borderId="12" xfId="0" applyFont="1" applyFill="1" applyBorder="1" applyAlignment="1" applyProtection="1">
      <alignment horizontal="right" vertical="center" wrapText="1"/>
    </xf>
    <xf numFmtId="0" fontId="78" fillId="6" borderId="41" xfId="0" applyFont="1" applyFill="1" applyBorder="1" applyAlignment="1" applyProtection="1">
      <alignment horizontal="center" vertical="center" wrapText="1"/>
    </xf>
    <xf numFmtId="0" fontId="78" fillId="6" borderId="12" xfId="0" applyFont="1" applyFill="1" applyBorder="1" applyAlignment="1" applyProtection="1">
      <alignment horizontal="center" vertical="center" wrapText="1"/>
    </xf>
    <xf numFmtId="0" fontId="3" fillId="6" borderId="49" xfId="0" applyFont="1" applyFill="1" applyBorder="1" applyAlignment="1" applyProtection="1">
      <alignment horizontal="center" vertical="center" wrapText="1"/>
    </xf>
    <xf numFmtId="0" fontId="3" fillId="6" borderId="82" xfId="0" applyFont="1" applyFill="1" applyBorder="1" applyAlignment="1" applyProtection="1">
      <alignment horizontal="center" vertical="center" wrapText="1"/>
    </xf>
    <xf numFmtId="0" fontId="70" fillId="0" borderId="0" xfId="0" applyFont="1" applyAlignment="1" applyProtection="1">
      <alignment horizontal="center" vertical="center" wrapText="1"/>
    </xf>
    <xf numFmtId="0" fontId="70" fillId="0" borderId="42" xfId="0" applyFont="1" applyBorder="1" applyAlignment="1" applyProtection="1">
      <alignment horizontal="center" vertical="center" wrapText="1"/>
    </xf>
    <xf numFmtId="0" fontId="69" fillId="17" borderId="0" xfId="0" applyFont="1" applyFill="1" applyAlignment="1" applyProtection="1">
      <alignment horizontal="center" vertical="center" wrapText="1"/>
    </xf>
    <xf numFmtId="166" fontId="16" fillId="0" borderId="58" xfId="0" applyNumberFormat="1" applyFont="1" applyFill="1" applyBorder="1" applyAlignment="1" applyProtection="1">
      <alignment horizontal="center" vertical="center" textRotation="180" wrapText="1"/>
    </xf>
    <xf numFmtId="166" fontId="16" fillId="0" borderId="6" xfId="0" applyNumberFormat="1" applyFont="1" applyFill="1" applyBorder="1" applyAlignment="1" applyProtection="1">
      <alignment horizontal="center" vertical="center" textRotation="180" wrapText="1"/>
    </xf>
    <xf numFmtId="0" fontId="4" fillId="0" borderId="5" xfId="0" applyFont="1" applyBorder="1" applyAlignment="1" applyProtection="1">
      <alignment horizontal="center" vertical="center" wrapText="1"/>
    </xf>
    <xf numFmtId="0" fontId="4" fillId="0" borderId="43" xfId="0" applyFont="1" applyBorder="1" applyAlignment="1" applyProtection="1">
      <alignment horizontal="center" vertical="center" wrapText="1"/>
    </xf>
    <xf numFmtId="0" fontId="2" fillId="0" borderId="39" xfId="0" applyFont="1" applyFill="1" applyBorder="1" applyAlignment="1" applyProtection="1">
      <alignment horizontal="left" vertical="center" wrapText="1"/>
    </xf>
    <xf numFmtId="0" fontId="2" fillId="0" borderId="66" xfId="0" applyFont="1" applyFill="1" applyBorder="1" applyAlignment="1" applyProtection="1">
      <alignment horizontal="left" vertical="center" wrapText="1"/>
    </xf>
    <xf numFmtId="0" fontId="2" fillId="0" borderId="43" xfId="0" applyFont="1" applyFill="1" applyBorder="1" applyAlignment="1" applyProtection="1">
      <alignment horizontal="left" vertical="center" wrapText="1"/>
    </xf>
    <xf numFmtId="0" fontId="59" fillId="17" borderId="33" xfId="0" applyFont="1" applyFill="1" applyBorder="1" applyAlignment="1" applyProtection="1">
      <alignment horizontal="center" vertical="center" wrapText="1"/>
    </xf>
    <xf numFmtId="0" fontId="59" fillId="17" borderId="36" xfId="0" applyFont="1" applyFill="1" applyBorder="1" applyAlignment="1" applyProtection="1">
      <alignment horizontal="center" vertical="center" wrapText="1"/>
    </xf>
    <xf numFmtId="0" fontId="59" fillId="17" borderId="35" xfId="0" applyFont="1" applyFill="1" applyBorder="1" applyAlignment="1" applyProtection="1">
      <alignment horizontal="center" vertical="center" wrapText="1"/>
    </xf>
    <xf numFmtId="0" fontId="59" fillId="17" borderId="26" xfId="0" applyFont="1" applyFill="1" applyBorder="1" applyAlignment="1" applyProtection="1">
      <alignment horizontal="center" vertical="center" wrapText="1"/>
    </xf>
    <xf numFmtId="164" fontId="77" fillId="7" borderId="32" xfId="0" applyNumberFormat="1" applyFont="1" applyFill="1" applyBorder="1" applyAlignment="1" applyProtection="1">
      <alignment horizontal="center" vertical="center" wrapText="1"/>
    </xf>
    <xf numFmtId="164" fontId="77" fillId="7" borderId="0" xfId="0" applyNumberFormat="1" applyFont="1" applyFill="1" applyBorder="1" applyAlignment="1" applyProtection="1">
      <alignment horizontal="center" vertical="center" wrapText="1"/>
    </xf>
    <xf numFmtId="164" fontId="77" fillId="7" borderId="35" xfId="0" applyNumberFormat="1" applyFont="1" applyFill="1" applyBorder="1" applyAlignment="1" applyProtection="1">
      <alignment horizontal="center" vertical="center" wrapText="1"/>
    </xf>
    <xf numFmtId="164" fontId="77" fillId="7" borderId="42" xfId="0" applyNumberFormat="1" applyFont="1" applyFill="1" applyBorder="1" applyAlignment="1" applyProtection="1">
      <alignment horizontal="center" vertical="center" wrapText="1"/>
    </xf>
    <xf numFmtId="166" fontId="16" fillId="0" borderId="21" xfId="0" applyNumberFormat="1" applyFont="1" applyFill="1" applyBorder="1" applyAlignment="1" applyProtection="1">
      <alignment horizontal="center" vertical="center" textRotation="180" wrapText="1"/>
    </xf>
    <xf numFmtId="166" fontId="16" fillId="0" borderId="18" xfId="0" applyNumberFormat="1" applyFont="1" applyFill="1" applyBorder="1" applyAlignment="1" applyProtection="1">
      <alignment horizontal="center" vertical="center" textRotation="180" wrapText="1"/>
    </xf>
    <xf numFmtId="166" fontId="16" fillId="0" borderId="20" xfId="0" applyNumberFormat="1" applyFont="1" applyFill="1" applyBorder="1" applyAlignment="1" applyProtection="1">
      <alignment horizontal="center" vertical="center" textRotation="180" wrapText="1"/>
    </xf>
    <xf numFmtId="166" fontId="16" fillId="0" borderId="22" xfId="0" applyNumberFormat="1" applyFont="1" applyFill="1" applyBorder="1" applyAlignment="1" applyProtection="1">
      <alignment horizontal="center" vertical="center" textRotation="180" wrapText="1"/>
    </xf>
    <xf numFmtId="0" fontId="39" fillId="9" borderId="2" xfId="0" applyFont="1" applyFill="1" applyBorder="1" applyAlignment="1" applyProtection="1">
      <alignment horizontal="center" vertical="center" wrapText="1"/>
    </xf>
    <xf numFmtId="0" fontId="39" fillId="9" borderId="30" xfId="0" applyFont="1" applyFill="1" applyBorder="1" applyAlignment="1" applyProtection="1">
      <alignment horizontal="center" vertical="center" wrapText="1"/>
    </xf>
    <xf numFmtId="0" fontId="2" fillId="0" borderId="64" xfId="0" applyFont="1" applyFill="1" applyBorder="1" applyAlignment="1" applyProtection="1">
      <alignment horizontal="left" vertical="center" wrapText="1"/>
    </xf>
    <xf numFmtId="0" fontId="4" fillId="0" borderId="45" xfId="0" applyFont="1" applyBorder="1" applyAlignment="1" applyProtection="1">
      <alignment horizontal="center" vertical="center" wrapText="1"/>
    </xf>
    <xf numFmtId="0" fontId="4" fillId="0" borderId="44" xfId="0" applyFont="1" applyBorder="1" applyAlignment="1" applyProtection="1">
      <alignment horizontal="center" vertical="center" wrapText="1"/>
    </xf>
    <xf numFmtId="164" fontId="3" fillId="14" borderId="33" xfId="0" applyNumberFormat="1" applyFont="1" applyFill="1" applyBorder="1" applyAlignment="1" applyProtection="1">
      <alignment horizontal="center" vertical="center" wrapText="1"/>
    </xf>
    <xf numFmtId="164" fontId="3" fillId="14" borderId="32" xfId="0" applyNumberFormat="1" applyFont="1" applyFill="1" applyBorder="1" applyAlignment="1" applyProtection="1">
      <alignment horizontal="center" vertical="center" wrapText="1"/>
    </xf>
    <xf numFmtId="164" fontId="3" fillId="14" borderId="35" xfId="0" applyNumberFormat="1" applyFont="1" applyFill="1" applyBorder="1" applyAlignment="1" applyProtection="1">
      <alignment horizontal="center" vertical="center" wrapText="1"/>
    </xf>
    <xf numFmtId="0" fontId="14" fillId="14" borderId="15" xfId="0" applyFont="1" applyFill="1" applyBorder="1" applyAlignment="1" applyProtection="1">
      <alignment horizontal="center" vertical="center" wrapText="1"/>
    </xf>
    <xf numFmtId="0" fontId="14" fillId="14" borderId="67" xfId="0" applyFont="1" applyFill="1" applyBorder="1" applyAlignment="1" applyProtection="1">
      <alignment horizontal="center" vertical="center" wrapText="1"/>
    </xf>
    <xf numFmtId="0" fontId="3" fillId="9" borderId="33" xfId="0" applyFont="1" applyFill="1" applyBorder="1" applyAlignment="1" applyProtection="1">
      <alignment horizontal="center" vertical="center" wrapText="1"/>
    </xf>
    <xf numFmtId="0" fontId="3" fillId="9" borderId="41" xfId="0" applyFont="1" applyFill="1" applyBorder="1" applyAlignment="1" applyProtection="1">
      <alignment horizontal="center" vertical="center" wrapText="1"/>
    </xf>
    <xf numFmtId="0" fontId="3" fillId="9" borderId="36" xfId="0" applyFont="1" applyFill="1" applyBorder="1" applyAlignment="1" applyProtection="1">
      <alignment horizontal="center" vertical="center" wrapText="1"/>
    </xf>
    <xf numFmtId="0" fontId="68" fillId="9" borderId="69" xfId="0" applyFont="1" applyFill="1" applyBorder="1" applyAlignment="1" applyProtection="1">
      <alignment horizontal="center" vertical="center" wrapText="1"/>
    </xf>
    <xf numFmtId="0" fontId="68" fillId="9" borderId="25" xfId="0" applyFont="1" applyFill="1" applyBorder="1" applyAlignment="1" applyProtection="1">
      <alignment horizontal="center" vertical="center" wrapText="1"/>
    </xf>
    <xf numFmtId="0" fontId="3" fillId="14" borderId="14" xfId="0" applyFont="1" applyFill="1" applyBorder="1" applyAlignment="1" applyProtection="1">
      <alignment horizontal="center" vertical="center" wrapText="1"/>
    </xf>
    <xf numFmtId="0" fontId="3" fillId="14" borderId="15" xfId="0" applyFont="1" applyFill="1" applyBorder="1" applyAlignment="1" applyProtection="1">
      <alignment horizontal="center" vertical="center" wrapText="1"/>
    </xf>
    <xf numFmtId="0" fontId="3" fillId="14" borderId="32" xfId="0" applyFont="1" applyFill="1" applyBorder="1" applyAlignment="1" applyProtection="1">
      <alignment horizontal="center" vertical="center" wrapText="1"/>
    </xf>
    <xf numFmtId="0" fontId="3" fillId="14" borderId="0" xfId="0" applyFont="1" applyFill="1" applyBorder="1" applyAlignment="1" applyProtection="1">
      <alignment horizontal="center" vertical="center" wrapText="1"/>
    </xf>
    <xf numFmtId="0" fontId="3" fillId="14" borderId="25" xfId="0" applyFont="1" applyFill="1" applyBorder="1" applyAlignment="1" applyProtection="1">
      <alignment horizontal="center" vertical="center" wrapText="1"/>
    </xf>
    <xf numFmtId="0" fontId="39" fillId="14" borderId="32" xfId="0" applyFont="1" applyFill="1" applyBorder="1" applyAlignment="1" applyProtection="1">
      <alignment horizontal="center" vertical="center" wrapText="1"/>
    </xf>
    <xf numFmtId="0" fontId="39" fillId="14" borderId="0" xfId="0" applyFont="1" applyFill="1" applyBorder="1" applyAlignment="1" applyProtection="1">
      <alignment horizontal="center" vertical="center" wrapText="1"/>
    </xf>
    <xf numFmtId="0" fontId="39" fillId="14" borderId="25" xfId="0" applyFont="1" applyFill="1" applyBorder="1" applyAlignment="1" applyProtection="1">
      <alignment horizontal="center" vertical="center" wrapText="1"/>
    </xf>
    <xf numFmtId="0" fontId="19" fillId="26" borderId="13" xfId="0" applyFont="1" applyFill="1" applyBorder="1" applyAlignment="1" applyProtection="1">
      <alignment horizontal="center" vertical="center" wrapText="1"/>
    </xf>
    <xf numFmtId="0" fontId="90" fillId="14" borderId="13" xfId="0" applyFont="1" applyFill="1" applyBorder="1" applyAlignment="1" applyProtection="1">
      <alignment horizontal="center" vertical="center" wrapText="1"/>
    </xf>
  </cellXfs>
  <cellStyles count="3">
    <cellStyle name="Lien hypertexte" xfId="1" builtinId="8"/>
    <cellStyle name="Normal" xfId="0" builtinId="0"/>
    <cellStyle name="Normal 2" xfId="2"/>
  </cellStyles>
  <dxfs count="1751">
    <dxf>
      <fill>
        <patternFill>
          <bgColor rgb="FFFFFFCC"/>
        </patternFill>
      </fill>
    </dxf>
    <dxf>
      <fill>
        <patternFill>
          <bgColor rgb="FFFFCCCC"/>
        </patternFill>
      </fill>
    </dxf>
    <dxf>
      <fill>
        <patternFill>
          <bgColor rgb="FFCCECFF"/>
        </patternFill>
      </fill>
    </dxf>
    <dxf>
      <fill>
        <patternFill>
          <bgColor rgb="FFCCFFCC"/>
        </patternFill>
      </fill>
    </dxf>
    <dxf>
      <fill>
        <patternFill>
          <bgColor rgb="FFFFFFCC"/>
        </patternFill>
      </fill>
    </dxf>
    <dxf>
      <fill>
        <patternFill>
          <bgColor rgb="FFFFCCCC"/>
        </patternFill>
      </fill>
    </dxf>
    <dxf>
      <fill>
        <patternFill>
          <bgColor rgb="FFCCECFF"/>
        </patternFill>
      </fill>
    </dxf>
    <dxf>
      <fill>
        <patternFill>
          <bgColor rgb="FFCCFFCC"/>
        </patternFill>
      </fill>
    </dxf>
    <dxf>
      <fill>
        <patternFill>
          <bgColor rgb="FFFFFFCC"/>
        </patternFill>
      </fill>
    </dxf>
    <dxf>
      <fill>
        <patternFill>
          <bgColor rgb="FFFFCCCC"/>
        </patternFill>
      </fill>
    </dxf>
    <dxf>
      <fill>
        <patternFill>
          <bgColor rgb="FFCCECFF"/>
        </patternFill>
      </fill>
    </dxf>
    <dxf>
      <fill>
        <patternFill>
          <bgColor rgb="FFCCFFCC"/>
        </patternFill>
      </fill>
    </dxf>
    <dxf>
      <fill>
        <patternFill>
          <bgColor rgb="FFFFCCCC"/>
        </patternFill>
      </fill>
    </dxf>
    <dxf>
      <fill>
        <patternFill>
          <bgColor rgb="FFCCECFF"/>
        </patternFill>
      </fill>
    </dxf>
    <dxf>
      <fill>
        <patternFill>
          <bgColor rgb="FFFFFFCC"/>
        </patternFill>
      </fill>
    </dxf>
    <dxf>
      <fill>
        <patternFill>
          <bgColor rgb="FFCCFFCC"/>
        </patternFill>
      </fill>
    </dxf>
    <dxf>
      <fill>
        <patternFill>
          <bgColor rgb="FFFFFFCC"/>
        </patternFill>
      </fill>
    </dxf>
    <dxf>
      <fill>
        <patternFill>
          <bgColor rgb="FFFFCCCC"/>
        </patternFill>
      </fill>
    </dxf>
    <dxf>
      <fill>
        <patternFill>
          <bgColor rgb="FFCCECFF"/>
        </patternFill>
      </fill>
    </dxf>
    <dxf>
      <fill>
        <patternFill>
          <bgColor rgb="FFCCFFCC"/>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ont>
        <color theme="1"/>
      </font>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ont>
        <color theme="1"/>
      </font>
      <fill>
        <patternFill>
          <bgColor rgb="FFFF9999"/>
        </patternFill>
      </fill>
    </dxf>
    <dxf>
      <font>
        <color theme="1"/>
      </font>
      <fill>
        <patternFill>
          <bgColor rgb="FFFFCCCC"/>
        </patternFill>
      </fill>
    </dxf>
    <dxf>
      <font>
        <color theme="1"/>
      </font>
      <fill>
        <patternFill>
          <bgColor rgb="FFFFDEBD"/>
        </patternFill>
      </fill>
    </dxf>
    <dxf>
      <font>
        <color theme="1"/>
      </font>
      <fill>
        <patternFill>
          <bgColor rgb="FFFFFFCC"/>
        </patternFill>
      </fill>
    </dxf>
    <dxf>
      <font>
        <color auto="1"/>
      </font>
      <fill>
        <patternFill>
          <bgColor rgb="FFCCFFCC"/>
        </patternFill>
      </fill>
    </dxf>
    <dxf>
      <font>
        <color theme="1"/>
      </font>
      <fill>
        <patternFill>
          <bgColor rgb="FFCCFFFF"/>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ont>
        <color rgb="FFFF0000"/>
      </font>
      <fill>
        <patternFill>
          <bgColor rgb="FFFFCCCC"/>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ont>
        <color rgb="FFFF0000"/>
      </font>
      <fill>
        <patternFill>
          <bgColor rgb="FFFFCCCC"/>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
      <fill>
        <patternFill>
          <bgColor rgb="FFCCFFFF"/>
        </patternFill>
      </fill>
    </dxf>
    <dxf>
      <fill>
        <patternFill>
          <bgColor rgb="FFCCFFCC"/>
        </patternFill>
      </fill>
    </dxf>
    <dxf>
      <fill>
        <patternFill>
          <bgColor rgb="FFFFFFCC"/>
        </patternFill>
      </fill>
    </dxf>
    <dxf>
      <fill>
        <patternFill>
          <bgColor theme="9" tint="0.59996337778862885"/>
        </patternFill>
      </fill>
    </dxf>
    <dxf>
      <fill>
        <patternFill>
          <bgColor rgb="FFFFCCCC"/>
        </patternFill>
      </fill>
    </dxf>
    <dxf>
      <fill>
        <patternFill>
          <bgColor rgb="FFFF9999"/>
        </patternFill>
      </fill>
    </dxf>
    <dxf>
      <fill>
        <patternFill>
          <bgColor rgb="FFEAC5C4"/>
        </patternFill>
      </fill>
    </dxf>
    <dxf>
      <font>
        <color auto="1"/>
      </font>
      <fill>
        <patternFill>
          <bgColor rgb="FFFCD8BA"/>
        </patternFill>
      </fill>
    </dxf>
    <dxf>
      <fill>
        <patternFill>
          <bgColor theme="0"/>
        </patternFill>
      </fill>
    </dxf>
    <dxf>
      <font>
        <color auto="1"/>
      </font>
      <fill>
        <patternFill>
          <bgColor rgb="FFFFFFCC"/>
        </patternFill>
      </fill>
    </dxf>
    <dxf>
      <font>
        <color auto="1"/>
      </font>
      <fill>
        <patternFill>
          <bgColor rgb="FFCCFFCC"/>
        </patternFill>
      </fill>
    </dxf>
    <dxf>
      <font>
        <color auto="1"/>
      </font>
      <fill>
        <patternFill>
          <bgColor rgb="FFCCFFFF"/>
        </patternFill>
      </fill>
    </dxf>
  </dxfs>
  <tableStyles count="0" defaultTableStyle="TableStyleMedium2" defaultPivotStyle="PivotStyleLight16"/>
  <colors>
    <mruColors>
      <color rgb="FFCCFFCC"/>
      <color rgb="FFCCECFF"/>
      <color rgb="FFFFCCCC"/>
      <color rgb="FFFFFFCC"/>
      <color rgb="FF0069B8"/>
      <color rgb="FF0000FF"/>
      <color rgb="FF820019"/>
      <color rgb="FF8A001A"/>
      <color rgb="FFA50021"/>
      <color rgb="FF0000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13" Type="http://schemas.openxmlformats.org/officeDocument/2006/relationships/hyperlink" Target="#'El&#232;ve 08'!Impression_des_titres"/><Relationship Id="rId18" Type="http://schemas.openxmlformats.org/officeDocument/2006/relationships/hyperlink" Target="#'El&#232;ve 13'!Impression_des_titres"/><Relationship Id="rId26" Type="http://schemas.openxmlformats.org/officeDocument/2006/relationships/hyperlink" Target="#'El&#232;ve 21'!Impression_des_titres"/><Relationship Id="rId39" Type="http://schemas.openxmlformats.org/officeDocument/2006/relationships/hyperlink" Target="#'El&#232;ve 34'!Impression_des_titres"/><Relationship Id="rId21" Type="http://schemas.openxmlformats.org/officeDocument/2006/relationships/hyperlink" Target="#'El&#232;ve 16'!Impression_des_titres"/><Relationship Id="rId34" Type="http://schemas.openxmlformats.org/officeDocument/2006/relationships/hyperlink" Target="#'El&#232;ve 29'!Impression_des_titres"/><Relationship Id="rId7" Type="http://schemas.openxmlformats.org/officeDocument/2006/relationships/hyperlink" Target="#'El&#232;ve 02'!Impression_des_titres"/><Relationship Id="rId2" Type="http://schemas.openxmlformats.org/officeDocument/2006/relationships/image" Target="../media/image9.png"/><Relationship Id="rId16" Type="http://schemas.openxmlformats.org/officeDocument/2006/relationships/hyperlink" Target="#'El&#232;ve 11'!Impression_des_titres"/><Relationship Id="rId20" Type="http://schemas.openxmlformats.org/officeDocument/2006/relationships/hyperlink" Target="#'El&#232;ve 15'!Impression_des_titres"/><Relationship Id="rId29" Type="http://schemas.openxmlformats.org/officeDocument/2006/relationships/hyperlink" Target="#'El&#232;ve 24'!Impression_des_titres"/><Relationship Id="rId41" Type="http://schemas.openxmlformats.org/officeDocument/2006/relationships/hyperlink" Target="#'El&#232;ve 36'!Impression_des_titres"/><Relationship Id="rId1" Type="http://schemas.openxmlformats.org/officeDocument/2006/relationships/image" Target="../media/image8.png"/><Relationship Id="rId6" Type="http://schemas.openxmlformats.org/officeDocument/2006/relationships/image" Target="../media/image11.png"/><Relationship Id="rId11" Type="http://schemas.openxmlformats.org/officeDocument/2006/relationships/hyperlink" Target="#'El&#232;ve 06'!Impression_des_titres"/><Relationship Id="rId24" Type="http://schemas.openxmlformats.org/officeDocument/2006/relationships/hyperlink" Target="#'El&#232;ve 19'!Impression_des_titres"/><Relationship Id="rId32" Type="http://schemas.openxmlformats.org/officeDocument/2006/relationships/hyperlink" Target="#'El&#232;ve 27'!Impression_des_titres"/><Relationship Id="rId37" Type="http://schemas.openxmlformats.org/officeDocument/2006/relationships/hyperlink" Target="#'El&#232;ve 32'!Impression_des_titres"/><Relationship Id="rId40" Type="http://schemas.openxmlformats.org/officeDocument/2006/relationships/hyperlink" Target="#'El&#232;ve 35'!Impression_des_titres"/><Relationship Id="rId5" Type="http://schemas.openxmlformats.org/officeDocument/2006/relationships/hyperlink" Target="http://ecogest.ac-grenoble.fr/index.php?tg=posts&amp;idx=List&amp;flat=1&amp;forum=45&amp;thread=757&amp;views=1" TargetMode="External"/><Relationship Id="rId15" Type="http://schemas.openxmlformats.org/officeDocument/2006/relationships/hyperlink" Target="#'El&#232;ve 10'!Impression_des_titres"/><Relationship Id="rId23" Type="http://schemas.openxmlformats.org/officeDocument/2006/relationships/hyperlink" Target="#'El&#232;ve 18'!Impression_des_titres"/><Relationship Id="rId28" Type="http://schemas.openxmlformats.org/officeDocument/2006/relationships/hyperlink" Target="#'El&#232;ve 23'!Impression_des_titres"/><Relationship Id="rId36" Type="http://schemas.openxmlformats.org/officeDocument/2006/relationships/hyperlink" Target="#'El&#232;ve 31'!Impression_des_titres"/><Relationship Id="rId10" Type="http://schemas.openxmlformats.org/officeDocument/2006/relationships/hyperlink" Target="#'El&#232;ve 05'!Impression_des_titres"/><Relationship Id="rId19" Type="http://schemas.openxmlformats.org/officeDocument/2006/relationships/hyperlink" Target="#'El&#232;ve 14'!Impression_des_titres"/><Relationship Id="rId31" Type="http://schemas.openxmlformats.org/officeDocument/2006/relationships/hyperlink" Target="#'El&#232;ve 26'!Impression_des_titres"/><Relationship Id="rId4" Type="http://schemas.openxmlformats.org/officeDocument/2006/relationships/image" Target="../media/image10.png"/><Relationship Id="rId9" Type="http://schemas.openxmlformats.org/officeDocument/2006/relationships/hyperlink" Target="#'El&#232;ve 04'!Impression_des_titres"/><Relationship Id="rId14" Type="http://schemas.openxmlformats.org/officeDocument/2006/relationships/hyperlink" Target="#'El&#232;ve 09'!Impression_des_titres"/><Relationship Id="rId22" Type="http://schemas.openxmlformats.org/officeDocument/2006/relationships/hyperlink" Target="#'El&#232;ve 17'!Impression_des_titres"/><Relationship Id="rId27" Type="http://schemas.openxmlformats.org/officeDocument/2006/relationships/hyperlink" Target="#'El&#232;ve 22'!Impression_des_titres"/><Relationship Id="rId30" Type="http://schemas.openxmlformats.org/officeDocument/2006/relationships/hyperlink" Target="#'El&#232;ve 25'!Impression_des_titres"/><Relationship Id="rId35" Type="http://schemas.openxmlformats.org/officeDocument/2006/relationships/hyperlink" Target="#'El&#232;ve 30'!Impression_des_titres"/><Relationship Id="rId8" Type="http://schemas.openxmlformats.org/officeDocument/2006/relationships/hyperlink" Target="#'El&#232;ve 03'!Impression_des_titres"/><Relationship Id="rId3" Type="http://schemas.openxmlformats.org/officeDocument/2006/relationships/hyperlink" Target="#'El&#232;ve 01'!Impression_des_titres"/><Relationship Id="rId12" Type="http://schemas.openxmlformats.org/officeDocument/2006/relationships/hyperlink" Target="#'El&#232;ve 07'!Impression_des_titres"/><Relationship Id="rId17" Type="http://schemas.openxmlformats.org/officeDocument/2006/relationships/hyperlink" Target="#'El&#232;ve 12'!Impression_des_titres"/><Relationship Id="rId25" Type="http://schemas.openxmlformats.org/officeDocument/2006/relationships/hyperlink" Target="#'El&#232;ve 20'!Impression_des_titres"/><Relationship Id="rId33" Type="http://schemas.openxmlformats.org/officeDocument/2006/relationships/hyperlink" Target="#'El&#232;ve 28'!Impression_des_titres"/><Relationship Id="rId38" Type="http://schemas.openxmlformats.org/officeDocument/2006/relationships/hyperlink" Target="#'El&#232;ve 33'!Impression_des_titres"/></Relationships>
</file>

<file path=xl/drawings/_rels/drawing3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9.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5</xdr:col>
      <xdr:colOff>134661</xdr:colOff>
      <xdr:row>20</xdr:row>
      <xdr:rowOff>101008</xdr:rowOff>
    </xdr:from>
    <xdr:to>
      <xdr:col>6</xdr:col>
      <xdr:colOff>2637066</xdr:colOff>
      <xdr:row>33</xdr:row>
      <xdr:rowOff>3055</xdr:rowOff>
    </xdr:to>
    <xdr:pic>
      <xdr:nvPicPr>
        <xdr:cNvPr id="7" name="Image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63447" y="3833901"/>
          <a:ext cx="2656619" cy="2142690"/>
        </a:xfrm>
        <a:prstGeom prst="rect">
          <a:avLst/>
        </a:prstGeom>
        <a:ln w="19050">
          <a:solidFill>
            <a:srgbClr val="0070C0"/>
          </a:solidFill>
        </a:ln>
      </xdr:spPr>
    </xdr:pic>
    <xdr:clientData/>
  </xdr:twoCellAnchor>
  <xdr:twoCellAnchor>
    <xdr:from>
      <xdr:col>6</xdr:col>
      <xdr:colOff>1124857</xdr:colOff>
      <xdr:row>32</xdr:row>
      <xdr:rowOff>136071</xdr:rowOff>
    </xdr:from>
    <xdr:to>
      <xdr:col>6</xdr:col>
      <xdr:colOff>1546679</xdr:colOff>
      <xdr:row>35</xdr:row>
      <xdr:rowOff>99786</xdr:rowOff>
    </xdr:to>
    <xdr:cxnSp macro="">
      <xdr:nvCxnSpPr>
        <xdr:cNvPr id="29" name="Connecteur droit avec flèche 28"/>
        <xdr:cNvCxnSpPr/>
      </xdr:nvCxnSpPr>
      <xdr:spPr>
        <a:xfrm flipV="1">
          <a:off x="4807857" y="5946321"/>
          <a:ext cx="421822" cy="453572"/>
        </a:xfrm>
        <a:prstGeom prst="straightConnector1">
          <a:avLst/>
        </a:prstGeom>
        <a:ln w="28575">
          <a:solidFill>
            <a:srgbClr val="0000CC"/>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99635</xdr:colOff>
      <xdr:row>34</xdr:row>
      <xdr:rowOff>14340</xdr:rowOff>
    </xdr:from>
    <xdr:to>
      <xdr:col>6</xdr:col>
      <xdr:colOff>1299657</xdr:colOff>
      <xdr:row>37</xdr:row>
      <xdr:rowOff>42352</xdr:rowOff>
    </xdr:to>
    <xdr:sp macro="" textlink="">
      <xdr:nvSpPr>
        <xdr:cNvPr id="5" name="Rectangle 4"/>
        <xdr:cNvSpPr/>
      </xdr:nvSpPr>
      <xdr:spPr>
        <a:xfrm>
          <a:off x="3446992" y="6151161"/>
          <a:ext cx="1535665" cy="517870"/>
        </a:xfrm>
        <a:prstGeom prst="rect">
          <a:avLst/>
        </a:prstGeom>
        <a:solidFill>
          <a:srgbClr val="FFFFCC"/>
        </a:solid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 tIns="36000" rIns="18000" bIns="3600" rtlCol="0" anchor="t"/>
        <a:lstStyle/>
        <a:p>
          <a:pPr algn="ctr"/>
          <a:r>
            <a:rPr lang="fr-FR" sz="1000" b="1">
              <a:solidFill>
                <a:sysClr val="windowText" lastClr="000000"/>
              </a:solidFill>
              <a:latin typeface="Arial" panose="020B0604020202020204" pitchFamily="34" charset="0"/>
              <a:cs typeface="Arial" panose="020B0604020202020204" pitchFamily="34" charset="0"/>
            </a:rPr>
            <a:t>1/</a:t>
          </a:r>
          <a:r>
            <a:rPr lang="fr-FR" sz="1000" b="1" baseline="0">
              <a:solidFill>
                <a:sysClr val="windowText" lastClr="000000"/>
              </a:solidFill>
              <a:latin typeface="Arial" panose="020B0604020202020204" pitchFamily="34" charset="0"/>
              <a:cs typeface="Arial" panose="020B0604020202020204" pitchFamily="34" charset="0"/>
            </a:rPr>
            <a:t> Allez sur</a:t>
          </a:r>
        </a:p>
        <a:p>
          <a:pPr algn="ctr"/>
          <a:r>
            <a:rPr lang="fr-FR" sz="1000" b="1" baseline="0">
              <a:solidFill>
                <a:sysClr val="windowText" lastClr="000000"/>
              </a:solidFill>
              <a:latin typeface="Arial" panose="020B0604020202020204" pitchFamily="34" charset="0"/>
              <a:cs typeface="Arial" panose="020B0604020202020204" pitchFamily="34" charset="0"/>
            </a:rPr>
            <a:t>l'onglet correspondant</a:t>
          </a:r>
        </a:p>
        <a:p>
          <a:pPr algn="ctr"/>
          <a:r>
            <a:rPr lang="fr-FR" sz="1000" b="1" baseline="0">
              <a:solidFill>
                <a:sysClr val="windowText" lastClr="000000"/>
              </a:solidFill>
              <a:latin typeface="Arial" panose="020B0604020202020204" pitchFamily="34" charset="0"/>
              <a:cs typeface="Arial" panose="020B0604020202020204" pitchFamily="34" charset="0"/>
            </a:rPr>
            <a:t>à l'élève évalué</a:t>
          </a:r>
          <a:endParaRPr lang="fr-FR" sz="8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1</xdr:rowOff>
    </xdr:from>
    <xdr:to>
      <xdr:col>1</xdr:col>
      <xdr:colOff>603250</xdr:colOff>
      <xdr:row>2</xdr:row>
      <xdr:rowOff>91110</xdr:rowOff>
    </xdr:to>
    <xdr:sp macro="" textlink="">
      <xdr:nvSpPr>
        <xdr:cNvPr id="36" name="Rectangle 35"/>
        <xdr:cNvSpPr/>
      </xdr:nvSpPr>
      <xdr:spPr>
        <a:xfrm>
          <a:off x="0" y="1"/>
          <a:ext cx="756708" cy="55677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47625</xdr:colOff>
      <xdr:row>0</xdr:row>
      <xdr:rowOff>21165</xdr:rowOff>
    </xdr:from>
    <xdr:to>
      <xdr:col>1</xdr:col>
      <xdr:colOff>560618</xdr:colOff>
      <xdr:row>1</xdr:row>
      <xdr:rowOff>428624</xdr:rowOff>
    </xdr:to>
    <xdr:pic>
      <xdr:nvPicPr>
        <xdr:cNvPr id="38" name="Image 3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625" y="21165"/>
          <a:ext cx="666451" cy="433917"/>
        </a:xfrm>
        <a:prstGeom prst="rect">
          <a:avLst/>
        </a:prstGeom>
      </xdr:spPr>
    </xdr:pic>
    <xdr:clientData/>
  </xdr:twoCellAnchor>
  <xdr:twoCellAnchor>
    <xdr:from>
      <xdr:col>1</xdr:col>
      <xdr:colOff>2077392</xdr:colOff>
      <xdr:row>4</xdr:row>
      <xdr:rowOff>115539</xdr:rowOff>
    </xdr:from>
    <xdr:to>
      <xdr:col>1</xdr:col>
      <xdr:colOff>2582631</xdr:colOff>
      <xdr:row>6</xdr:row>
      <xdr:rowOff>148669</xdr:rowOff>
    </xdr:to>
    <xdr:sp macro="" textlink="">
      <xdr:nvSpPr>
        <xdr:cNvPr id="13" name="Rectangle 12"/>
        <xdr:cNvSpPr/>
      </xdr:nvSpPr>
      <xdr:spPr>
        <a:xfrm>
          <a:off x="2231606" y="1077110"/>
          <a:ext cx="505239" cy="4141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000">
              <a:solidFill>
                <a:srgbClr val="0070C0"/>
              </a:solidFill>
              <a:latin typeface="Webdings" panose="05030102010509060703" pitchFamily="18" charset="2"/>
            </a:rPr>
            <a:t>P</a:t>
          </a:r>
        </a:p>
      </xdr:txBody>
    </xdr:sp>
    <xdr:clientData/>
  </xdr:twoCellAnchor>
  <xdr:twoCellAnchor>
    <xdr:from>
      <xdr:col>1</xdr:col>
      <xdr:colOff>633783</xdr:colOff>
      <xdr:row>10</xdr:row>
      <xdr:rowOff>6863</xdr:rowOff>
    </xdr:from>
    <xdr:to>
      <xdr:col>1</xdr:col>
      <xdr:colOff>981144</xdr:colOff>
      <xdr:row>14</xdr:row>
      <xdr:rowOff>71042</xdr:rowOff>
    </xdr:to>
    <xdr:pic>
      <xdr:nvPicPr>
        <xdr:cNvPr id="43" name="Image 42" descr="Mobile"/>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8663" b="2364"/>
        <a:stretch>
          <a:fillRect/>
        </a:stretch>
      </xdr:blipFill>
      <xdr:spPr bwMode="auto">
        <a:xfrm rot="20238470">
          <a:off x="781950" y="1954196"/>
          <a:ext cx="347361" cy="699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1163559</xdr:colOff>
      <xdr:row>23</xdr:row>
      <xdr:rowOff>130968</xdr:rowOff>
    </xdr:from>
    <xdr:to>
      <xdr:col>1</xdr:col>
      <xdr:colOff>1401684</xdr:colOff>
      <xdr:row>24</xdr:row>
      <xdr:rowOff>94149</xdr:rowOff>
    </xdr:to>
    <xdr:sp macro="" textlink="">
      <xdr:nvSpPr>
        <xdr:cNvPr id="1027" name="AutoShape 3"/>
        <xdr:cNvSpPr>
          <a:spLocks noChangeAspect="1" noChangeArrowheads="1"/>
        </xdr:cNvSpPr>
      </xdr:nvSpPr>
      <xdr:spPr bwMode="auto">
        <a:xfrm flipV="1">
          <a:off x="1318340" y="4411265"/>
          <a:ext cx="238125" cy="123915"/>
        </a:xfrm>
        <a:prstGeom prst="triangle">
          <a:avLst/>
        </a:prstGeom>
        <a:solidFill>
          <a:srgbClr val="8DB3E2"/>
        </a:solidFill>
        <a:ln w="9525" algn="ctr">
          <a:solidFill>
            <a:srgbClr val="000099"/>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69744</xdr:colOff>
      <xdr:row>21</xdr:row>
      <xdr:rowOff>104726</xdr:rowOff>
    </xdr:from>
    <xdr:to>
      <xdr:col>1</xdr:col>
      <xdr:colOff>2643665</xdr:colOff>
      <xdr:row>23</xdr:row>
      <xdr:rowOff>122642</xdr:rowOff>
    </xdr:to>
    <xdr:sp macro="" textlink="">
      <xdr:nvSpPr>
        <xdr:cNvPr id="1028" name="Rectangle 4"/>
        <xdr:cNvSpPr>
          <a:spLocks noChangeArrowheads="1"/>
        </xdr:cNvSpPr>
      </xdr:nvSpPr>
      <xdr:spPr bwMode="auto">
        <a:xfrm>
          <a:off x="69744" y="4009976"/>
          <a:ext cx="2722088" cy="388333"/>
        </a:xfrm>
        <a:prstGeom prst="rect">
          <a:avLst/>
        </a:prstGeom>
        <a:solidFill>
          <a:srgbClr val="FFFFFF"/>
        </a:solidFill>
        <a:ln w="28575" algn="ctr">
          <a:solidFill>
            <a:srgbClr val="000099"/>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00" tIns="28800" rIns="3600" bIns="3600" anchor="t" upright="1"/>
        <a:lstStyle/>
        <a:p>
          <a:pPr algn="ctr" rtl="0">
            <a:defRPr sz="1000"/>
          </a:pPr>
          <a:r>
            <a:rPr lang="fr-FR" sz="1000" b="1" i="0" u="none" strike="noStrike" baseline="0">
              <a:solidFill>
                <a:srgbClr val="000000"/>
              </a:solidFill>
              <a:latin typeface="Arial" panose="020B0604020202020204" pitchFamily="34" charset="0"/>
              <a:cs typeface="Arial" panose="020B0604020202020204" pitchFamily="34" charset="0"/>
            </a:rPr>
            <a:t>Visitez rapidement chaque onglet du fichier</a:t>
          </a:r>
        </a:p>
        <a:p>
          <a:pPr algn="r" rtl="0">
            <a:defRPr sz="1000"/>
          </a:pPr>
          <a:r>
            <a:rPr lang="fr-FR" sz="1000" b="1" i="0" u="none" strike="noStrike" baseline="0">
              <a:solidFill>
                <a:srgbClr val="000000"/>
              </a:solidFill>
              <a:latin typeface="Arial" panose="020B0604020202020204" pitchFamily="34" charset="0"/>
              <a:cs typeface="Arial" panose="020B0604020202020204" pitchFamily="34" charset="0"/>
            </a:rPr>
            <a:t>etc.</a:t>
          </a:r>
        </a:p>
        <a:p>
          <a:pPr algn="l" rtl="0">
            <a:defRPr sz="1000"/>
          </a:pPr>
          <a:endParaRPr lang="fr-FR" sz="1100" b="1"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twoCellAnchor>
    <xdr:from>
      <xdr:col>0</xdr:col>
      <xdr:colOff>69744</xdr:colOff>
      <xdr:row>24</xdr:row>
      <xdr:rowOff>101972</xdr:rowOff>
    </xdr:from>
    <xdr:to>
      <xdr:col>1</xdr:col>
      <xdr:colOff>2643665</xdr:colOff>
      <xdr:row>25</xdr:row>
      <xdr:rowOff>121630</xdr:rowOff>
    </xdr:to>
    <xdr:sp macro="" textlink="">
      <xdr:nvSpPr>
        <xdr:cNvPr id="1030" name="Rectangle 6"/>
        <xdr:cNvSpPr>
          <a:spLocks noChangeArrowheads="1"/>
        </xdr:cNvSpPr>
      </xdr:nvSpPr>
      <xdr:spPr bwMode="auto">
        <a:xfrm>
          <a:off x="69744" y="4543003"/>
          <a:ext cx="2728702" cy="180393"/>
        </a:xfrm>
        <a:prstGeom prst="rect">
          <a:avLst/>
        </a:prstGeom>
        <a:solidFill>
          <a:srgbClr val="FFFFFF"/>
        </a:solidFill>
        <a:ln w="19050" algn="ctr">
          <a:solidFill>
            <a:srgbClr val="0070C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00" tIns="28800" rIns="3600" bIns="3600" anchor="t" upright="1"/>
        <a:lstStyle/>
        <a:p>
          <a:pPr algn="ctr" rtl="0">
            <a:defRPr sz="1000"/>
          </a:pPr>
          <a:r>
            <a:rPr lang="fr-FR" sz="900" b="0" i="0" u="none" strike="noStrike" baseline="0">
              <a:solidFill>
                <a:srgbClr val="0070C0"/>
              </a:solidFill>
              <a:latin typeface="Arial" panose="020B0604020202020204" pitchFamily="34" charset="0"/>
              <a:cs typeface="Arial" panose="020B0604020202020204" pitchFamily="34" charset="0"/>
            </a:rPr>
            <a:t>Passer d’un onglet à l’autre &gt; clic sur son nom.</a:t>
          </a:r>
        </a:p>
        <a:p>
          <a:pPr algn="ctr" rtl="0">
            <a:defRPr sz="1000"/>
          </a:pPr>
          <a:endParaRPr lang="fr-FR" sz="900" b="0" i="0" u="none" strike="noStrike" baseline="0">
            <a:solidFill>
              <a:srgbClr val="0070C0"/>
            </a:solidFill>
            <a:latin typeface="Arial" panose="020B0604020202020204" pitchFamily="34" charset="0"/>
            <a:cs typeface="Arial" panose="020B0604020202020204" pitchFamily="34" charset="0"/>
          </a:endParaRPr>
        </a:p>
      </xdr:txBody>
    </xdr:sp>
    <xdr:clientData/>
  </xdr:twoCellAnchor>
  <xdr:twoCellAnchor>
    <xdr:from>
      <xdr:col>1</xdr:col>
      <xdr:colOff>1162097</xdr:colOff>
      <xdr:row>31</xdr:row>
      <xdr:rowOff>37756</xdr:rowOff>
    </xdr:from>
    <xdr:to>
      <xdr:col>1</xdr:col>
      <xdr:colOff>1397097</xdr:colOff>
      <xdr:row>32</xdr:row>
      <xdr:rowOff>12494</xdr:rowOff>
    </xdr:to>
    <xdr:sp macro="" textlink="">
      <xdr:nvSpPr>
        <xdr:cNvPr id="45" name="AutoShape 3"/>
        <xdr:cNvSpPr>
          <a:spLocks noChangeAspect="1" noChangeArrowheads="1"/>
        </xdr:cNvSpPr>
      </xdr:nvSpPr>
      <xdr:spPr bwMode="auto">
        <a:xfrm flipV="1">
          <a:off x="1316311" y="5684720"/>
          <a:ext cx="235000" cy="138024"/>
        </a:xfrm>
        <a:prstGeom prst="triangle">
          <a:avLst/>
        </a:prstGeom>
        <a:solidFill>
          <a:srgbClr val="8DB3E2"/>
        </a:solidFill>
        <a:ln w="9525" algn="ctr">
          <a:solidFill>
            <a:srgbClr val="000099"/>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63838</xdr:colOff>
      <xdr:row>29</xdr:row>
      <xdr:rowOff>140075</xdr:rowOff>
    </xdr:from>
    <xdr:to>
      <xdr:col>1</xdr:col>
      <xdr:colOff>2649571</xdr:colOff>
      <xdr:row>31</xdr:row>
      <xdr:rowOff>31546</xdr:rowOff>
    </xdr:to>
    <xdr:sp macro="" textlink="">
      <xdr:nvSpPr>
        <xdr:cNvPr id="46" name="Rectangle 4"/>
        <xdr:cNvSpPr>
          <a:spLocks noChangeArrowheads="1"/>
        </xdr:cNvSpPr>
      </xdr:nvSpPr>
      <xdr:spPr bwMode="auto">
        <a:xfrm>
          <a:off x="63838" y="5460468"/>
          <a:ext cx="2739947" cy="218042"/>
        </a:xfrm>
        <a:prstGeom prst="rect">
          <a:avLst/>
        </a:prstGeom>
        <a:solidFill>
          <a:srgbClr val="FFFFFF"/>
        </a:solidFill>
        <a:ln w="28575" algn="ctr">
          <a:solidFill>
            <a:srgbClr val="000099"/>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00" tIns="28800" rIns="3600" bIns="3600" anchor="t" upright="1"/>
        <a:lstStyle/>
        <a:p>
          <a:pPr algn="ctr" rtl="0">
            <a:defRPr sz="1000"/>
          </a:pPr>
          <a:r>
            <a:rPr lang="fr-FR" sz="1000" b="1" i="0" u="none" strike="noStrike" baseline="0">
              <a:solidFill>
                <a:srgbClr val="000000"/>
              </a:solidFill>
              <a:latin typeface="Arial" panose="020B0604020202020204" pitchFamily="34" charset="0"/>
              <a:cs typeface="Arial" panose="020B0604020202020204" pitchFamily="34" charset="0"/>
            </a:rPr>
            <a:t>Téléchargez et renommez le fichier</a:t>
          </a:r>
        </a:p>
      </xdr:txBody>
    </xdr:sp>
    <xdr:clientData/>
  </xdr:twoCellAnchor>
  <xdr:twoCellAnchor>
    <xdr:from>
      <xdr:col>0</xdr:col>
      <xdr:colOff>70908</xdr:colOff>
      <xdr:row>50</xdr:row>
      <xdr:rowOff>191276</xdr:rowOff>
    </xdr:from>
    <xdr:to>
      <xdr:col>1</xdr:col>
      <xdr:colOff>2642501</xdr:colOff>
      <xdr:row>53</xdr:row>
      <xdr:rowOff>87923</xdr:rowOff>
    </xdr:to>
    <xdr:sp macro="" textlink="">
      <xdr:nvSpPr>
        <xdr:cNvPr id="1032" name="Rectangle 8"/>
        <xdr:cNvSpPr>
          <a:spLocks noChangeArrowheads="1"/>
        </xdr:cNvSpPr>
      </xdr:nvSpPr>
      <xdr:spPr bwMode="auto">
        <a:xfrm>
          <a:off x="70908" y="8940669"/>
          <a:ext cx="2725807" cy="422790"/>
        </a:xfrm>
        <a:prstGeom prst="rect">
          <a:avLst/>
        </a:prstGeom>
        <a:solidFill>
          <a:srgbClr val="FFFFFF"/>
        </a:solidFill>
        <a:ln w="28575" algn="ctr">
          <a:solidFill>
            <a:srgbClr val="000099"/>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00" tIns="28800" rIns="3600" bIns="3600" anchor="t" upright="1"/>
        <a:lstStyle/>
        <a:p>
          <a:pPr algn="ctr" rtl="0">
            <a:defRPr sz="1000"/>
          </a:pPr>
          <a:endParaRPr lang="fr-FR" sz="100" b="1" i="1" u="none" strike="noStrike" baseline="0">
            <a:solidFill>
              <a:srgbClr val="FF0000"/>
            </a:solidFill>
            <a:latin typeface="Arial" panose="020B0604020202020204" pitchFamily="34" charset="0"/>
            <a:cs typeface="Arial" panose="020B0604020202020204" pitchFamily="34" charset="0"/>
          </a:endParaRPr>
        </a:p>
        <a:p>
          <a:pPr algn="ctr" rtl="0">
            <a:defRPr sz="1000"/>
          </a:pPr>
          <a:r>
            <a:rPr lang="fr-FR" sz="1050" b="1" i="1" u="none" strike="noStrike" baseline="0">
              <a:solidFill>
                <a:srgbClr val="FF0000"/>
              </a:solidFill>
              <a:latin typeface="Arial" panose="020B0604020202020204" pitchFamily="34" charset="0"/>
              <a:cs typeface="Arial" panose="020B0604020202020204" pitchFamily="34" charset="0"/>
            </a:rPr>
            <a:t>Pratique !</a:t>
          </a:r>
          <a:r>
            <a:rPr lang="fr-FR" sz="1050" b="1" i="0" u="none" strike="noStrike" baseline="0">
              <a:solidFill>
                <a:srgbClr val="000099"/>
              </a:solidFill>
              <a:latin typeface="Arial" panose="020B0604020202020204" pitchFamily="34" charset="0"/>
              <a:cs typeface="Arial" panose="020B0604020202020204" pitchFamily="34" charset="0"/>
            </a:rPr>
            <a:t> Mise à jour instantanée</a:t>
          </a:r>
        </a:p>
        <a:p>
          <a:pPr algn="ctr" rtl="0">
            <a:defRPr sz="1000"/>
          </a:pPr>
          <a:r>
            <a:rPr lang="fr-FR" sz="1050" b="1" i="0" u="none" strike="noStrike" baseline="0">
              <a:solidFill>
                <a:srgbClr val="000099"/>
              </a:solidFill>
              <a:latin typeface="Arial" panose="020B0604020202020204" pitchFamily="34" charset="0"/>
              <a:cs typeface="Arial" panose="020B0604020202020204" pitchFamily="34" charset="0"/>
            </a:rPr>
            <a:t>de l’ensemble du fichier !</a:t>
          </a:r>
        </a:p>
        <a:p>
          <a:pPr algn="ctr" rtl="0">
            <a:defRPr sz="1000"/>
          </a:pPr>
          <a:endParaRPr lang="fr-FR" sz="1000" b="1" i="0" u="none" strike="noStrike" baseline="0">
            <a:solidFill>
              <a:srgbClr val="000099"/>
            </a:solidFill>
            <a:latin typeface="Arial" panose="020B0604020202020204" pitchFamily="34" charset="0"/>
            <a:cs typeface="Arial" panose="020B0604020202020204" pitchFamily="34" charset="0"/>
          </a:endParaRPr>
        </a:p>
      </xdr:txBody>
    </xdr:sp>
    <xdr:clientData/>
  </xdr:twoCellAnchor>
  <xdr:twoCellAnchor>
    <xdr:from>
      <xdr:col>1</xdr:col>
      <xdr:colOff>1162097</xdr:colOff>
      <xdr:row>50</xdr:row>
      <xdr:rowOff>34655</xdr:rowOff>
    </xdr:from>
    <xdr:to>
      <xdr:col>1</xdr:col>
      <xdr:colOff>1397097</xdr:colOff>
      <xdr:row>50</xdr:row>
      <xdr:rowOff>173971</xdr:rowOff>
    </xdr:to>
    <xdr:sp macro="" textlink="">
      <xdr:nvSpPr>
        <xdr:cNvPr id="57" name="AutoShape 3"/>
        <xdr:cNvSpPr>
          <a:spLocks noChangeAspect="1" noChangeArrowheads="1"/>
        </xdr:cNvSpPr>
      </xdr:nvSpPr>
      <xdr:spPr bwMode="auto">
        <a:xfrm flipV="1">
          <a:off x="1316311" y="8784048"/>
          <a:ext cx="235000" cy="139316"/>
        </a:xfrm>
        <a:prstGeom prst="triangle">
          <a:avLst/>
        </a:prstGeom>
        <a:solidFill>
          <a:srgbClr val="8DB3E2"/>
        </a:solidFill>
        <a:ln w="9525" algn="ctr">
          <a:solidFill>
            <a:srgbClr val="000099"/>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1162097</xdr:colOff>
      <xdr:row>45</xdr:row>
      <xdr:rowOff>32307</xdr:rowOff>
    </xdr:from>
    <xdr:to>
      <xdr:col>1</xdr:col>
      <xdr:colOff>1397097</xdr:colOff>
      <xdr:row>46</xdr:row>
      <xdr:rowOff>8337</xdr:rowOff>
    </xdr:to>
    <xdr:sp macro="" textlink="">
      <xdr:nvSpPr>
        <xdr:cNvPr id="58" name="AutoShape 3"/>
        <xdr:cNvSpPr>
          <a:spLocks noChangeAspect="1" noChangeArrowheads="1"/>
        </xdr:cNvSpPr>
      </xdr:nvSpPr>
      <xdr:spPr bwMode="auto">
        <a:xfrm flipV="1">
          <a:off x="1316311" y="7965271"/>
          <a:ext cx="235000" cy="139316"/>
        </a:xfrm>
        <a:prstGeom prst="triangle">
          <a:avLst/>
        </a:prstGeom>
        <a:solidFill>
          <a:srgbClr val="8DB3E2"/>
        </a:solidFill>
        <a:ln w="9525" algn="ctr">
          <a:solidFill>
            <a:srgbClr val="000099"/>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xdr:col>
      <xdr:colOff>2476500</xdr:colOff>
      <xdr:row>31</xdr:row>
      <xdr:rowOff>49893</xdr:rowOff>
    </xdr:from>
    <xdr:to>
      <xdr:col>6</xdr:col>
      <xdr:colOff>2682089</xdr:colOff>
      <xdr:row>46</xdr:row>
      <xdr:rowOff>5760</xdr:rowOff>
    </xdr:to>
    <xdr:cxnSp macro="">
      <xdr:nvCxnSpPr>
        <xdr:cNvPr id="76" name="Connecteur droit avec flèche 75"/>
        <xdr:cNvCxnSpPr/>
      </xdr:nvCxnSpPr>
      <xdr:spPr>
        <a:xfrm flipH="1" flipV="1">
          <a:off x="6159500" y="5696857"/>
          <a:ext cx="205589" cy="2405153"/>
        </a:xfrm>
        <a:prstGeom prst="straightConnector1">
          <a:avLst/>
        </a:prstGeom>
        <a:ln w="28575">
          <a:solidFill>
            <a:srgbClr val="0000CC"/>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32561</xdr:colOff>
      <xdr:row>42</xdr:row>
      <xdr:rowOff>10335</xdr:rowOff>
    </xdr:from>
    <xdr:to>
      <xdr:col>9</xdr:col>
      <xdr:colOff>2307</xdr:colOff>
      <xdr:row>46</xdr:row>
      <xdr:rowOff>10335</xdr:rowOff>
    </xdr:to>
    <xdr:sp macro="" textlink="">
      <xdr:nvSpPr>
        <xdr:cNvPr id="73" name="Rectangle 72"/>
        <xdr:cNvSpPr/>
      </xdr:nvSpPr>
      <xdr:spPr>
        <a:xfrm>
          <a:off x="3561347" y="7453442"/>
          <a:ext cx="2936103" cy="653143"/>
        </a:xfrm>
        <a:prstGeom prst="rect">
          <a:avLst/>
        </a:prstGeom>
        <a:solidFill>
          <a:srgbClr val="FFFFCC"/>
        </a:solid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 tIns="36000" rIns="18000" bIns="3600" rtlCol="0" anchor="t"/>
        <a:lstStyle/>
        <a:p>
          <a:pPr algn="ctr"/>
          <a:r>
            <a:rPr lang="fr-FR" sz="1000" b="1">
              <a:solidFill>
                <a:sysClr val="windowText" lastClr="000000"/>
              </a:solidFill>
              <a:latin typeface="Arial" panose="020B0604020202020204" pitchFamily="34" charset="0"/>
              <a:cs typeface="Arial" panose="020B0604020202020204" pitchFamily="34" charset="0"/>
            </a:rPr>
            <a:t>3/</a:t>
          </a:r>
          <a:r>
            <a:rPr lang="fr-FR" sz="1000" b="1" baseline="0">
              <a:solidFill>
                <a:sysClr val="windowText" lastClr="000000"/>
              </a:solidFill>
              <a:latin typeface="Arial" panose="020B0604020202020204" pitchFamily="34" charset="0"/>
              <a:cs typeface="Arial" panose="020B0604020202020204" pitchFamily="34" charset="0"/>
            </a:rPr>
            <a:t> Sur la ligne de chaque compétence évaluée</a:t>
          </a:r>
        </a:p>
        <a:p>
          <a:pPr algn="ctr"/>
          <a:r>
            <a:rPr lang="fr-FR" sz="1000" b="0" baseline="0">
              <a:solidFill>
                <a:sysClr val="windowText" lastClr="000000"/>
              </a:solidFill>
              <a:latin typeface="Arial" panose="020B0604020202020204" pitchFamily="34" charset="0"/>
              <a:cs typeface="Arial" panose="020B0604020202020204" pitchFamily="34" charset="0"/>
              <a:sym typeface="Wingdings 3"/>
            </a:rPr>
            <a:t> </a:t>
          </a:r>
          <a:r>
            <a:rPr lang="fr-FR" sz="1000" b="1" baseline="0">
              <a:solidFill>
                <a:sysClr val="windowText" lastClr="000000"/>
              </a:solidFill>
              <a:latin typeface="Arial" panose="020B0604020202020204" pitchFamily="34" charset="0"/>
              <a:cs typeface="Arial" panose="020B0604020202020204" pitchFamily="34" charset="0"/>
              <a:sym typeface="Wingdings 3"/>
            </a:rPr>
            <a:t>flèche de déroulement</a:t>
          </a:r>
        </a:p>
        <a:p>
          <a:pPr algn="ctr"/>
          <a:r>
            <a:rPr lang="fr-FR" sz="1000" b="0" baseline="0">
              <a:solidFill>
                <a:sysClr val="windowText" lastClr="000000"/>
              </a:solidFill>
              <a:latin typeface="Arial" panose="020B0604020202020204" pitchFamily="34" charset="0"/>
              <a:cs typeface="Arial" panose="020B0604020202020204" pitchFamily="34" charset="0"/>
              <a:sym typeface="Wingdings 3"/>
            </a:rPr>
            <a:t></a:t>
          </a:r>
          <a:r>
            <a:rPr lang="fr-FR" sz="1000" b="0" baseline="0">
              <a:solidFill>
                <a:sysClr val="windowText" lastClr="000000"/>
              </a:solidFill>
              <a:latin typeface="Arial" panose="020B0604020202020204" pitchFamily="34" charset="0"/>
              <a:cs typeface="Arial" panose="020B0604020202020204" pitchFamily="34" charset="0"/>
            </a:rPr>
            <a:t> </a:t>
          </a:r>
          <a:r>
            <a:rPr lang="fr-FR" sz="1000" b="1" baseline="0">
              <a:solidFill>
                <a:sysClr val="windowText" lastClr="000000"/>
              </a:solidFill>
              <a:latin typeface="Arial" panose="020B0604020202020204" pitchFamily="34" charset="0"/>
              <a:cs typeface="Arial" panose="020B0604020202020204" pitchFamily="34" charset="0"/>
            </a:rPr>
            <a:t>sélectionnez NF, NA, CA, PA, A ou E</a:t>
          </a:r>
        </a:p>
        <a:p>
          <a:pPr algn="ctr"/>
          <a:r>
            <a:rPr lang="fr-FR" sz="800" b="0" baseline="0">
              <a:solidFill>
                <a:sysClr val="windowText" lastClr="000000"/>
              </a:solidFill>
              <a:latin typeface="Arial" panose="020B0604020202020204" pitchFamily="34" charset="0"/>
              <a:cs typeface="Arial" panose="020B0604020202020204" pitchFamily="34" charset="0"/>
            </a:rPr>
            <a:t>(signification : voire onglet GUIDE d'évaluation)</a:t>
          </a:r>
          <a:endParaRPr lang="fr-FR" sz="600" b="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6</xdr:col>
      <xdr:colOff>1882321</xdr:colOff>
      <xdr:row>32</xdr:row>
      <xdr:rowOff>4536</xdr:rowOff>
    </xdr:from>
    <xdr:to>
      <xdr:col>6</xdr:col>
      <xdr:colOff>2299085</xdr:colOff>
      <xdr:row>40</xdr:row>
      <xdr:rowOff>39777</xdr:rowOff>
    </xdr:to>
    <xdr:cxnSp macro="">
      <xdr:nvCxnSpPr>
        <xdr:cNvPr id="86" name="Connecteur droit avec flèche 85"/>
        <xdr:cNvCxnSpPr/>
      </xdr:nvCxnSpPr>
      <xdr:spPr>
        <a:xfrm flipH="1" flipV="1">
          <a:off x="5565321" y="5814786"/>
          <a:ext cx="416764" cy="1341527"/>
        </a:xfrm>
        <a:prstGeom prst="straightConnector1">
          <a:avLst/>
        </a:prstGeom>
        <a:ln w="28575">
          <a:solidFill>
            <a:srgbClr val="0070C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27357</xdr:colOff>
      <xdr:row>38</xdr:row>
      <xdr:rowOff>3720</xdr:rowOff>
    </xdr:from>
    <xdr:to>
      <xdr:col>6</xdr:col>
      <xdr:colOff>2329472</xdr:colOff>
      <xdr:row>41</xdr:row>
      <xdr:rowOff>30827</xdr:rowOff>
    </xdr:to>
    <xdr:sp macro="" textlink="">
      <xdr:nvSpPr>
        <xdr:cNvPr id="87" name="Rectangle 86"/>
        <xdr:cNvSpPr/>
      </xdr:nvSpPr>
      <xdr:spPr>
        <a:xfrm>
          <a:off x="3556143" y="6793684"/>
          <a:ext cx="2456329" cy="516964"/>
        </a:xfrm>
        <a:prstGeom prst="rect">
          <a:avLst/>
        </a:prstGeom>
        <a:solidFill>
          <a:srgbClr val="EBF6F9"/>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 tIns="36000" rIns="18000" bIns="3600" rtlCol="0" anchor="t"/>
        <a:lstStyle/>
        <a:p>
          <a:pPr algn="ctr"/>
          <a:r>
            <a:rPr lang="fr-FR" sz="1000" b="0" i="1">
              <a:solidFill>
                <a:sysClr val="windowText" lastClr="000000"/>
              </a:solidFill>
              <a:latin typeface="Arial" panose="020B0604020202020204" pitchFamily="34" charset="0"/>
              <a:cs typeface="Arial" panose="020B0604020202020204" pitchFamily="34" charset="0"/>
            </a:rPr>
            <a:t>6/</a:t>
          </a:r>
          <a:r>
            <a:rPr lang="fr-FR" sz="1000" b="0" i="1" baseline="0">
              <a:solidFill>
                <a:sysClr val="windowText" lastClr="000000"/>
              </a:solidFill>
              <a:latin typeface="Arial" panose="020B0604020202020204" pitchFamily="34" charset="0"/>
              <a:cs typeface="Arial" panose="020B0604020202020204" pitchFamily="34" charset="0"/>
            </a:rPr>
            <a:t> A titre indicatif, </a:t>
          </a:r>
          <a:r>
            <a:rPr lang="fr-FR" sz="1000" b="0" baseline="0">
              <a:solidFill>
                <a:sysClr val="windowText" lastClr="000000"/>
              </a:solidFill>
              <a:latin typeface="Arial" panose="020B0604020202020204" pitchFamily="34" charset="0"/>
              <a:cs typeface="Arial" panose="020B0604020202020204" pitchFamily="34" charset="0"/>
            </a:rPr>
            <a:t>une tranche de notes</a:t>
          </a:r>
        </a:p>
        <a:p>
          <a:pPr algn="ctr"/>
          <a:r>
            <a:rPr lang="fr-FR" sz="1000" b="0" baseline="0">
              <a:solidFill>
                <a:sysClr val="windowText" lastClr="000000"/>
              </a:solidFill>
              <a:latin typeface="Arial" panose="020B0604020202020204" pitchFamily="34" charset="0"/>
              <a:cs typeface="Arial" panose="020B0604020202020204" pitchFamily="34" charset="0"/>
            </a:rPr>
            <a:t>correspondant à votre évaluation</a:t>
          </a:r>
        </a:p>
        <a:p>
          <a:pPr algn="ctr"/>
          <a:r>
            <a:rPr lang="fr-FR" sz="1000" b="1" i="1" baseline="0">
              <a:solidFill>
                <a:sysClr val="windowText" lastClr="000000"/>
              </a:solidFill>
              <a:latin typeface="Arial" panose="020B0604020202020204" pitchFamily="34" charset="0"/>
              <a:cs typeface="Arial" panose="020B0604020202020204" pitchFamily="34" charset="0"/>
            </a:rPr>
            <a:t>par compétence </a:t>
          </a:r>
          <a:r>
            <a:rPr lang="fr-FR" sz="1000" b="0" baseline="0">
              <a:solidFill>
                <a:sysClr val="windowText" lastClr="000000"/>
              </a:solidFill>
              <a:latin typeface="Arial" panose="020B0604020202020204" pitchFamily="34" charset="0"/>
              <a:cs typeface="Arial" panose="020B0604020202020204" pitchFamily="34" charset="0"/>
            </a:rPr>
            <a:t>s'affiche aussi</a:t>
          </a:r>
          <a:endParaRPr lang="fr-FR" sz="800" b="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6</xdr:col>
      <xdr:colOff>1963964</xdr:colOff>
      <xdr:row>22</xdr:row>
      <xdr:rowOff>68036</xdr:rowOff>
    </xdr:from>
    <xdr:to>
      <xdr:col>6</xdr:col>
      <xdr:colOff>2381250</xdr:colOff>
      <xdr:row>23</xdr:row>
      <xdr:rowOff>90714</xdr:rowOff>
    </xdr:to>
    <xdr:sp macro="" textlink="">
      <xdr:nvSpPr>
        <xdr:cNvPr id="99" name="Rectangle 98"/>
        <xdr:cNvSpPr/>
      </xdr:nvSpPr>
      <xdr:spPr>
        <a:xfrm>
          <a:off x="5646964" y="4163786"/>
          <a:ext cx="417286" cy="231321"/>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 tIns="36000" rIns="18000" bIns="3600" rtlCol="0" anchor="t"/>
        <a:lstStyle/>
        <a:p>
          <a:pPr algn="ctr"/>
          <a:endParaRPr lang="fr-FR" sz="800" b="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6</xdr:col>
      <xdr:colOff>1971099</xdr:colOff>
      <xdr:row>23</xdr:row>
      <xdr:rowOff>118669</xdr:rowOff>
    </xdr:from>
    <xdr:to>
      <xdr:col>6</xdr:col>
      <xdr:colOff>2499178</xdr:colOff>
      <xdr:row>25</xdr:row>
      <xdr:rowOff>8199</xdr:rowOff>
    </xdr:to>
    <xdr:sp macro="" textlink="">
      <xdr:nvSpPr>
        <xdr:cNvPr id="100" name="Rectangle 99"/>
        <xdr:cNvSpPr/>
      </xdr:nvSpPr>
      <xdr:spPr>
        <a:xfrm>
          <a:off x="5654099" y="4423062"/>
          <a:ext cx="528079" cy="216101"/>
        </a:xfrm>
        <a:prstGeom prst="rect">
          <a:avLst/>
        </a:prstGeom>
        <a:no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 tIns="36000" rIns="18000" bIns="3600" rtlCol="0" anchor="t"/>
        <a:lstStyle/>
        <a:p>
          <a:pPr algn="ctr"/>
          <a:endParaRPr lang="fr-FR" sz="8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6</xdr:col>
      <xdr:colOff>1138182</xdr:colOff>
      <xdr:row>28</xdr:row>
      <xdr:rowOff>147527</xdr:rowOff>
    </xdr:from>
    <xdr:to>
      <xdr:col>6</xdr:col>
      <xdr:colOff>1959430</xdr:colOff>
      <xdr:row>32</xdr:row>
      <xdr:rowOff>4536</xdr:rowOff>
    </xdr:to>
    <xdr:sp macro="" textlink="">
      <xdr:nvSpPr>
        <xdr:cNvPr id="105" name="Rectangle 104"/>
        <xdr:cNvSpPr/>
      </xdr:nvSpPr>
      <xdr:spPr>
        <a:xfrm>
          <a:off x="4821182" y="5268348"/>
          <a:ext cx="821248" cy="546438"/>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 tIns="36000" rIns="18000" bIns="3600" rtlCol="0" anchor="t"/>
        <a:lstStyle/>
        <a:p>
          <a:pPr algn="ctr"/>
          <a:endParaRPr lang="fr-FR" sz="800" b="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6</xdr:col>
      <xdr:colOff>1967976</xdr:colOff>
      <xdr:row>25</xdr:row>
      <xdr:rowOff>15003</xdr:rowOff>
    </xdr:from>
    <xdr:to>
      <xdr:col>6</xdr:col>
      <xdr:colOff>2503713</xdr:colOff>
      <xdr:row>25</xdr:row>
      <xdr:rowOff>157880</xdr:rowOff>
    </xdr:to>
    <xdr:sp macro="" textlink="">
      <xdr:nvSpPr>
        <xdr:cNvPr id="111" name="Rectangle 110"/>
        <xdr:cNvSpPr/>
      </xdr:nvSpPr>
      <xdr:spPr>
        <a:xfrm>
          <a:off x="5650976" y="4645967"/>
          <a:ext cx="535737" cy="142877"/>
        </a:xfrm>
        <a:prstGeom prst="rect">
          <a:avLst/>
        </a:prstGeom>
        <a:no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 tIns="36000" rIns="18000" bIns="3600" rtlCol="0" anchor="t"/>
        <a:lstStyle/>
        <a:p>
          <a:pPr algn="ctr"/>
          <a:endParaRPr lang="fr-FR" sz="8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5</xdr:col>
      <xdr:colOff>13511</xdr:colOff>
      <xdr:row>5</xdr:row>
      <xdr:rowOff>112059</xdr:rowOff>
    </xdr:from>
    <xdr:to>
      <xdr:col>6</xdr:col>
      <xdr:colOff>376464</xdr:colOff>
      <xdr:row>22</xdr:row>
      <xdr:rowOff>95250</xdr:rowOff>
    </xdr:to>
    <xdr:sp macro="" textlink="">
      <xdr:nvSpPr>
        <xdr:cNvPr id="104" name="Forme libre 103"/>
        <xdr:cNvSpPr/>
      </xdr:nvSpPr>
      <xdr:spPr>
        <a:xfrm>
          <a:off x="3542297" y="1264130"/>
          <a:ext cx="517167" cy="2926870"/>
        </a:xfrm>
        <a:custGeom>
          <a:avLst/>
          <a:gdLst>
            <a:gd name="connsiteX0" fmla="*/ 0 w 453838"/>
            <a:gd name="connsiteY0" fmla="*/ 0 h 1350309"/>
            <a:gd name="connsiteX1" fmla="*/ 16809 w 453838"/>
            <a:gd name="connsiteY1" fmla="*/ 1344706 h 1350309"/>
            <a:gd name="connsiteX2" fmla="*/ 453838 w 453838"/>
            <a:gd name="connsiteY2" fmla="*/ 1350309 h 1350309"/>
            <a:gd name="connsiteX0" fmla="*/ 11206 w 465044"/>
            <a:gd name="connsiteY0" fmla="*/ 0 h 1350309"/>
            <a:gd name="connsiteX1" fmla="*/ 0 w 465044"/>
            <a:gd name="connsiteY1" fmla="*/ 1339103 h 1350309"/>
            <a:gd name="connsiteX2" fmla="*/ 465044 w 465044"/>
            <a:gd name="connsiteY2" fmla="*/ 1350309 h 1350309"/>
            <a:gd name="connsiteX0" fmla="*/ 496 w 476746"/>
            <a:gd name="connsiteY0" fmla="*/ 0 h 2779059"/>
            <a:gd name="connsiteX1" fmla="*/ 11702 w 476746"/>
            <a:gd name="connsiteY1" fmla="*/ 2767853 h 2779059"/>
            <a:gd name="connsiteX2" fmla="*/ 476746 w 476746"/>
            <a:gd name="connsiteY2" fmla="*/ 2779059 h 2779059"/>
            <a:gd name="connsiteX0" fmla="*/ 393 w 476643"/>
            <a:gd name="connsiteY0" fmla="*/ 0 h 2790265"/>
            <a:gd name="connsiteX1" fmla="*/ 17202 w 476643"/>
            <a:gd name="connsiteY1" fmla="*/ 2790265 h 2790265"/>
            <a:gd name="connsiteX2" fmla="*/ 476643 w 476643"/>
            <a:gd name="connsiteY2" fmla="*/ 2779059 h 2790265"/>
            <a:gd name="connsiteX0" fmla="*/ 496 w 476746"/>
            <a:gd name="connsiteY0" fmla="*/ 0 h 2779059"/>
            <a:gd name="connsiteX1" fmla="*/ 11702 w 476746"/>
            <a:gd name="connsiteY1" fmla="*/ 2773456 h 2779059"/>
            <a:gd name="connsiteX2" fmla="*/ 476746 w 476746"/>
            <a:gd name="connsiteY2" fmla="*/ 2779059 h 2779059"/>
          </a:gdLst>
          <a:ahLst/>
          <a:cxnLst>
            <a:cxn ang="0">
              <a:pos x="connsiteX0" y="connsiteY0"/>
            </a:cxn>
            <a:cxn ang="0">
              <a:pos x="connsiteX1" y="connsiteY1"/>
            </a:cxn>
            <a:cxn ang="0">
              <a:pos x="connsiteX2" y="connsiteY2"/>
            </a:cxn>
          </a:cxnLst>
          <a:rect l="l" t="t" r="r" b="b"/>
          <a:pathLst>
            <a:path w="476746" h="2779059">
              <a:moveTo>
                <a:pt x="496" y="0"/>
              </a:moveTo>
              <a:cubicBezTo>
                <a:pt x="-3239" y="446368"/>
                <a:pt x="15437" y="2327088"/>
                <a:pt x="11702" y="2773456"/>
              </a:cubicBezTo>
              <a:lnTo>
                <a:pt x="476746" y="2779059"/>
              </a:lnTo>
            </a:path>
          </a:pathLst>
        </a:custGeom>
        <a:noFill/>
        <a:ln>
          <a:solidFill>
            <a:srgbClr val="0070C0"/>
          </a:solidFill>
          <a:headEnd type="none" w="med" len="med"/>
          <a:tailEnd type="triangle"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412748</xdr:colOff>
      <xdr:row>18</xdr:row>
      <xdr:rowOff>146539</xdr:rowOff>
    </xdr:from>
    <xdr:to>
      <xdr:col>6</xdr:col>
      <xdr:colOff>682341</xdr:colOff>
      <xdr:row>24</xdr:row>
      <xdr:rowOff>99784</xdr:rowOff>
    </xdr:to>
    <xdr:sp macro="" textlink="">
      <xdr:nvSpPr>
        <xdr:cNvPr id="54" name="Forme libre 53"/>
        <xdr:cNvSpPr/>
      </xdr:nvSpPr>
      <xdr:spPr>
        <a:xfrm flipH="1">
          <a:off x="4095748" y="3552860"/>
          <a:ext cx="269593" cy="1014603"/>
        </a:xfrm>
        <a:custGeom>
          <a:avLst/>
          <a:gdLst>
            <a:gd name="connsiteX0" fmla="*/ 0 w 453838"/>
            <a:gd name="connsiteY0" fmla="*/ 0 h 1350309"/>
            <a:gd name="connsiteX1" fmla="*/ 16809 w 453838"/>
            <a:gd name="connsiteY1" fmla="*/ 1344706 h 1350309"/>
            <a:gd name="connsiteX2" fmla="*/ 453838 w 453838"/>
            <a:gd name="connsiteY2" fmla="*/ 1350309 h 1350309"/>
            <a:gd name="connsiteX0" fmla="*/ 11206 w 465044"/>
            <a:gd name="connsiteY0" fmla="*/ 0 h 1350309"/>
            <a:gd name="connsiteX1" fmla="*/ 0 w 465044"/>
            <a:gd name="connsiteY1" fmla="*/ 1339103 h 1350309"/>
            <a:gd name="connsiteX2" fmla="*/ 465044 w 465044"/>
            <a:gd name="connsiteY2" fmla="*/ 1350309 h 1350309"/>
            <a:gd name="connsiteX0" fmla="*/ 496 w 476746"/>
            <a:gd name="connsiteY0" fmla="*/ 0 h 2779059"/>
            <a:gd name="connsiteX1" fmla="*/ 11702 w 476746"/>
            <a:gd name="connsiteY1" fmla="*/ 2767853 h 2779059"/>
            <a:gd name="connsiteX2" fmla="*/ 476746 w 476746"/>
            <a:gd name="connsiteY2" fmla="*/ 2779059 h 2779059"/>
            <a:gd name="connsiteX0" fmla="*/ 393 w 476643"/>
            <a:gd name="connsiteY0" fmla="*/ 0 h 2790265"/>
            <a:gd name="connsiteX1" fmla="*/ 17202 w 476643"/>
            <a:gd name="connsiteY1" fmla="*/ 2790265 h 2790265"/>
            <a:gd name="connsiteX2" fmla="*/ 476643 w 476643"/>
            <a:gd name="connsiteY2" fmla="*/ 2779059 h 2790265"/>
            <a:gd name="connsiteX0" fmla="*/ 496 w 476746"/>
            <a:gd name="connsiteY0" fmla="*/ 0 h 2779059"/>
            <a:gd name="connsiteX1" fmla="*/ 11702 w 476746"/>
            <a:gd name="connsiteY1" fmla="*/ 2773456 h 2779059"/>
            <a:gd name="connsiteX2" fmla="*/ 476746 w 476746"/>
            <a:gd name="connsiteY2" fmla="*/ 2779059 h 2779059"/>
            <a:gd name="connsiteX0" fmla="*/ 220707 w 465044"/>
            <a:gd name="connsiteY0" fmla="*/ 0 h 1509419"/>
            <a:gd name="connsiteX1" fmla="*/ 0 w 465044"/>
            <a:gd name="connsiteY1" fmla="*/ 1503816 h 1509419"/>
            <a:gd name="connsiteX2" fmla="*/ 465044 w 465044"/>
            <a:gd name="connsiteY2" fmla="*/ 1509419 h 1509419"/>
            <a:gd name="connsiteX0" fmla="*/ 21925 w 266262"/>
            <a:gd name="connsiteY0" fmla="*/ 0 h 1509419"/>
            <a:gd name="connsiteX1" fmla="*/ 0 w 266262"/>
            <a:gd name="connsiteY1" fmla="*/ 1036054 h 1509419"/>
            <a:gd name="connsiteX2" fmla="*/ 266262 w 266262"/>
            <a:gd name="connsiteY2" fmla="*/ 1509419 h 1509419"/>
            <a:gd name="connsiteX0" fmla="*/ 1241 w 245578"/>
            <a:gd name="connsiteY0" fmla="*/ 0 h 1509419"/>
            <a:gd name="connsiteX1" fmla="*/ 23 w 245578"/>
            <a:gd name="connsiteY1" fmla="*/ 1040230 h 1509419"/>
            <a:gd name="connsiteX2" fmla="*/ 245578 w 245578"/>
            <a:gd name="connsiteY2" fmla="*/ 1509419 h 1509419"/>
            <a:gd name="connsiteX0" fmla="*/ 406 w 244743"/>
            <a:gd name="connsiteY0" fmla="*/ 0 h 1509419"/>
            <a:gd name="connsiteX1" fmla="*/ 16357 w 244743"/>
            <a:gd name="connsiteY1" fmla="*/ 1148817 h 1509419"/>
            <a:gd name="connsiteX2" fmla="*/ 244743 w 244743"/>
            <a:gd name="connsiteY2" fmla="*/ 1509419 h 1509419"/>
            <a:gd name="connsiteX0" fmla="*/ 1822 w 246159"/>
            <a:gd name="connsiteY0" fmla="*/ 0 h 1509419"/>
            <a:gd name="connsiteX1" fmla="*/ 17773 w 246159"/>
            <a:gd name="connsiteY1" fmla="*/ 1148817 h 1509419"/>
            <a:gd name="connsiteX2" fmla="*/ 246159 w 246159"/>
            <a:gd name="connsiteY2" fmla="*/ 1509419 h 1509419"/>
            <a:gd name="connsiteX0" fmla="*/ 1823 w 246160"/>
            <a:gd name="connsiteY0" fmla="*/ 0 h 1509419"/>
            <a:gd name="connsiteX1" fmla="*/ 17774 w 246160"/>
            <a:gd name="connsiteY1" fmla="*/ 1345649 h 1509419"/>
            <a:gd name="connsiteX2" fmla="*/ 246160 w 246160"/>
            <a:gd name="connsiteY2" fmla="*/ 1509419 h 1509419"/>
            <a:gd name="connsiteX0" fmla="*/ 1823 w 207125"/>
            <a:gd name="connsiteY0" fmla="*/ 0 h 1509419"/>
            <a:gd name="connsiteX1" fmla="*/ 17774 w 207125"/>
            <a:gd name="connsiteY1" fmla="*/ 1345649 h 1509419"/>
            <a:gd name="connsiteX2" fmla="*/ 207125 w 207125"/>
            <a:gd name="connsiteY2" fmla="*/ 1509419 h 1509419"/>
            <a:gd name="connsiteX0" fmla="*/ 1823 w 207125"/>
            <a:gd name="connsiteY0" fmla="*/ 0 h 1509419"/>
            <a:gd name="connsiteX1" fmla="*/ 17774 w 207125"/>
            <a:gd name="connsiteY1" fmla="*/ 1345649 h 1509419"/>
            <a:gd name="connsiteX2" fmla="*/ 207125 w 207125"/>
            <a:gd name="connsiteY2" fmla="*/ 1509419 h 1509419"/>
            <a:gd name="connsiteX0" fmla="*/ 1823 w 207125"/>
            <a:gd name="connsiteY0" fmla="*/ 0 h 1509419"/>
            <a:gd name="connsiteX1" fmla="*/ 17774 w 207125"/>
            <a:gd name="connsiteY1" fmla="*/ 1345649 h 1509419"/>
            <a:gd name="connsiteX2" fmla="*/ 207125 w 207125"/>
            <a:gd name="connsiteY2" fmla="*/ 1509419 h 1509419"/>
            <a:gd name="connsiteX0" fmla="*/ 941 w 206243"/>
            <a:gd name="connsiteY0" fmla="*/ 0 h 1509419"/>
            <a:gd name="connsiteX1" fmla="*/ 16892 w 206243"/>
            <a:gd name="connsiteY1" fmla="*/ 1345649 h 1509419"/>
            <a:gd name="connsiteX2" fmla="*/ 206243 w 206243"/>
            <a:gd name="connsiteY2" fmla="*/ 1509419 h 1509419"/>
            <a:gd name="connsiteX0" fmla="*/ 521 w 205823"/>
            <a:gd name="connsiteY0" fmla="*/ 0 h 1509419"/>
            <a:gd name="connsiteX1" fmla="*/ 16472 w 205823"/>
            <a:gd name="connsiteY1" fmla="*/ 1345649 h 1509419"/>
            <a:gd name="connsiteX2" fmla="*/ 205823 w 205823"/>
            <a:gd name="connsiteY2" fmla="*/ 1509419 h 1509419"/>
            <a:gd name="connsiteX0" fmla="*/ 0 w 205302"/>
            <a:gd name="connsiteY0" fmla="*/ 0 h 1509419"/>
            <a:gd name="connsiteX1" fmla="*/ 15951 w 205302"/>
            <a:gd name="connsiteY1" fmla="*/ 1345649 h 1509419"/>
            <a:gd name="connsiteX2" fmla="*/ 205302 w 205302"/>
            <a:gd name="connsiteY2" fmla="*/ 1509419 h 1509419"/>
            <a:gd name="connsiteX0" fmla="*/ 0 w 205302"/>
            <a:gd name="connsiteY0" fmla="*/ 0 h 1509419"/>
            <a:gd name="connsiteX1" fmla="*/ 15951 w 205302"/>
            <a:gd name="connsiteY1" fmla="*/ 1345649 h 1509419"/>
            <a:gd name="connsiteX2" fmla="*/ 205302 w 205302"/>
            <a:gd name="connsiteY2" fmla="*/ 1509419 h 1509419"/>
            <a:gd name="connsiteX0" fmla="*/ 0 w 205302"/>
            <a:gd name="connsiteY0" fmla="*/ 0 h 1509419"/>
            <a:gd name="connsiteX1" fmla="*/ 15951 w 205302"/>
            <a:gd name="connsiteY1" fmla="*/ 1345649 h 1509419"/>
            <a:gd name="connsiteX2" fmla="*/ 205302 w 205302"/>
            <a:gd name="connsiteY2" fmla="*/ 1509419 h 1509419"/>
          </a:gdLst>
          <a:ahLst/>
          <a:cxnLst>
            <a:cxn ang="0">
              <a:pos x="connsiteX0" y="connsiteY0"/>
            </a:cxn>
            <a:cxn ang="0">
              <a:pos x="connsiteX1" y="connsiteY1"/>
            </a:cxn>
            <a:cxn ang="0">
              <a:pos x="connsiteX2" y="connsiteY2"/>
            </a:cxn>
          </a:cxnLst>
          <a:rect l="l" t="t" r="r" b="b"/>
          <a:pathLst>
            <a:path w="205302" h="1509419">
              <a:moveTo>
                <a:pt x="0" y="0"/>
              </a:moveTo>
              <a:cubicBezTo>
                <a:pt x="3549" y="446368"/>
                <a:pt x="1651" y="-10791"/>
                <a:pt x="15951" y="1345649"/>
              </a:cubicBezTo>
              <a:cubicBezTo>
                <a:pt x="177250" y="1484213"/>
                <a:pt x="58908" y="1389218"/>
                <a:pt x="205302" y="1509419"/>
              </a:cubicBezTo>
            </a:path>
          </a:pathLst>
        </a:custGeom>
        <a:noFill/>
        <a:ln>
          <a:solidFill>
            <a:srgbClr val="0070C0"/>
          </a:solidFill>
          <a:headEnd type="none" w="med" len="med"/>
          <a:tailEnd type="triangle"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ln>
              <a:solidFill>
                <a:srgbClr val="0070C0"/>
              </a:solidFill>
            </a:ln>
          </a:endParaRPr>
        </a:p>
      </xdr:txBody>
    </xdr:sp>
    <xdr:clientData/>
  </xdr:twoCellAnchor>
  <xdr:twoCellAnchor>
    <xdr:from>
      <xdr:col>6</xdr:col>
      <xdr:colOff>1632857</xdr:colOff>
      <xdr:row>19</xdr:row>
      <xdr:rowOff>45357</xdr:rowOff>
    </xdr:from>
    <xdr:to>
      <xdr:col>6</xdr:col>
      <xdr:colOff>1983852</xdr:colOff>
      <xdr:row>25</xdr:row>
      <xdr:rowOff>128395</xdr:rowOff>
    </xdr:to>
    <xdr:sp macro="" textlink="">
      <xdr:nvSpPr>
        <xdr:cNvPr id="12" name="Forme libre 11"/>
        <xdr:cNvSpPr/>
      </xdr:nvSpPr>
      <xdr:spPr>
        <a:xfrm>
          <a:off x="5315857" y="3614964"/>
          <a:ext cx="350995" cy="1144395"/>
        </a:xfrm>
        <a:custGeom>
          <a:avLst/>
          <a:gdLst>
            <a:gd name="connsiteX0" fmla="*/ 308429 w 308429"/>
            <a:gd name="connsiteY0" fmla="*/ 684893 h 902607"/>
            <a:gd name="connsiteX1" fmla="*/ 0 w 308429"/>
            <a:gd name="connsiteY1" fmla="*/ 0 h 902607"/>
            <a:gd name="connsiteX2" fmla="*/ 294821 w 308429"/>
            <a:gd name="connsiteY2" fmla="*/ 902607 h 902607"/>
            <a:gd name="connsiteX0" fmla="*/ 390072 w 390072"/>
            <a:gd name="connsiteY0" fmla="*/ 698500 h 916214"/>
            <a:gd name="connsiteX1" fmla="*/ 0 w 390072"/>
            <a:gd name="connsiteY1" fmla="*/ 0 h 916214"/>
            <a:gd name="connsiteX2" fmla="*/ 376464 w 390072"/>
            <a:gd name="connsiteY2" fmla="*/ 916214 h 916214"/>
          </a:gdLst>
          <a:ahLst/>
          <a:cxnLst>
            <a:cxn ang="0">
              <a:pos x="connsiteX0" y="connsiteY0"/>
            </a:cxn>
            <a:cxn ang="0">
              <a:pos x="connsiteX1" y="connsiteY1"/>
            </a:cxn>
            <a:cxn ang="0">
              <a:pos x="connsiteX2" y="connsiteY2"/>
            </a:cxn>
          </a:cxnLst>
          <a:rect l="l" t="t" r="r" b="b"/>
          <a:pathLst>
            <a:path w="390072" h="916214">
              <a:moveTo>
                <a:pt x="390072" y="698500"/>
              </a:moveTo>
              <a:lnTo>
                <a:pt x="0" y="0"/>
              </a:lnTo>
              <a:lnTo>
                <a:pt x="376464" y="916214"/>
              </a:lnTo>
            </a:path>
          </a:pathLst>
        </a:custGeom>
        <a:noFill/>
        <a:ln>
          <a:solidFill>
            <a:srgbClr val="0000CC"/>
          </a:solidFill>
          <a:headEnd type="triangle" w="lg" len="lg"/>
          <a:tailEnd type="triangle"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1632857</xdr:colOff>
      <xdr:row>15</xdr:row>
      <xdr:rowOff>9072</xdr:rowOff>
    </xdr:from>
    <xdr:to>
      <xdr:col>6</xdr:col>
      <xdr:colOff>1632857</xdr:colOff>
      <xdr:row>19</xdr:row>
      <xdr:rowOff>45357</xdr:rowOff>
    </xdr:to>
    <xdr:cxnSp macro="">
      <xdr:nvCxnSpPr>
        <xdr:cNvPr id="15" name="Connecteur droit 14"/>
        <xdr:cNvCxnSpPr>
          <a:endCxn id="12" idx="1"/>
        </xdr:cNvCxnSpPr>
      </xdr:nvCxnSpPr>
      <xdr:spPr>
        <a:xfrm>
          <a:off x="5315857" y="2766786"/>
          <a:ext cx="0" cy="848178"/>
        </a:xfrm>
        <a:prstGeom prst="line">
          <a:avLst/>
        </a:prstGeom>
        <a:ln w="28575">
          <a:solidFill>
            <a:srgbClr val="0000CC"/>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81667</xdr:colOff>
      <xdr:row>4</xdr:row>
      <xdr:rowOff>147311</xdr:rowOff>
    </xdr:from>
    <xdr:to>
      <xdr:col>7</xdr:col>
      <xdr:colOff>44689</xdr:colOff>
      <xdr:row>6</xdr:row>
      <xdr:rowOff>143225</xdr:rowOff>
    </xdr:to>
    <xdr:sp macro="" textlink="">
      <xdr:nvSpPr>
        <xdr:cNvPr id="66" name="Rectangle 65"/>
        <xdr:cNvSpPr/>
      </xdr:nvSpPr>
      <xdr:spPr>
        <a:xfrm>
          <a:off x="3429024" y="1108882"/>
          <a:ext cx="2992879" cy="376914"/>
        </a:xfrm>
        <a:prstGeom prst="rect">
          <a:avLst/>
        </a:prstGeom>
        <a:solidFill>
          <a:srgbClr val="EBF6F9"/>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 tIns="36000" rIns="18000" bIns="3600" rtlCol="0" anchor="t"/>
        <a:lstStyle/>
        <a:p>
          <a:pPr algn="ctr"/>
          <a:r>
            <a:rPr lang="fr-FR" sz="1000" b="0">
              <a:solidFill>
                <a:sysClr val="windowText" lastClr="000000"/>
              </a:solidFill>
              <a:latin typeface="Arial" panose="020B0604020202020204" pitchFamily="34" charset="0"/>
              <a:cs typeface="Arial" panose="020B0604020202020204" pitchFamily="34" charset="0"/>
            </a:rPr>
            <a:t>2/</a:t>
          </a:r>
          <a:r>
            <a:rPr lang="fr-FR" sz="1000" b="0" baseline="0">
              <a:solidFill>
                <a:sysClr val="windowText" lastClr="000000"/>
              </a:solidFill>
              <a:latin typeface="Arial" panose="020B0604020202020204" pitchFamily="34" charset="0"/>
              <a:cs typeface="Arial" panose="020B0604020202020204" pitchFamily="34" charset="0"/>
            </a:rPr>
            <a:t> </a:t>
          </a:r>
          <a:r>
            <a:rPr lang="fr-FR" sz="1000" b="0" i="1" baseline="0">
              <a:solidFill>
                <a:sysClr val="windowText" lastClr="000000"/>
              </a:solidFill>
              <a:latin typeface="Arial" panose="020B0604020202020204" pitchFamily="34" charset="0"/>
              <a:cs typeface="Arial" panose="020B0604020202020204" pitchFamily="34" charset="0"/>
            </a:rPr>
            <a:t>Données gérérales </a:t>
          </a:r>
          <a:r>
            <a:rPr lang="fr-FR" sz="1000" b="0" baseline="0">
              <a:solidFill>
                <a:sysClr val="windowText" lastClr="000000"/>
              </a:solidFill>
              <a:latin typeface="Arial" panose="020B0604020202020204" pitchFamily="34" charset="0"/>
              <a:cs typeface="Arial" panose="020B0604020202020204" pitchFamily="34" charset="0"/>
            </a:rPr>
            <a:t>(nom, classe, période, etc.) </a:t>
          </a:r>
          <a:r>
            <a:rPr lang="fr-FR" sz="1000" b="0" i="1" baseline="0">
              <a:solidFill>
                <a:sysClr val="windowText" lastClr="000000"/>
              </a:solidFill>
              <a:latin typeface="Arial" panose="020B0604020202020204" pitchFamily="34" charset="0"/>
              <a:cs typeface="Arial" panose="020B0604020202020204" pitchFamily="34" charset="0"/>
            </a:rPr>
            <a:t>mises à jour automatiquement </a:t>
          </a:r>
          <a:r>
            <a:rPr lang="fr-FR" sz="1000" b="0" baseline="0">
              <a:solidFill>
                <a:sysClr val="windowText" lastClr="000000"/>
              </a:solidFill>
              <a:latin typeface="Arial" panose="020B0604020202020204" pitchFamily="34" charset="0"/>
              <a:cs typeface="Arial" panose="020B0604020202020204" pitchFamily="34" charset="0"/>
              <a:sym typeface="Wingdings 3"/>
            </a:rPr>
            <a:t> Rien à faire</a:t>
          </a:r>
          <a:endParaRPr lang="fr-FR" sz="800" b="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6</xdr:col>
      <xdr:colOff>9070</xdr:colOff>
      <xdr:row>12</xdr:row>
      <xdr:rowOff>65185</xdr:rowOff>
    </xdr:from>
    <xdr:to>
      <xdr:col>6</xdr:col>
      <xdr:colOff>2576285</xdr:colOff>
      <xdr:row>15</xdr:row>
      <xdr:rowOff>208644</xdr:rowOff>
    </xdr:to>
    <xdr:sp macro="" textlink="">
      <xdr:nvSpPr>
        <xdr:cNvPr id="93" name="Rectangle 92"/>
        <xdr:cNvSpPr/>
      </xdr:nvSpPr>
      <xdr:spPr>
        <a:xfrm>
          <a:off x="3692070" y="2333042"/>
          <a:ext cx="2567215" cy="633316"/>
        </a:xfrm>
        <a:prstGeom prst="rect">
          <a:avLst/>
        </a:prstGeom>
        <a:solidFill>
          <a:srgbClr val="FFFFCC"/>
        </a:solidFill>
        <a:ln>
          <a:solidFill>
            <a:srgbClr val="0000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 tIns="36000" rIns="18000" bIns="3600" rtlCol="0" anchor="t"/>
        <a:lstStyle/>
        <a:p>
          <a:pPr algn="ctr"/>
          <a:r>
            <a:rPr lang="fr-FR" sz="1000" b="1">
              <a:solidFill>
                <a:sysClr val="windowText" lastClr="000000"/>
              </a:solidFill>
              <a:latin typeface="Arial" panose="020B0604020202020204" pitchFamily="34" charset="0"/>
              <a:cs typeface="Arial" panose="020B0604020202020204" pitchFamily="34" charset="0"/>
            </a:rPr>
            <a:t>5/</a:t>
          </a:r>
          <a:r>
            <a:rPr lang="fr-FR" sz="1000" b="1" baseline="0">
              <a:solidFill>
                <a:sysClr val="windowText" lastClr="000000"/>
              </a:solidFill>
              <a:latin typeface="Arial" panose="020B0604020202020204" pitchFamily="34" charset="0"/>
              <a:cs typeface="Arial" panose="020B0604020202020204" pitchFamily="34" charset="0"/>
            </a:rPr>
            <a:t> Fixez LIBREMENT l'évaluation finale par jour (flèche de déroulement)</a:t>
          </a:r>
        </a:p>
        <a:p>
          <a:pPr algn="ctr"/>
          <a:r>
            <a:rPr lang="fr-FR" sz="600" b="0" baseline="0">
              <a:solidFill>
                <a:sysClr val="windowText" lastClr="000000"/>
              </a:solidFill>
              <a:latin typeface="Arial" panose="020B0604020202020204" pitchFamily="34" charset="0"/>
              <a:cs typeface="Arial" panose="020B0604020202020204" pitchFamily="34" charset="0"/>
            </a:rPr>
            <a:t>(A défaut, Excel prend en compte la moyenne des moy. max et min)</a:t>
          </a:r>
          <a:endParaRPr lang="fr-FR" sz="400" b="0" baseline="0">
            <a:solidFill>
              <a:sysClr val="windowText" lastClr="000000"/>
            </a:solidFill>
            <a:latin typeface="Arial" panose="020B0604020202020204" pitchFamily="34" charset="0"/>
            <a:cs typeface="Arial" panose="020B0604020202020204" pitchFamily="34" charset="0"/>
          </a:endParaRPr>
        </a:p>
        <a:p>
          <a:pPr algn="ctr"/>
          <a:endParaRPr lang="fr-FR" sz="400" b="0" baseline="0">
            <a:solidFill>
              <a:sysClr val="windowText" lastClr="000000"/>
            </a:solidFill>
            <a:latin typeface="Arial" panose="020B0604020202020204" pitchFamily="34" charset="0"/>
            <a:cs typeface="Arial" panose="020B0604020202020204" pitchFamily="34" charset="0"/>
          </a:endParaRPr>
        </a:p>
        <a:p>
          <a:pPr algn="ctr"/>
          <a:r>
            <a:rPr lang="fr-FR" sz="800" b="0" i="1" baseline="0">
              <a:solidFill>
                <a:sysClr val="windowText" lastClr="000000"/>
              </a:solidFill>
              <a:latin typeface="Arial" panose="020B0604020202020204" pitchFamily="34" charset="0"/>
              <a:cs typeface="Arial" panose="020B0604020202020204" pitchFamily="34" charset="0"/>
            </a:rPr>
            <a:t>(si nécessaire, modifiez le coefficient pour cet.te élève)</a:t>
          </a:r>
          <a:endParaRPr lang="fr-FR" sz="600" b="0" i="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6</xdr:col>
      <xdr:colOff>9070</xdr:colOff>
      <xdr:row>16</xdr:row>
      <xdr:rowOff>32973</xdr:rowOff>
    </xdr:from>
    <xdr:to>
      <xdr:col>6</xdr:col>
      <xdr:colOff>1533070</xdr:colOff>
      <xdr:row>19</xdr:row>
      <xdr:rowOff>83215</xdr:rowOff>
    </xdr:to>
    <xdr:sp macro="" textlink="">
      <xdr:nvSpPr>
        <xdr:cNvPr id="127" name="Rectangle 126"/>
        <xdr:cNvSpPr/>
      </xdr:nvSpPr>
      <xdr:spPr>
        <a:xfrm>
          <a:off x="3692070" y="3112723"/>
          <a:ext cx="1524000" cy="540099"/>
        </a:xfrm>
        <a:prstGeom prst="rect">
          <a:avLst/>
        </a:prstGeom>
        <a:solidFill>
          <a:srgbClr val="EBF6F9"/>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 tIns="36000" rIns="18000" bIns="3600" rtlCol="0" anchor="t"/>
        <a:lstStyle/>
        <a:p>
          <a:pPr algn="ctr"/>
          <a:r>
            <a:rPr lang="fr-FR" sz="1000" b="0" i="1">
              <a:solidFill>
                <a:sysClr val="windowText" lastClr="000000"/>
              </a:solidFill>
              <a:latin typeface="Arial" panose="020B0604020202020204" pitchFamily="34" charset="0"/>
              <a:cs typeface="Arial" panose="020B0604020202020204" pitchFamily="34" charset="0"/>
            </a:rPr>
            <a:t>7/</a:t>
          </a:r>
          <a:r>
            <a:rPr lang="fr-FR" sz="1000" b="0" i="1" baseline="0">
              <a:solidFill>
                <a:sysClr val="windowText" lastClr="000000"/>
              </a:solidFill>
              <a:latin typeface="Arial" panose="020B0604020202020204" pitchFamily="34" charset="0"/>
              <a:cs typeface="Arial" panose="020B0604020202020204" pitchFamily="34" charset="0"/>
            </a:rPr>
            <a:t> La moyenne finale</a:t>
          </a:r>
        </a:p>
        <a:p>
          <a:pPr algn="ctr"/>
          <a:r>
            <a:rPr lang="fr-FR" sz="1000" b="0" i="1" baseline="0">
              <a:solidFill>
                <a:sysClr val="windowText" lastClr="000000"/>
              </a:solidFill>
              <a:latin typeface="Arial" panose="020B0604020202020204" pitchFamily="34" charset="0"/>
              <a:cs typeface="Arial" panose="020B0604020202020204" pitchFamily="34" charset="0"/>
            </a:rPr>
            <a:t>se met à jour</a:t>
          </a:r>
        </a:p>
        <a:p>
          <a:pPr algn="ctr"/>
          <a:r>
            <a:rPr lang="fr-FR" sz="1000" b="0" i="1" baseline="0">
              <a:solidFill>
                <a:sysClr val="windowText" lastClr="000000"/>
              </a:solidFill>
              <a:latin typeface="Arial" panose="020B0604020202020204" pitchFamily="34" charset="0"/>
              <a:cs typeface="Arial" panose="020B0604020202020204" pitchFamily="34" charset="0"/>
            </a:rPr>
            <a:t>automatiquement</a:t>
          </a:r>
          <a:endParaRPr lang="fr-FR" sz="800" b="0">
            <a:solidFill>
              <a:sysClr val="windowText" lastClr="000000"/>
            </a:solidFill>
            <a:latin typeface="Arial" panose="020B0604020202020204" pitchFamily="34" charset="0"/>
            <a:cs typeface="Arial" panose="020B0604020202020204" pitchFamily="34" charset="0"/>
          </a:endParaRPr>
        </a:p>
      </xdr:txBody>
    </xdr:sp>
    <xdr:clientData/>
  </xdr:twoCellAnchor>
  <xdr:twoCellAnchor editAs="oneCell">
    <xdr:from>
      <xdr:col>1</xdr:col>
      <xdr:colOff>1421573</xdr:colOff>
      <xdr:row>7</xdr:row>
      <xdr:rowOff>116417</xdr:rowOff>
    </xdr:from>
    <xdr:to>
      <xdr:col>1</xdr:col>
      <xdr:colOff>2366885</xdr:colOff>
      <xdr:row>13</xdr:row>
      <xdr:rowOff>147478</xdr:rowOff>
    </xdr:to>
    <xdr:pic>
      <xdr:nvPicPr>
        <xdr:cNvPr id="3" name="Image 2"/>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7436" t="7950" r="7693" b="7691"/>
        <a:stretch/>
      </xdr:blipFill>
      <xdr:spPr>
        <a:xfrm>
          <a:off x="1575438" y="1625763"/>
          <a:ext cx="945312" cy="939600"/>
        </a:xfrm>
        <a:prstGeom prst="rect">
          <a:avLst/>
        </a:prstGeom>
      </xdr:spPr>
    </xdr:pic>
    <xdr:clientData/>
  </xdr:twoCellAnchor>
  <xdr:twoCellAnchor>
    <xdr:from>
      <xdr:col>5</xdr:col>
      <xdr:colOff>26948</xdr:colOff>
      <xdr:row>50</xdr:row>
      <xdr:rowOff>67236</xdr:rowOff>
    </xdr:from>
    <xdr:to>
      <xdr:col>6</xdr:col>
      <xdr:colOff>2660330</xdr:colOff>
      <xdr:row>53</xdr:row>
      <xdr:rowOff>122465</xdr:rowOff>
    </xdr:to>
    <xdr:sp macro="" textlink="">
      <xdr:nvSpPr>
        <xdr:cNvPr id="41" name="Rectangle 40"/>
        <xdr:cNvSpPr/>
      </xdr:nvSpPr>
      <xdr:spPr>
        <a:xfrm>
          <a:off x="3555734" y="8852915"/>
          <a:ext cx="2787596" cy="545086"/>
        </a:xfrm>
        <a:prstGeom prst="rect">
          <a:avLst/>
        </a:prstGeom>
        <a:solidFill>
          <a:srgbClr val="EBF6F9"/>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 tIns="36000" rIns="18000" bIns="3600" rtlCol="0" anchor="t"/>
        <a:lstStyle/>
        <a:p>
          <a:pPr algn="ctr"/>
          <a:r>
            <a:rPr lang="fr-FR" sz="1000" b="1">
              <a:solidFill>
                <a:sysClr val="windowText" lastClr="000000"/>
              </a:solidFill>
              <a:latin typeface="Arial" panose="020B0604020202020204" pitchFamily="34" charset="0"/>
              <a:cs typeface="Arial" panose="020B0604020202020204" pitchFamily="34" charset="0"/>
            </a:rPr>
            <a:t>Onglet "Bilan Groupe Compétences" et "Bilan Groupe Notes"</a:t>
          </a:r>
          <a:r>
            <a:rPr lang="fr-FR" sz="1000" b="0">
              <a:solidFill>
                <a:sysClr val="windowText" lastClr="000000"/>
              </a:solidFill>
              <a:latin typeface="Arial" panose="020B0604020202020204" pitchFamily="34" charset="0"/>
              <a:cs typeface="Arial" panose="020B0604020202020204" pitchFamily="34" charset="0"/>
            </a:rPr>
            <a:t>  </a:t>
          </a:r>
          <a:r>
            <a:rPr lang="fr-FR" sz="1100" b="0" baseline="0">
              <a:solidFill>
                <a:sysClr val="windowText" lastClr="000000"/>
              </a:solidFill>
              <a:effectLst/>
              <a:latin typeface="+mn-lt"/>
              <a:ea typeface="+mn-ea"/>
              <a:cs typeface="+mn-cs"/>
              <a:sym typeface="Wingdings 3"/>
            </a:rPr>
            <a:t> </a:t>
          </a:r>
          <a:r>
            <a:rPr lang="fr-FR" sz="1000" b="1" baseline="0">
              <a:solidFill>
                <a:sysClr val="windowText" lastClr="000000"/>
              </a:solidFill>
              <a:latin typeface="Arial" panose="020B0604020202020204" pitchFamily="34" charset="0"/>
              <a:cs typeface="Arial" panose="020B0604020202020204" pitchFamily="34" charset="0"/>
            </a:rPr>
            <a:t>Datas </a:t>
          </a:r>
          <a:r>
            <a:rPr lang="fr-FR" sz="1100" b="1" baseline="0">
              <a:solidFill>
                <a:sysClr val="windowText" lastClr="000000"/>
              </a:solidFill>
              <a:effectLst/>
              <a:latin typeface="+mn-lt"/>
              <a:ea typeface="+mn-ea"/>
              <a:cs typeface="+mn-cs"/>
            </a:rPr>
            <a:t>mises à jour</a:t>
          </a:r>
          <a:r>
            <a:rPr lang="fr-FR" sz="1100" b="0" baseline="0">
              <a:solidFill>
                <a:sysClr val="windowText" lastClr="000000"/>
              </a:solidFill>
              <a:effectLst/>
              <a:latin typeface="+mn-lt"/>
              <a:ea typeface="+mn-ea"/>
              <a:cs typeface="+mn-cs"/>
            </a:rPr>
            <a:t> </a:t>
          </a:r>
          <a:endParaRPr lang="fr-FR" sz="1000" b="1" baseline="0">
            <a:solidFill>
              <a:sysClr val="windowText" lastClr="000000"/>
            </a:solidFill>
            <a:latin typeface="Arial" panose="020B0604020202020204" pitchFamily="34" charset="0"/>
            <a:cs typeface="Arial" panose="020B0604020202020204" pitchFamily="34" charset="0"/>
          </a:endParaRPr>
        </a:p>
        <a:p>
          <a:pPr algn="ctr"/>
          <a:r>
            <a:rPr lang="fr-FR" sz="1000" b="1" baseline="0">
              <a:solidFill>
                <a:sysClr val="windowText" lastClr="000000"/>
              </a:solidFill>
              <a:latin typeface="Arial" panose="020B0604020202020204" pitchFamily="34" charset="0"/>
              <a:cs typeface="Arial" panose="020B0604020202020204" pitchFamily="34" charset="0"/>
            </a:rPr>
            <a:t>automatiquement  </a:t>
          </a:r>
          <a:r>
            <a:rPr lang="fr-FR" sz="1000" b="0" baseline="0">
              <a:solidFill>
                <a:sysClr val="windowText" lastClr="000000"/>
              </a:solidFill>
              <a:latin typeface="Arial" panose="020B0604020202020204" pitchFamily="34" charset="0"/>
              <a:cs typeface="Arial" panose="020B0604020202020204" pitchFamily="34" charset="0"/>
              <a:sym typeface="Wingdings 3"/>
            </a:rPr>
            <a:t> </a:t>
          </a:r>
          <a:r>
            <a:rPr lang="fr-FR" sz="1000" b="0" i="1" baseline="0">
              <a:solidFill>
                <a:sysClr val="windowText" lastClr="000000"/>
              </a:solidFill>
              <a:latin typeface="Arial" panose="020B0604020202020204" pitchFamily="34" charset="0"/>
              <a:cs typeface="Arial" panose="020B0604020202020204" pitchFamily="34" charset="0"/>
              <a:sym typeface="Wingdings 3"/>
            </a:rPr>
            <a:t>Rien à faire !</a:t>
          </a:r>
          <a:endParaRPr lang="fr-FR" sz="800" b="0" i="1">
            <a:solidFill>
              <a:sysClr val="windowText" lastClr="000000"/>
            </a:solidFill>
            <a:latin typeface="Arial" panose="020B0604020202020204" pitchFamily="34" charset="0"/>
            <a:cs typeface="Arial" panose="020B0604020202020204" pitchFamily="34" charset="0"/>
          </a:endParaRPr>
        </a:p>
      </xdr:txBody>
    </xdr:sp>
    <xdr:clientData/>
  </xdr:twoCellAnchor>
  <xdr:twoCellAnchor editAs="oneCell">
    <xdr:from>
      <xdr:col>0</xdr:col>
      <xdr:colOff>95251</xdr:colOff>
      <xdr:row>55</xdr:row>
      <xdr:rowOff>27215</xdr:rowOff>
    </xdr:from>
    <xdr:to>
      <xdr:col>2</xdr:col>
      <xdr:colOff>65942</xdr:colOff>
      <xdr:row>61</xdr:row>
      <xdr:rowOff>9072</xdr:rowOff>
    </xdr:to>
    <xdr:pic>
      <xdr:nvPicPr>
        <xdr:cNvPr id="4" name="Image 3"/>
        <xdr:cNvPicPr>
          <a:picLocks noChangeAspect="1"/>
        </xdr:cNvPicPr>
      </xdr:nvPicPr>
      <xdr:blipFill>
        <a:blip xmlns:r="http://schemas.openxmlformats.org/officeDocument/2006/relationships" r:embed="rId5" cstate="print"/>
        <a:stretch>
          <a:fillRect/>
        </a:stretch>
      </xdr:blipFill>
      <xdr:spPr>
        <a:xfrm>
          <a:off x="95251" y="9629322"/>
          <a:ext cx="2819120" cy="671286"/>
        </a:xfrm>
        <a:prstGeom prst="rect">
          <a:avLst/>
        </a:prstGeom>
      </xdr:spPr>
    </xdr:pic>
    <xdr:clientData/>
  </xdr:twoCellAnchor>
  <xdr:twoCellAnchor>
    <xdr:from>
      <xdr:col>1</xdr:col>
      <xdr:colOff>1162097</xdr:colOff>
      <xdr:row>53</xdr:row>
      <xdr:rowOff>98781</xdr:rowOff>
    </xdr:from>
    <xdr:to>
      <xdr:col>1</xdr:col>
      <xdr:colOff>1397097</xdr:colOff>
      <xdr:row>55</xdr:row>
      <xdr:rowOff>21980</xdr:rowOff>
    </xdr:to>
    <xdr:sp macro="" textlink="">
      <xdr:nvSpPr>
        <xdr:cNvPr id="42" name="AutoShape 3"/>
        <xdr:cNvSpPr>
          <a:spLocks noChangeAspect="1" noChangeArrowheads="1"/>
        </xdr:cNvSpPr>
      </xdr:nvSpPr>
      <xdr:spPr bwMode="auto">
        <a:xfrm flipV="1">
          <a:off x="1316311" y="9374317"/>
          <a:ext cx="235000" cy="249770"/>
        </a:xfrm>
        <a:prstGeom prst="triangle">
          <a:avLst/>
        </a:prstGeom>
        <a:solidFill>
          <a:srgbClr val="8DB3E2"/>
        </a:solidFill>
        <a:ln w="9525" algn="ctr">
          <a:solidFill>
            <a:srgbClr val="000099"/>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0</xdr:col>
      <xdr:colOff>78186</xdr:colOff>
      <xdr:row>22</xdr:row>
      <xdr:rowOff>153192</xdr:rowOff>
    </xdr:from>
    <xdr:to>
      <xdr:col>1</xdr:col>
      <xdr:colOff>2381251</xdr:colOff>
      <xdr:row>23</xdr:row>
      <xdr:rowOff>36286</xdr:rowOff>
    </xdr:to>
    <xdr:pic>
      <xdr:nvPicPr>
        <xdr:cNvPr id="6" name="Image 5"/>
        <xdr:cNvPicPr>
          <a:picLocks noChangeAspect="1"/>
        </xdr:cNvPicPr>
      </xdr:nvPicPr>
      <xdr:blipFill rotWithShape="1">
        <a:blip xmlns:r="http://schemas.openxmlformats.org/officeDocument/2006/relationships" r:embed="rId6" cstate="print"/>
        <a:srcRect t="1" r="22885" b="8246"/>
        <a:stretch/>
      </xdr:blipFill>
      <xdr:spPr>
        <a:xfrm>
          <a:off x="78186" y="4248942"/>
          <a:ext cx="2457279" cy="91737"/>
        </a:xfrm>
        <a:prstGeom prst="rect">
          <a:avLst/>
        </a:prstGeom>
      </xdr:spPr>
    </xdr:pic>
    <xdr:clientData/>
  </xdr:twoCellAnchor>
  <xdr:twoCellAnchor>
    <xdr:from>
      <xdr:col>0</xdr:col>
      <xdr:colOff>70449</xdr:colOff>
      <xdr:row>46</xdr:row>
      <xdr:rowOff>16335</xdr:rowOff>
    </xdr:from>
    <xdr:to>
      <xdr:col>1</xdr:col>
      <xdr:colOff>2642960</xdr:colOff>
      <xdr:row>50</xdr:row>
      <xdr:rowOff>36983</xdr:rowOff>
    </xdr:to>
    <xdr:sp macro="" textlink="">
      <xdr:nvSpPr>
        <xdr:cNvPr id="1031" name="Rectangle 7"/>
        <xdr:cNvSpPr>
          <a:spLocks noChangeArrowheads="1"/>
        </xdr:cNvSpPr>
      </xdr:nvSpPr>
      <xdr:spPr bwMode="auto">
        <a:xfrm>
          <a:off x="70449" y="8112585"/>
          <a:ext cx="2726725" cy="673791"/>
        </a:xfrm>
        <a:prstGeom prst="rect">
          <a:avLst/>
        </a:prstGeom>
        <a:solidFill>
          <a:srgbClr val="FFFFFF"/>
        </a:solidFill>
        <a:ln w="28575" algn="ctr">
          <a:solidFill>
            <a:srgbClr val="000099"/>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00" tIns="28800" rIns="3600" bIns="3600" anchor="t" upright="1"/>
        <a:lstStyle/>
        <a:p>
          <a:pPr algn="ctr" rtl="0">
            <a:defRPr sz="1000"/>
          </a:pPr>
          <a:r>
            <a:rPr lang="fr-FR" sz="1000" b="1" i="1" u="none" strike="noStrike" baseline="0">
              <a:solidFill>
                <a:srgbClr val="FF0000"/>
              </a:solidFill>
              <a:latin typeface="Arial" panose="020B0604020202020204" pitchFamily="34" charset="0"/>
              <a:cs typeface="Arial" panose="020B0604020202020204" pitchFamily="34" charset="0"/>
            </a:rPr>
            <a:t>Pratique !</a:t>
          </a:r>
          <a:r>
            <a:rPr lang="fr-FR" sz="1000" b="1" i="0" u="none" strike="noStrike" baseline="0">
              <a:solidFill>
                <a:srgbClr val="000099"/>
              </a:solidFill>
              <a:latin typeface="Arial" panose="020B0604020202020204" pitchFamily="34" charset="0"/>
              <a:cs typeface="Arial" panose="020B0604020202020204" pitchFamily="34" charset="0"/>
            </a:rPr>
            <a:t> Vous pouvez copier-coller</a:t>
          </a:r>
        </a:p>
        <a:p>
          <a:pPr algn="ctr" rtl="0">
            <a:defRPr sz="1000"/>
          </a:pPr>
          <a:r>
            <a:rPr lang="fr-FR" sz="1000" b="1" i="0" u="none" strike="noStrike" baseline="0">
              <a:solidFill>
                <a:srgbClr val="000099"/>
              </a:solidFill>
              <a:latin typeface="Arial" panose="020B0604020202020204" pitchFamily="34" charset="0"/>
              <a:cs typeface="Arial" panose="020B0604020202020204" pitchFamily="34" charset="0"/>
            </a:rPr>
            <a:t> </a:t>
          </a:r>
          <a:r>
            <a:rPr lang="fr-FR" sz="1000" b="0" i="0" u="none" strike="noStrike" baseline="0">
              <a:solidFill>
                <a:srgbClr val="000099"/>
              </a:solidFill>
              <a:latin typeface="Arial" panose="020B0604020202020204" pitchFamily="34" charset="0"/>
              <a:cs typeface="Arial" panose="020B0604020202020204" pitchFamily="34" charset="0"/>
              <a:sym typeface="Wingdings"/>
            </a:rPr>
            <a:t> </a:t>
          </a:r>
          <a:r>
            <a:rPr lang="fr-FR" sz="1000" b="1" i="0" u="none" strike="noStrike" baseline="0">
              <a:solidFill>
                <a:srgbClr val="000099"/>
              </a:solidFill>
              <a:latin typeface="Arial" panose="020B0604020202020204" pitchFamily="34" charset="0"/>
              <a:cs typeface="Arial" panose="020B0604020202020204" pitchFamily="34" charset="0"/>
            </a:rPr>
            <a:t>une liste d'élèves Excel</a:t>
          </a:r>
        </a:p>
        <a:p>
          <a:pPr algn="ctr" rtl="0">
            <a:defRPr sz="1000"/>
          </a:pPr>
          <a:r>
            <a:rPr lang="fr-FR" sz="1000" b="0" i="0" baseline="0">
              <a:effectLst/>
              <a:latin typeface="+mn-lt"/>
              <a:ea typeface="+mn-ea"/>
              <a:cs typeface="+mn-cs"/>
              <a:sym typeface="Wingdings"/>
            </a:rPr>
            <a:t></a:t>
          </a:r>
          <a:r>
            <a:rPr lang="fr-FR" sz="1000" b="0" i="0" baseline="0">
              <a:effectLst/>
              <a:latin typeface="+mn-lt"/>
              <a:ea typeface="+mn-ea"/>
              <a:cs typeface="+mn-cs"/>
            </a:rPr>
            <a:t> </a:t>
          </a:r>
          <a:r>
            <a:rPr lang="fr-FR" sz="1000" b="1" i="0" u="none" strike="noStrike" baseline="0">
              <a:solidFill>
                <a:srgbClr val="000099"/>
              </a:solidFill>
              <a:latin typeface="Arial" panose="020B0604020202020204" pitchFamily="34" charset="0"/>
              <a:cs typeface="Arial" panose="020B0604020202020204" pitchFamily="34" charset="0"/>
            </a:rPr>
            <a:t>ou une liste d'élèves Word</a:t>
          </a:r>
        </a:p>
        <a:p>
          <a:pPr algn="ctr" rtl="0">
            <a:defRPr sz="1000"/>
          </a:pPr>
          <a:r>
            <a:rPr lang="fr-FR" sz="800" b="0" i="0" u="none" strike="noStrike" baseline="0">
              <a:solidFill>
                <a:srgbClr val="000000"/>
              </a:solidFill>
              <a:latin typeface="Arial" panose="020B0604020202020204" pitchFamily="34" charset="0"/>
              <a:cs typeface="Arial" panose="020B0604020202020204" pitchFamily="34" charset="0"/>
            </a:rPr>
            <a:t>si chaque nom et prénom est sur une ligne différente</a:t>
          </a:r>
        </a:p>
      </xdr:txBody>
    </xdr:sp>
    <xdr:clientData/>
  </xdr:twoCellAnchor>
  <xdr:twoCellAnchor>
    <xdr:from>
      <xdr:col>0</xdr:col>
      <xdr:colOff>69861</xdr:colOff>
      <xdr:row>32</xdr:row>
      <xdr:rowOff>19050</xdr:rowOff>
    </xdr:from>
    <xdr:to>
      <xdr:col>1</xdr:col>
      <xdr:colOff>2643547</xdr:colOff>
      <xdr:row>45</xdr:row>
      <xdr:rowOff>31750</xdr:rowOff>
    </xdr:to>
    <xdr:sp macro="" textlink="">
      <xdr:nvSpPr>
        <xdr:cNvPr id="1036" name="Rectangle 12"/>
        <xdr:cNvSpPr>
          <a:spLocks noChangeArrowheads="1"/>
        </xdr:cNvSpPr>
      </xdr:nvSpPr>
      <xdr:spPr bwMode="auto">
        <a:xfrm>
          <a:off x="69861" y="5829300"/>
          <a:ext cx="2727900" cy="2135414"/>
        </a:xfrm>
        <a:prstGeom prst="rect">
          <a:avLst/>
        </a:prstGeom>
        <a:solidFill>
          <a:srgbClr val="FFFFFF"/>
        </a:solidFill>
        <a:ln w="28575" algn="ctr">
          <a:solidFill>
            <a:srgbClr val="000099"/>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00" tIns="28800" rIns="3600" bIns="3600" anchor="t" upright="1"/>
        <a:lstStyle/>
        <a:p>
          <a:pPr algn="ctr" rtl="0">
            <a:defRPr sz="1000"/>
          </a:pPr>
          <a:r>
            <a:rPr lang="fr-FR" sz="1000" b="1" i="0" u="none" strike="noStrike" baseline="0">
              <a:solidFill>
                <a:srgbClr val="0070C0"/>
              </a:solidFill>
              <a:latin typeface="Arial" panose="020B0604020202020204" pitchFamily="34" charset="0"/>
              <a:cs typeface="Arial" panose="020B0604020202020204" pitchFamily="34" charset="0"/>
            </a:rPr>
            <a:t>Onglet « Classe et période »</a:t>
          </a:r>
        </a:p>
        <a:p>
          <a:pPr algn="ctr" rtl="0">
            <a:defRPr sz="1000"/>
          </a:pPr>
          <a:endParaRPr lang="fr-FR" sz="1000" b="1" i="1" u="sng" baseline="0">
            <a:solidFill>
              <a:srgbClr val="FF0000"/>
            </a:solidFill>
            <a:effectLst/>
            <a:latin typeface="Arial" panose="020B0604020202020204" pitchFamily="34" charset="0"/>
            <a:ea typeface="+mn-ea"/>
            <a:cs typeface="Arial" panose="020B0604020202020204" pitchFamily="34" charset="0"/>
          </a:endParaRPr>
        </a:p>
        <a:p>
          <a:pPr algn="ctr" rtl="0">
            <a:defRPr sz="1000"/>
          </a:pPr>
          <a:r>
            <a:rPr lang="fr-FR" sz="1000" b="1" i="1" u="sng" baseline="0">
              <a:solidFill>
                <a:srgbClr val="FF0000"/>
              </a:solidFill>
              <a:effectLst/>
              <a:latin typeface="Arial" panose="020B0604020202020204" pitchFamily="34" charset="0"/>
              <a:ea typeface="+mn-ea"/>
              <a:cs typeface="Arial" panose="020B0604020202020204" pitchFamily="34" charset="0"/>
            </a:rPr>
            <a:t>Initialement</a:t>
          </a:r>
          <a:r>
            <a:rPr lang="fr-FR" sz="1000" b="1" i="0" u="none" strike="noStrike" baseline="0">
              <a:solidFill>
                <a:srgbClr val="000000"/>
              </a:solidFill>
              <a:latin typeface="Arial" panose="020B0604020202020204" pitchFamily="34" charset="0"/>
              <a:ea typeface="+mn-ea"/>
              <a:cs typeface="Arial" panose="020B0604020202020204" pitchFamily="34" charset="0"/>
            </a:rPr>
            <a:t>, complétez  </a:t>
          </a:r>
          <a:r>
            <a:rPr lang="fr-FR" sz="1000" b="1" i="0" u="none" strike="noStrike" baseline="0">
              <a:solidFill>
                <a:srgbClr val="000000"/>
              </a:solidFill>
              <a:latin typeface="Arial" panose="020B0604020202020204" pitchFamily="34" charset="0"/>
              <a:cs typeface="Arial" panose="020B0604020202020204" pitchFamily="34" charset="0"/>
            </a:rPr>
            <a:t>:</a:t>
          </a:r>
        </a:p>
        <a:p>
          <a:pPr marL="0" marR="0" indent="0" algn="ctr" defTabSz="914400" rtl="0" eaLnBrk="1" fontAlgn="auto" latinLnBrk="0" hangingPunct="1">
            <a:lnSpc>
              <a:spcPct val="100000"/>
            </a:lnSpc>
            <a:spcBef>
              <a:spcPts val="0"/>
            </a:spcBef>
            <a:spcAft>
              <a:spcPts val="0"/>
            </a:spcAft>
            <a:buClrTx/>
            <a:buSzTx/>
            <a:buFontTx/>
            <a:buNone/>
            <a:tabLst/>
            <a:defRPr sz="1000"/>
          </a:pPr>
          <a:r>
            <a:rPr lang="fr-FR" sz="1000" b="0" i="0" baseline="0">
              <a:effectLst/>
              <a:latin typeface="+mn-lt"/>
              <a:ea typeface="+mn-ea"/>
              <a:cs typeface="+mn-cs"/>
              <a:sym typeface="Wingdings"/>
            </a:rPr>
            <a:t></a:t>
          </a:r>
          <a:r>
            <a:rPr lang="fr-FR" sz="1000" b="0" i="0" baseline="0">
              <a:effectLst/>
              <a:latin typeface="+mn-lt"/>
              <a:ea typeface="+mn-ea"/>
              <a:cs typeface="+mn-cs"/>
            </a:rPr>
            <a:t> </a:t>
          </a:r>
          <a:r>
            <a:rPr lang="fr-FR" sz="1000" b="1" i="0" baseline="0">
              <a:effectLst/>
              <a:latin typeface="+mn-lt"/>
              <a:ea typeface="+mn-ea"/>
              <a:cs typeface="+mn-cs"/>
            </a:rPr>
            <a:t> le nom de la classe</a:t>
          </a:r>
          <a:endParaRPr lang="fr-FR">
            <a:effectLst/>
          </a:endParaRPr>
        </a:p>
        <a:p>
          <a:pPr marL="0" marR="0" indent="0" algn="ctr" defTabSz="914400" rtl="0" eaLnBrk="1" fontAlgn="auto" latinLnBrk="0" hangingPunct="1">
            <a:lnSpc>
              <a:spcPct val="100000"/>
            </a:lnSpc>
            <a:spcBef>
              <a:spcPts val="0"/>
            </a:spcBef>
            <a:spcAft>
              <a:spcPts val="0"/>
            </a:spcAft>
            <a:buClrTx/>
            <a:buSzTx/>
            <a:buFontTx/>
            <a:buNone/>
            <a:tabLst/>
            <a:defRPr sz="1000"/>
          </a:pPr>
          <a:r>
            <a:rPr lang="fr-FR" sz="1000" b="0" i="0" baseline="0">
              <a:effectLst/>
              <a:latin typeface="+mn-lt"/>
              <a:ea typeface="+mn-ea"/>
              <a:cs typeface="+mn-cs"/>
              <a:sym typeface="Wingdings"/>
            </a:rPr>
            <a:t></a:t>
          </a:r>
          <a:r>
            <a:rPr lang="fr-FR" sz="1000" b="0" i="0" baseline="0">
              <a:effectLst/>
              <a:latin typeface="+mn-lt"/>
              <a:ea typeface="+mn-ea"/>
              <a:cs typeface="+mn-cs"/>
            </a:rPr>
            <a:t> </a:t>
          </a:r>
          <a:r>
            <a:rPr lang="fr-FR" sz="1000" b="1" i="0" baseline="0">
              <a:effectLst/>
              <a:latin typeface="+mn-lt"/>
              <a:ea typeface="+mn-ea"/>
              <a:cs typeface="+mn-cs"/>
            </a:rPr>
            <a:t>la période d'évaluation </a:t>
          </a:r>
          <a:r>
            <a:rPr lang="fr-FR" sz="1000" b="0" i="0" baseline="0">
              <a:effectLst/>
              <a:latin typeface="+mn-lt"/>
              <a:ea typeface="+mn-ea"/>
              <a:cs typeface="+mn-cs"/>
            </a:rPr>
            <a:t>(ex : année 20LM-LN)</a:t>
          </a:r>
          <a:endParaRPr lang="fr-FR">
            <a:effectLst/>
          </a:endParaRPr>
        </a:p>
        <a:p>
          <a:pPr marL="0" marR="0" indent="0" algn="ctr" defTabSz="914400" rtl="0" eaLnBrk="1" fontAlgn="auto" latinLnBrk="0" hangingPunct="1">
            <a:lnSpc>
              <a:spcPct val="100000"/>
            </a:lnSpc>
            <a:spcBef>
              <a:spcPts val="0"/>
            </a:spcBef>
            <a:spcAft>
              <a:spcPts val="0"/>
            </a:spcAft>
            <a:buClrTx/>
            <a:buSzTx/>
            <a:buFontTx/>
            <a:buNone/>
            <a:tabLst/>
            <a:defRPr sz="1000"/>
          </a:pPr>
          <a:r>
            <a:rPr lang="fr-FR" sz="1000" b="0" i="0" baseline="0">
              <a:effectLst/>
              <a:latin typeface="+mn-lt"/>
              <a:ea typeface="+mn-ea"/>
              <a:cs typeface="+mn-cs"/>
              <a:sym typeface="Wingdings"/>
            </a:rPr>
            <a:t></a:t>
          </a:r>
          <a:r>
            <a:rPr lang="fr-FR" sz="1000" b="0" i="0" baseline="0">
              <a:effectLst/>
              <a:latin typeface="+mn-lt"/>
              <a:ea typeface="+mn-ea"/>
              <a:cs typeface="+mn-cs"/>
            </a:rPr>
            <a:t> </a:t>
          </a:r>
          <a:r>
            <a:rPr lang="fr-FR" sz="1000" b="1" i="0" baseline="0">
              <a:effectLst/>
              <a:latin typeface="+mn-lt"/>
              <a:ea typeface="+mn-ea"/>
              <a:cs typeface="+mn-cs"/>
            </a:rPr>
            <a:t>le(s) enseigants(s)</a:t>
          </a:r>
          <a:endParaRPr lang="fr-FR">
            <a:effectLst/>
          </a:endParaRPr>
        </a:p>
        <a:p>
          <a:pPr algn="ctr" rtl="0">
            <a:defRPr sz="1000"/>
          </a:pPr>
          <a:r>
            <a:rPr lang="fr-FR" sz="1000" b="0" i="0" u="none" strike="noStrike" baseline="0">
              <a:solidFill>
                <a:srgbClr val="000000"/>
              </a:solidFill>
              <a:latin typeface="Arial" panose="020B0604020202020204" pitchFamily="34" charset="0"/>
              <a:cs typeface="Arial" panose="020B0604020202020204" pitchFamily="34" charset="0"/>
              <a:sym typeface="Wingdings"/>
            </a:rPr>
            <a:t> </a:t>
          </a:r>
          <a:r>
            <a:rPr lang="fr-FR" sz="1000" b="1" i="0" u="none" strike="noStrike" baseline="0">
              <a:solidFill>
                <a:srgbClr val="000000"/>
              </a:solidFill>
              <a:latin typeface="Arial" panose="020B0604020202020204" pitchFamily="34" charset="0"/>
              <a:cs typeface="Arial" panose="020B0604020202020204" pitchFamily="34" charset="0"/>
            </a:rPr>
            <a:t>la liste des élèves</a:t>
          </a:r>
        </a:p>
        <a:p>
          <a:pPr algn="ctr" rtl="0">
            <a:defRPr sz="1000"/>
          </a:pPr>
          <a:r>
            <a:rPr lang="fr-FR" sz="1000" b="0" i="0" baseline="0">
              <a:effectLst/>
              <a:latin typeface="+mn-lt"/>
              <a:ea typeface="+mn-ea"/>
              <a:cs typeface="+mn-cs"/>
              <a:sym typeface="Wingdings"/>
            </a:rPr>
            <a:t></a:t>
          </a:r>
          <a:r>
            <a:rPr lang="fr-FR" sz="1000" b="0" i="0" baseline="0">
              <a:effectLst/>
              <a:latin typeface="+mn-lt"/>
              <a:ea typeface="+mn-ea"/>
              <a:cs typeface="+mn-cs"/>
            </a:rPr>
            <a:t> </a:t>
          </a:r>
          <a:r>
            <a:rPr lang="fr-FR" sz="1000" b="1" i="0" u="none" strike="noStrike" baseline="0">
              <a:solidFill>
                <a:srgbClr val="000000"/>
              </a:solidFill>
              <a:latin typeface="Arial" panose="020B0604020202020204" pitchFamily="34" charset="0"/>
              <a:cs typeface="Arial" panose="020B0604020202020204" pitchFamily="34" charset="0"/>
            </a:rPr>
            <a:t> le nom de la classe</a:t>
          </a:r>
        </a:p>
        <a:p>
          <a:pPr algn="ctr" rtl="0"/>
          <a:endParaRPr lang="fr-FR" sz="1100" b="1" i="1" u="sng" baseline="0">
            <a:solidFill>
              <a:srgbClr val="FF0000"/>
            </a:solidFill>
            <a:effectLst/>
            <a:latin typeface="+mn-lt"/>
            <a:ea typeface="+mn-ea"/>
            <a:cs typeface="+mn-cs"/>
          </a:endParaRPr>
        </a:p>
        <a:p>
          <a:pPr algn="ctr" rtl="0"/>
          <a:r>
            <a:rPr lang="fr-FR" sz="1100" b="1" i="1" u="sng" baseline="0">
              <a:solidFill>
                <a:srgbClr val="FF0000"/>
              </a:solidFill>
              <a:effectLst/>
              <a:latin typeface="+mn-lt"/>
              <a:ea typeface="+mn-ea"/>
              <a:cs typeface="+mn-cs"/>
            </a:rPr>
            <a:t>Au fur et à mesure</a:t>
          </a:r>
          <a:r>
            <a:rPr lang="fr-FR" sz="1100" b="1" i="0" baseline="0">
              <a:effectLst/>
              <a:latin typeface="+mn-lt"/>
              <a:ea typeface="+mn-ea"/>
              <a:cs typeface="+mn-cs"/>
            </a:rPr>
            <a:t>, complétez :</a:t>
          </a:r>
          <a:endParaRPr lang="fr-FR" sz="800">
            <a:effectLst/>
          </a:endParaRPr>
        </a:p>
        <a:p>
          <a:pPr algn="ctr" rtl="0"/>
          <a:r>
            <a:rPr lang="fr-FR" sz="1100" b="0" i="0" baseline="0">
              <a:effectLst/>
              <a:latin typeface="+mn-lt"/>
              <a:ea typeface="+mn-ea"/>
              <a:cs typeface="+mn-cs"/>
              <a:sym typeface="Wingdings"/>
            </a:rPr>
            <a:t></a:t>
          </a:r>
          <a:r>
            <a:rPr lang="fr-FR" sz="1100" b="0" i="0" baseline="0">
              <a:effectLst/>
              <a:latin typeface="+mn-lt"/>
              <a:ea typeface="+mn-ea"/>
              <a:cs typeface="+mn-cs"/>
            </a:rPr>
            <a:t> </a:t>
          </a:r>
          <a:r>
            <a:rPr lang="fr-FR" sz="1100" b="1" i="0" baseline="0">
              <a:effectLst/>
              <a:latin typeface="+mn-lt"/>
              <a:ea typeface="+mn-ea"/>
              <a:cs typeface="+mn-cs"/>
            </a:rPr>
            <a:t>les dates de chaque évaluation + leur coef.</a:t>
          </a:r>
        </a:p>
        <a:p>
          <a:pPr marL="0" marR="0" indent="0" algn="ctr" defTabSz="914400" rtl="0" eaLnBrk="1" fontAlgn="auto" latinLnBrk="0" hangingPunct="1">
            <a:lnSpc>
              <a:spcPct val="100000"/>
            </a:lnSpc>
            <a:spcBef>
              <a:spcPts val="0"/>
            </a:spcBef>
            <a:spcAft>
              <a:spcPts val="0"/>
            </a:spcAft>
            <a:buClrTx/>
            <a:buSzTx/>
            <a:buFontTx/>
            <a:buNone/>
            <a:tabLst/>
            <a:defRPr/>
          </a:pPr>
          <a:r>
            <a:rPr lang="fr-FR" sz="1100" b="0" i="0" baseline="0">
              <a:effectLst/>
              <a:latin typeface="+mn-lt"/>
              <a:ea typeface="+mn-ea"/>
              <a:cs typeface="+mn-cs"/>
              <a:sym typeface="Wingdings"/>
            </a:rPr>
            <a:t></a:t>
          </a:r>
          <a:r>
            <a:rPr lang="fr-FR" sz="1100" b="0" i="0" baseline="0">
              <a:effectLst/>
              <a:latin typeface="+mn-lt"/>
              <a:ea typeface="+mn-ea"/>
              <a:cs typeface="+mn-cs"/>
            </a:rPr>
            <a:t> </a:t>
          </a:r>
          <a:r>
            <a:rPr lang="fr-FR" sz="1100" b="1" i="0" baseline="0">
              <a:effectLst/>
              <a:latin typeface="+mn-lt"/>
              <a:ea typeface="+mn-ea"/>
              <a:cs typeface="+mn-cs"/>
            </a:rPr>
            <a:t> les compétences évaluées </a:t>
          </a:r>
          <a:r>
            <a:rPr lang="fr-FR" sz="1100" b="0" i="1" baseline="0">
              <a:effectLst/>
              <a:latin typeface="+mn-lt"/>
              <a:ea typeface="+mn-ea"/>
              <a:cs typeface="+mn-cs"/>
            </a:rPr>
            <a:t>(seulement</a:t>
          </a:r>
        </a:p>
        <a:p>
          <a:pPr marL="0" marR="0" indent="0" algn="ctr" defTabSz="914400" rtl="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si elles sont nouvelles)</a:t>
          </a:r>
          <a:endParaRPr lang="fr-FR" sz="800" b="0" i="1">
            <a:effectLst/>
          </a:endParaRPr>
        </a:p>
        <a:p>
          <a:pPr algn="ctr" rtl="0"/>
          <a:endParaRPr lang="fr-FR" sz="800">
            <a:effectLst/>
          </a:endParaRPr>
        </a:p>
        <a:p>
          <a:pPr algn="ctr" rtl="0">
            <a:defRPr sz="1000"/>
          </a:pPr>
          <a:endParaRPr lang="fr-FR" sz="800" b="0" i="0" u="none" strike="noStrike" baseline="0">
            <a:solidFill>
              <a:srgbClr val="000000"/>
            </a:solidFill>
            <a:latin typeface="Arial" panose="020B0604020202020204" pitchFamily="34" charset="0"/>
            <a:cs typeface="Arial" panose="020B0604020202020204" pitchFamily="34" charset="0"/>
          </a:endParaRPr>
        </a:p>
        <a:p>
          <a:pPr algn="ctr" rtl="0">
            <a:defRPr sz="1000"/>
          </a:pPr>
          <a:endParaRPr lang="fr-FR" sz="800" b="0"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twoCellAnchor>
    <xdr:from>
      <xdr:col>6</xdr:col>
      <xdr:colOff>2344964</xdr:colOff>
      <xdr:row>10</xdr:row>
      <xdr:rowOff>140189</xdr:rowOff>
    </xdr:from>
    <xdr:to>
      <xdr:col>7</xdr:col>
      <xdr:colOff>49974</xdr:colOff>
      <xdr:row>22</xdr:row>
      <xdr:rowOff>81643</xdr:rowOff>
    </xdr:to>
    <xdr:sp macro="" textlink="">
      <xdr:nvSpPr>
        <xdr:cNvPr id="60" name="Forme libre 59"/>
        <xdr:cNvSpPr/>
      </xdr:nvSpPr>
      <xdr:spPr>
        <a:xfrm flipH="1">
          <a:off x="6027964" y="2081475"/>
          <a:ext cx="399224" cy="2095918"/>
        </a:xfrm>
        <a:custGeom>
          <a:avLst/>
          <a:gdLst>
            <a:gd name="connsiteX0" fmla="*/ 0 w 453838"/>
            <a:gd name="connsiteY0" fmla="*/ 0 h 1350309"/>
            <a:gd name="connsiteX1" fmla="*/ 16809 w 453838"/>
            <a:gd name="connsiteY1" fmla="*/ 1344706 h 1350309"/>
            <a:gd name="connsiteX2" fmla="*/ 453838 w 453838"/>
            <a:gd name="connsiteY2" fmla="*/ 1350309 h 1350309"/>
            <a:gd name="connsiteX0" fmla="*/ 11206 w 465044"/>
            <a:gd name="connsiteY0" fmla="*/ 0 h 1350309"/>
            <a:gd name="connsiteX1" fmla="*/ 0 w 465044"/>
            <a:gd name="connsiteY1" fmla="*/ 1339103 h 1350309"/>
            <a:gd name="connsiteX2" fmla="*/ 465044 w 465044"/>
            <a:gd name="connsiteY2" fmla="*/ 1350309 h 1350309"/>
            <a:gd name="connsiteX0" fmla="*/ 496 w 476746"/>
            <a:gd name="connsiteY0" fmla="*/ 0 h 2779059"/>
            <a:gd name="connsiteX1" fmla="*/ 11702 w 476746"/>
            <a:gd name="connsiteY1" fmla="*/ 2767853 h 2779059"/>
            <a:gd name="connsiteX2" fmla="*/ 476746 w 476746"/>
            <a:gd name="connsiteY2" fmla="*/ 2779059 h 2779059"/>
            <a:gd name="connsiteX0" fmla="*/ 393 w 476643"/>
            <a:gd name="connsiteY0" fmla="*/ 0 h 2790265"/>
            <a:gd name="connsiteX1" fmla="*/ 17202 w 476643"/>
            <a:gd name="connsiteY1" fmla="*/ 2790265 h 2790265"/>
            <a:gd name="connsiteX2" fmla="*/ 476643 w 476643"/>
            <a:gd name="connsiteY2" fmla="*/ 2779059 h 2790265"/>
            <a:gd name="connsiteX0" fmla="*/ 496 w 476746"/>
            <a:gd name="connsiteY0" fmla="*/ 0 h 2779059"/>
            <a:gd name="connsiteX1" fmla="*/ 11702 w 476746"/>
            <a:gd name="connsiteY1" fmla="*/ 2773456 h 2779059"/>
            <a:gd name="connsiteX2" fmla="*/ 476746 w 476746"/>
            <a:gd name="connsiteY2" fmla="*/ 2779059 h 2779059"/>
            <a:gd name="connsiteX0" fmla="*/ 220707 w 465044"/>
            <a:gd name="connsiteY0" fmla="*/ 0 h 1509419"/>
            <a:gd name="connsiteX1" fmla="*/ 0 w 465044"/>
            <a:gd name="connsiteY1" fmla="*/ 1503816 h 1509419"/>
            <a:gd name="connsiteX2" fmla="*/ 465044 w 465044"/>
            <a:gd name="connsiteY2" fmla="*/ 1509419 h 1509419"/>
            <a:gd name="connsiteX0" fmla="*/ 21925 w 266262"/>
            <a:gd name="connsiteY0" fmla="*/ 0 h 1509419"/>
            <a:gd name="connsiteX1" fmla="*/ 0 w 266262"/>
            <a:gd name="connsiteY1" fmla="*/ 1036054 h 1509419"/>
            <a:gd name="connsiteX2" fmla="*/ 266262 w 266262"/>
            <a:gd name="connsiteY2" fmla="*/ 1509419 h 1509419"/>
            <a:gd name="connsiteX0" fmla="*/ 1241 w 245578"/>
            <a:gd name="connsiteY0" fmla="*/ 0 h 1509419"/>
            <a:gd name="connsiteX1" fmla="*/ 23 w 245578"/>
            <a:gd name="connsiteY1" fmla="*/ 1040230 h 1509419"/>
            <a:gd name="connsiteX2" fmla="*/ 245578 w 245578"/>
            <a:gd name="connsiteY2" fmla="*/ 1509419 h 1509419"/>
            <a:gd name="connsiteX0" fmla="*/ 406 w 244743"/>
            <a:gd name="connsiteY0" fmla="*/ 0 h 1509419"/>
            <a:gd name="connsiteX1" fmla="*/ 16357 w 244743"/>
            <a:gd name="connsiteY1" fmla="*/ 1148817 h 1509419"/>
            <a:gd name="connsiteX2" fmla="*/ 244743 w 244743"/>
            <a:gd name="connsiteY2" fmla="*/ 1509419 h 1509419"/>
            <a:gd name="connsiteX0" fmla="*/ 1822 w 246159"/>
            <a:gd name="connsiteY0" fmla="*/ 0 h 1509419"/>
            <a:gd name="connsiteX1" fmla="*/ 17773 w 246159"/>
            <a:gd name="connsiteY1" fmla="*/ 1148817 h 1509419"/>
            <a:gd name="connsiteX2" fmla="*/ 246159 w 246159"/>
            <a:gd name="connsiteY2" fmla="*/ 1509419 h 1509419"/>
            <a:gd name="connsiteX0" fmla="*/ 1823 w 246160"/>
            <a:gd name="connsiteY0" fmla="*/ 0 h 1509419"/>
            <a:gd name="connsiteX1" fmla="*/ 17774 w 246160"/>
            <a:gd name="connsiteY1" fmla="*/ 1345649 h 1509419"/>
            <a:gd name="connsiteX2" fmla="*/ 246160 w 246160"/>
            <a:gd name="connsiteY2" fmla="*/ 1509419 h 1509419"/>
            <a:gd name="connsiteX0" fmla="*/ 1823 w 207125"/>
            <a:gd name="connsiteY0" fmla="*/ 0 h 1509419"/>
            <a:gd name="connsiteX1" fmla="*/ 17774 w 207125"/>
            <a:gd name="connsiteY1" fmla="*/ 1345649 h 1509419"/>
            <a:gd name="connsiteX2" fmla="*/ 207125 w 207125"/>
            <a:gd name="connsiteY2" fmla="*/ 1509419 h 1509419"/>
            <a:gd name="connsiteX0" fmla="*/ 1823 w 207125"/>
            <a:gd name="connsiteY0" fmla="*/ 0 h 1509419"/>
            <a:gd name="connsiteX1" fmla="*/ 17774 w 207125"/>
            <a:gd name="connsiteY1" fmla="*/ 1345649 h 1509419"/>
            <a:gd name="connsiteX2" fmla="*/ 207125 w 207125"/>
            <a:gd name="connsiteY2" fmla="*/ 1509419 h 1509419"/>
            <a:gd name="connsiteX0" fmla="*/ 1823 w 207125"/>
            <a:gd name="connsiteY0" fmla="*/ 0 h 1509419"/>
            <a:gd name="connsiteX1" fmla="*/ 17774 w 207125"/>
            <a:gd name="connsiteY1" fmla="*/ 1345649 h 1509419"/>
            <a:gd name="connsiteX2" fmla="*/ 207125 w 207125"/>
            <a:gd name="connsiteY2" fmla="*/ 1509419 h 1509419"/>
            <a:gd name="connsiteX0" fmla="*/ 941 w 206243"/>
            <a:gd name="connsiteY0" fmla="*/ 0 h 1509419"/>
            <a:gd name="connsiteX1" fmla="*/ 16892 w 206243"/>
            <a:gd name="connsiteY1" fmla="*/ 1345649 h 1509419"/>
            <a:gd name="connsiteX2" fmla="*/ 206243 w 206243"/>
            <a:gd name="connsiteY2" fmla="*/ 1509419 h 1509419"/>
            <a:gd name="connsiteX0" fmla="*/ 521 w 205823"/>
            <a:gd name="connsiteY0" fmla="*/ 0 h 1509419"/>
            <a:gd name="connsiteX1" fmla="*/ 16472 w 205823"/>
            <a:gd name="connsiteY1" fmla="*/ 1345649 h 1509419"/>
            <a:gd name="connsiteX2" fmla="*/ 205823 w 205823"/>
            <a:gd name="connsiteY2" fmla="*/ 1509419 h 1509419"/>
            <a:gd name="connsiteX0" fmla="*/ 0 w 205302"/>
            <a:gd name="connsiteY0" fmla="*/ 0 h 1509419"/>
            <a:gd name="connsiteX1" fmla="*/ 15951 w 205302"/>
            <a:gd name="connsiteY1" fmla="*/ 1345649 h 1509419"/>
            <a:gd name="connsiteX2" fmla="*/ 205302 w 205302"/>
            <a:gd name="connsiteY2" fmla="*/ 1509419 h 1509419"/>
            <a:gd name="connsiteX0" fmla="*/ 0 w 205302"/>
            <a:gd name="connsiteY0" fmla="*/ 0 h 1509419"/>
            <a:gd name="connsiteX1" fmla="*/ 15951 w 205302"/>
            <a:gd name="connsiteY1" fmla="*/ 1345649 h 1509419"/>
            <a:gd name="connsiteX2" fmla="*/ 205302 w 205302"/>
            <a:gd name="connsiteY2" fmla="*/ 1509419 h 1509419"/>
            <a:gd name="connsiteX0" fmla="*/ 0 w 205302"/>
            <a:gd name="connsiteY0" fmla="*/ 0 h 1509419"/>
            <a:gd name="connsiteX1" fmla="*/ 15951 w 205302"/>
            <a:gd name="connsiteY1" fmla="*/ 1345649 h 1509419"/>
            <a:gd name="connsiteX2" fmla="*/ 205302 w 205302"/>
            <a:gd name="connsiteY2" fmla="*/ 1509419 h 1509419"/>
            <a:gd name="connsiteX0" fmla="*/ 17149 w 222451"/>
            <a:gd name="connsiteY0" fmla="*/ 0 h 1509419"/>
            <a:gd name="connsiteX1" fmla="*/ 3771 w 222451"/>
            <a:gd name="connsiteY1" fmla="*/ 1345649 h 1509419"/>
            <a:gd name="connsiteX2" fmla="*/ 222451 w 222451"/>
            <a:gd name="connsiteY2" fmla="*/ 1509419 h 1509419"/>
            <a:gd name="connsiteX0" fmla="*/ 0 w 231965"/>
            <a:gd name="connsiteY0" fmla="*/ 0 h 1515981"/>
            <a:gd name="connsiteX1" fmla="*/ 13285 w 231965"/>
            <a:gd name="connsiteY1" fmla="*/ 1352211 h 1515981"/>
            <a:gd name="connsiteX2" fmla="*/ 231965 w 231965"/>
            <a:gd name="connsiteY2" fmla="*/ 1515981 h 1515981"/>
            <a:gd name="connsiteX0" fmla="*/ 7834 w 239799"/>
            <a:gd name="connsiteY0" fmla="*/ 0 h 1515981"/>
            <a:gd name="connsiteX1" fmla="*/ 5121 w 239799"/>
            <a:gd name="connsiteY1" fmla="*/ 1352211 h 1515981"/>
            <a:gd name="connsiteX2" fmla="*/ 239799 w 239799"/>
            <a:gd name="connsiteY2" fmla="*/ 1515981 h 1515981"/>
            <a:gd name="connsiteX0" fmla="*/ 2713 w 234678"/>
            <a:gd name="connsiteY0" fmla="*/ 0 h 1515981"/>
            <a:gd name="connsiteX1" fmla="*/ 0 w 234678"/>
            <a:gd name="connsiteY1" fmla="*/ 1352211 h 1515981"/>
            <a:gd name="connsiteX2" fmla="*/ 234678 w 234678"/>
            <a:gd name="connsiteY2" fmla="*/ 1515981 h 1515981"/>
            <a:gd name="connsiteX0" fmla="*/ 2713 w 234678"/>
            <a:gd name="connsiteY0" fmla="*/ 0 h 1515981"/>
            <a:gd name="connsiteX1" fmla="*/ 0 w 234678"/>
            <a:gd name="connsiteY1" fmla="*/ 1352211 h 1515981"/>
            <a:gd name="connsiteX2" fmla="*/ 234678 w 234678"/>
            <a:gd name="connsiteY2" fmla="*/ 1515981 h 1515981"/>
          </a:gdLst>
          <a:ahLst/>
          <a:cxnLst>
            <a:cxn ang="0">
              <a:pos x="connsiteX0" y="connsiteY0"/>
            </a:cxn>
            <a:cxn ang="0">
              <a:pos x="connsiteX1" y="connsiteY1"/>
            </a:cxn>
            <a:cxn ang="0">
              <a:pos x="connsiteX2" y="connsiteY2"/>
            </a:cxn>
          </a:cxnLst>
          <a:rect l="l" t="t" r="r" b="b"/>
          <a:pathLst>
            <a:path w="234678" h="1515981">
              <a:moveTo>
                <a:pt x="2713" y="0"/>
              </a:moveTo>
              <a:cubicBezTo>
                <a:pt x="6262" y="446368"/>
                <a:pt x="4364" y="-4229"/>
                <a:pt x="0" y="1352211"/>
              </a:cubicBezTo>
              <a:cubicBezTo>
                <a:pt x="230622" y="1510460"/>
                <a:pt x="88284" y="1395780"/>
                <a:pt x="234678" y="1515981"/>
              </a:cubicBezTo>
            </a:path>
          </a:pathLst>
        </a:custGeom>
        <a:noFill/>
        <a:ln>
          <a:solidFill>
            <a:srgbClr val="0070C0"/>
          </a:solidFill>
          <a:headEnd type="none" w="med" len="med"/>
          <a:tailEnd type="triangle"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ln>
              <a:solidFill>
                <a:srgbClr val="0070C0"/>
              </a:solidFill>
            </a:ln>
          </a:endParaRPr>
        </a:p>
      </xdr:txBody>
    </xdr:sp>
    <xdr:clientData/>
  </xdr:twoCellAnchor>
  <xdr:twoCellAnchor>
    <xdr:from>
      <xdr:col>6</xdr:col>
      <xdr:colOff>190778</xdr:colOff>
      <xdr:row>8</xdr:row>
      <xdr:rowOff>2497</xdr:rowOff>
    </xdr:from>
    <xdr:to>
      <xdr:col>8</xdr:col>
      <xdr:colOff>26211</xdr:colOff>
      <xdr:row>11</xdr:row>
      <xdr:rowOff>71934</xdr:rowOff>
    </xdr:to>
    <xdr:sp macro="" textlink="">
      <xdr:nvSpPr>
        <xdr:cNvPr id="84" name="Rectangle 83"/>
        <xdr:cNvSpPr/>
      </xdr:nvSpPr>
      <xdr:spPr>
        <a:xfrm>
          <a:off x="3873778" y="1648961"/>
          <a:ext cx="2588612" cy="527544"/>
        </a:xfrm>
        <a:prstGeom prst="rect">
          <a:avLst/>
        </a:prstGeom>
        <a:solidFill>
          <a:srgbClr val="EBF6F9"/>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 tIns="36000" rIns="18000" bIns="3600" rtlCol="0" anchor="t"/>
        <a:lstStyle/>
        <a:p>
          <a:pPr algn="ctr"/>
          <a:r>
            <a:rPr lang="fr-FR" sz="1000" b="0" i="1">
              <a:solidFill>
                <a:sysClr val="windowText" lastClr="000000"/>
              </a:solidFill>
              <a:latin typeface="Arial" panose="020B0604020202020204" pitchFamily="34" charset="0"/>
              <a:cs typeface="Arial" panose="020B0604020202020204" pitchFamily="34" charset="0"/>
            </a:rPr>
            <a:t>4/</a:t>
          </a:r>
          <a:r>
            <a:rPr lang="fr-FR" sz="1000" b="0" i="1" baseline="0">
              <a:solidFill>
                <a:sysClr val="windowText" lastClr="000000"/>
              </a:solidFill>
              <a:latin typeface="Arial" panose="020B0604020202020204" pitchFamily="34" charset="0"/>
              <a:cs typeface="Arial" panose="020B0604020202020204" pitchFamily="34" charset="0"/>
            </a:rPr>
            <a:t> A titre indicatif, </a:t>
          </a:r>
          <a:r>
            <a:rPr lang="fr-FR" sz="1000" b="0" baseline="0">
              <a:solidFill>
                <a:sysClr val="windowText" lastClr="000000"/>
              </a:solidFill>
              <a:latin typeface="Arial" panose="020B0604020202020204" pitchFamily="34" charset="0"/>
              <a:cs typeface="Arial" panose="020B0604020202020204" pitchFamily="34" charset="0"/>
            </a:rPr>
            <a:t>une tranche de notes</a:t>
          </a:r>
        </a:p>
        <a:p>
          <a:pPr algn="ctr"/>
          <a:r>
            <a:rPr lang="fr-FR" sz="1000" b="0" baseline="0">
              <a:solidFill>
                <a:sysClr val="windowText" lastClr="000000"/>
              </a:solidFill>
              <a:latin typeface="Arial" panose="020B0604020202020204" pitchFamily="34" charset="0"/>
              <a:cs typeface="Arial" panose="020B0604020202020204" pitchFamily="34" charset="0"/>
            </a:rPr>
            <a:t>correspondant à votre évaluation </a:t>
          </a:r>
          <a:r>
            <a:rPr lang="fr-FR" sz="1000" b="1" i="1" baseline="0">
              <a:solidFill>
                <a:sysClr val="windowText" lastClr="000000"/>
              </a:solidFill>
              <a:latin typeface="Arial" panose="020B0604020202020204" pitchFamily="34" charset="0"/>
              <a:cs typeface="Arial" panose="020B0604020202020204" pitchFamily="34" charset="0"/>
            </a:rPr>
            <a:t>du jour</a:t>
          </a:r>
        </a:p>
        <a:p>
          <a:pPr algn="ctr"/>
          <a:r>
            <a:rPr lang="fr-FR" sz="1000" b="0" baseline="0">
              <a:solidFill>
                <a:sysClr val="windowText" lastClr="000000"/>
              </a:solidFill>
              <a:latin typeface="Arial" panose="020B0604020202020204" pitchFamily="34" charset="0"/>
              <a:cs typeface="Arial" panose="020B0604020202020204" pitchFamily="34" charset="0"/>
            </a:rPr>
            <a:t>s'affiche</a:t>
          </a:r>
          <a:endParaRPr lang="fr-FR" sz="800" b="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1143000</xdr:colOff>
      <xdr:row>3</xdr:row>
      <xdr:rowOff>9524</xdr:rowOff>
    </xdr:to>
    <xdr:sp macro="" textlink="">
      <xdr:nvSpPr>
        <xdr:cNvPr id="3" name="Rectangle 2"/>
        <xdr:cNvSpPr/>
      </xdr:nvSpPr>
      <xdr:spPr>
        <a:xfrm>
          <a:off x="0" y="0"/>
          <a:ext cx="1143000" cy="742949"/>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0</xdr:colOff>
      <xdr:row>0</xdr:row>
      <xdr:rowOff>0</xdr:rowOff>
    </xdr:from>
    <xdr:to>
      <xdr:col>0</xdr:col>
      <xdr:colOff>1066800</xdr:colOff>
      <xdr:row>2</xdr:row>
      <xdr:rowOff>20180</xdr:rowOff>
    </xdr:to>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66800" cy="70598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16</xdr:col>
      <xdr:colOff>0</xdr:colOff>
      <xdr:row>0</xdr:row>
      <xdr:rowOff>0</xdr:rowOff>
    </xdr:from>
    <xdr:to>
      <xdr:col>17</xdr:col>
      <xdr:colOff>889000</xdr:colOff>
      <xdr:row>2</xdr:row>
      <xdr:rowOff>66675</xdr:rowOff>
    </xdr:to>
    <xdr:sp macro="" textlink="">
      <xdr:nvSpPr>
        <xdr:cNvPr id="4" name="Rectangle 3"/>
        <xdr:cNvSpPr/>
      </xdr:nvSpPr>
      <xdr:spPr>
        <a:xfrm>
          <a:off x="6561667" y="0"/>
          <a:ext cx="1132416" cy="860425"/>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16</xdr:col>
      <xdr:colOff>83609</xdr:colOff>
      <xdr:row>0</xdr:row>
      <xdr:rowOff>52916</xdr:rowOff>
    </xdr:from>
    <xdr:ext cx="932392" cy="617032"/>
    <xdr:pic>
      <xdr:nvPicPr>
        <xdr:cNvPr id="7" name="Image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07692" y="52916"/>
          <a:ext cx="932392" cy="617032"/>
        </a:xfrm>
        <a:prstGeom prst="rect">
          <a:avLst/>
        </a:prstGeom>
      </xdr:spPr>
    </xdr:pic>
    <xdr:clientData/>
  </xdr:oneCellAnchor>
  <xdr:twoCellAnchor>
    <xdr:from>
      <xdr:col>0</xdr:col>
      <xdr:colOff>0</xdr:colOff>
      <xdr:row>0</xdr:row>
      <xdr:rowOff>0</xdr:rowOff>
    </xdr:from>
    <xdr:to>
      <xdr:col>0</xdr:col>
      <xdr:colOff>1133475</xdr:colOff>
      <xdr:row>2</xdr:row>
      <xdr:rowOff>66675</xdr:rowOff>
    </xdr:to>
    <xdr:sp macro="" textlink="">
      <xdr:nvSpPr>
        <xdr:cNvPr id="5" name="Rectangle 4"/>
        <xdr:cNvSpPr/>
      </xdr:nvSpPr>
      <xdr:spPr>
        <a:xfrm>
          <a:off x="0" y="0"/>
          <a:ext cx="1133475" cy="866775"/>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84667</xdr:colOff>
      <xdr:row>0</xdr:row>
      <xdr:rowOff>41277</xdr:rowOff>
    </xdr:from>
    <xdr:to>
      <xdr:col>0</xdr:col>
      <xdr:colOff>1026583</xdr:colOff>
      <xdr:row>3</xdr:row>
      <xdr:rowOff>71945</xdr:rowOff>
    </xdr:to>
    <xdr:pic>
      <xdr:nvPicPr>
        <xdr:cNvPr id="6" name="Image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667" y="41277"/>
          <a:ext cx="941916" cy="623335"/>
        </a:xfrm>
        <a:prstGeom prst="rect">
          <a:avLst/>
        </a:prstGeom>
      </xdr:spPr>
    </xdr:pic>
    <xdr:clientData/>
  </xdr:twoCellAnchor>
  <xdr:twoCellAnchor editAs="oneCell">
    <xdr:from>
      <xdr:col>4</xdr:col>
      <xdr:colOff>91586</xdr:colOff>
      <xdr:row>6</xdr:row>
      <xdr:rowOff>43981</xdr:rowOff>
    </xdr:from>
    <xdr:to>
      <xdr:col>4</xdr:col>
      <xdr:colOff>282111</xdr:colOff>
      <xdr:row>6</xdr:row>
      <xdr:rowOff>223981</xdr:rowOff>
    </xdr:to>
    <xdr:pic>
      <xdr:nvPicPr>
        <xdr:cNvPr id="2" name="Image 1">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1524019"/>
          <a:ext cx="190525" cy="180000"/>
        </a:xfrm>
        <a:prstGeom prst="rect">
          <a:avLst/>
        </a:prstGeom>
      </xdr:spPr>
    </xdr:pic>
    <xdr:clientData/>
  </xdr:twoCellAnchor>
  <xdr:twoCellAnchor editAs="oneCell">
    <xdr:from>
      <xdr:col>21</xdr:col>
      <xdr:colOff>1162655</xdr:colOff>
      <xdr:row>40</xdr:row>
      <xdr:rowOff>145321</xdr:rowOff>
    </xdr:from>
    <xdr:to>
      <xdr:col>21</xdr:col>
      <xdr:colOff>1513416</xdr:colOff>
      <xdr:row>41</xdr:row>
      <xdr:rowOff>235858</xdr:rowOff>
    </xdr:to>
    <xdr:pic>
      <xdr:nvPicPr>
        <xdr:cNvPr id="3" name="Image 2">
          <a:hlinkClick xmlns:r="http://schemas.openxmlformats.org/officeDocument/2006/relationships" r:id="rId5"/>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835822" y="9903154"/>
          <a:ext cx="350761" cy="333954"/>
        </a:xfrm>
        <a:prstGeom prst="rect">
          <a:avLst/>
        </a:prstGeom>
      </xdr:spPr>
    </xdr:pic>
    <xdr:clientData/>
  </xdr:twoCellAnchor>
  <xdr:twoCellAnchor>
    <xdr:from>
      <xdr:col>0</xdr:col>
      <xdr:colOff>1037771</xdr:colOff>
      <xdr:row>29</xdr:row>
      <xdr:rowOff>118377</xdr:rowOff>
    </xdr:from>
    <xdr:to>
      <xdr:col>0</xdr:col>
      <xdr:colOff>1691821</xdr:colOff>
      <xdr:row>31</xdr:row>
      <xdr:rowOff>215447</xdr:rowOff>
    </xdr:to>
    <xdr:grpSp>
      <xdr:nvGrpSpPr>
        <xdr:cNvPr id="3075" name="Group 3"/>
        <xdr:cNvGrpSpPr>
          <a:grpSpLocks noChangeAspect="1"/>
        </xdr:cNvGrpSpPr>
      </xdr:nvGrpSpPr>
      <xdr:grpSpPr bwMode="auto">
        <a:xfrm>
          <a:off x="1037771" y="7198627"/>
          <a:ext cx="654050" cy="583903"/>
          <a:chOff x="2760" y="1470"/>
          <a:chExt cx="2820" cy="2532"/>
        </a:xfrm>
      </xdr:grpSpPr>
      <xdr:sp macro="" textlink="">
        <xdr:nvSpPr>
          <xdr:cNvPr id="3076" name="AutoShape 4"/>
          <xdr:cNvSpPr>
            <a:spLocks noChangeAspect="1" noChangeArrowheads="1"/>
          </xdr:cNvSpPr>
        </xdr:nvSpPr>
        <xdr:spPr bwMode="auto">
          <a:xfrm>
            <a:off x="2760" y="1470"/>
            <a:ext cx="2820" cy="2532"/>
          </a:xfrm>
          <a:prstGeom prst="triangle">
            <a:avLst>
              <a:gd name="adj" fmla="val 50000"/>
            </a:avLst>
          </a:prstGeom>
          <a:solidFill>
            <a:srgbClr val="FF0000"/>
          </a:solidFill>
          <a:ln w="19050">
            <a:solidFill>
              <a:srgbClr val="990033"/>
            </a:solidFill>
            <a:miter lim="800000"/>
            <a:headEnd/>
            <a:tailEnd/>
          </a:ln>
        </xdr:spPr>
      </xdr:sp>
      <xdr:sp macro="" textlink="">
        <xdr:nvSpPr>
          <xdr:cNvPr id="3077" name="AutoShape 5"/>
          <xdr:cNvSpPr>
            <a:spLocks noChangeAspect="1" noChangeArrowheads="1"/>
          </xdr:cNvSpPr>
        </xdr:nvSpPr>
        <xdr:spPr bwMode="auto">
          <a:xfrm>
            <a:off x="3138" y="1944"/>
            <a:ext cx="2064" cy="1853"/>
          </a:xfrm>
          <a:prstGeom prst="triangle">
            <a:avLst>
              <a:gd name="adj" fmla="val 50000"/>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grpSp>
        <xdr:nvGrpSpPr>
          <xdr:cNvPr id="3078" name="Group 6"/>
          <xdr:cNvGrpSpPr>
            <a:grpSpLocks noChangeAspect="1"/>
          </xdr:cNvGrpSpPr>
        </xdr:nvGrpSpPr>
        <xdr:grpSpPr bwMode="auto">
          <a:xfrm>
            <a:off x="4024" y="2346"/>
            <a:ext cx="292" cy="1308"/>
            <a:chOff x="6722" y="1650"/>
            <a:chExt cx="782" cy="3504"/>
          </a:xfrm>
        </xdr:grpSpPr>
        <xdr:sp macro="" textlink="">
          <xdr:nvSpPr>
            <xdr:cNvPr id="3079" name="Oval 7"/>
            <xdr:cNvSpPr>
              <a:spLocks noChangeAspect="1" noChangeArrowheads="1"/>
            </xdr:cNvSpPr>
          </xdr:nvSpPr>
          <xdr:spPr bwMode="auto">
            <a:xfrm>
              <a:off x="6723" y="1650"/>
              <a:ext cx="780" cy="78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080" name="Oval 8"/>
            <xdr:cNvSpPr>
              <a:spLocks noChangeAspect="1" noChangeArrowheads="1"/>
            </xdr:cNvSpPr>
          </xdr:nvSpPr>
          <xdr:spPr bwMode="auto">
            <a:xfrm>
              <a:off x="6723" y="4374"/>
              <a:ext cx="780" cy="78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081" name="AutoShape 9"/>
            <xdr:cNvSpPr>
              <a:spLocks noChangeAspect="1" noChangeArrowheads="1"/>
            </xdr:cNvSpPr>
          </xdr:nvSpPr>
          <xdr:spPr bwMode="auto">
            <a:xfrm flipV="1">
              <a:off x="6722" y="2076"/>
              <a:ext cx="782" cy="2040"/>
            </a:xfrm>
            <a:prstGeom prst="triangle">
              <a:avLst>
                <a:gd name="adj" fmla="val 50000"/>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grpSp>
    </xdr:grpSp>
    <xdr:clientData/>
  </xdr:twoCellAnchor>
  <xdr:twoCellAnchor>
    <xdr:from>
      <xdr:col>35</xdr:col>
      <xdr:colOff>0</xdr:colOff>
      <xdr:row>0</xdr:row>
      <xdr:rowOff>0</xdr:rowOff>
    </xdr:from>
    <xdr:to>
      <xdr:col>36</xdr:col>
      <xdr:colOff>889000</xdr:colOff>
      <xdr:row>2</xdr:row>
      <xdr:rowOff>66675</xdr:rowOff>
    </xdr:to>
    <xdr:sp macro="" textlink="">
      <xdr:nvSpPr>
        <xdr:cNvPr id="18" name="Rectangle 17"/>
        <xdr:cNvSpPr/>
      </xdr:nvSpPr>
      <xdr:spPr>
        <a:xfrm>
          <a:off x="6424083" y="0"/>
          <a:ext cx="1132417" cy="585258"/>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35</xdr:col>
      <xdr:colOff>83609</xdr:colOff>
      <xdr:row>0</xdr:row>
      <xdr:rowOff>52916</xdr:rowOff>
    </xdr:from>
    <xdr:ext cx="932392" cy="617032"/>
    <xdr:pic>
      <xdr:nvPicPr>
        <xdr:cNvPr id="19" name="Image 1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07692" y="52916"/>
          <a:ext cx="932392" cy="617032"/>
        </a:xfrm>
        <a:prstGeom prst="rect">
          <a:avLst/>
        </a:prstGeom>
      </xdr:spPr>
    </xdr:pic>
    <xdr:clientData/>
  </xdr:oneCellAnchor>
  <xdr:twoCellAnchor>
    <xdr:from>
      <xdr:col>49</xdr:col>
      <xdr:colOff>0</xdr:colOff>
      <xdr:row>0</xdr:row>
      <xdr:rowOff>0</xdr:rowOff>
    </xdr:from>
    <xdr:to>
      <xdr:col>50</xdr:col>
      <xdr:colOff>889000</xdr:colOff>
      <xdr:row>2</xdr:row>
      <xdr:rowOff>66675</xdr:rowOff>
    </xdr:to>
    <xdr:sp macro="" textlink="">
      <xdr:nvSpPr>
        <xdr:cNvPr id="21" name="Rectangle 20"/>
        <xdr:cNvSpPr/>
      </xdr:nvSpPr>
      <xdr:spPr>
        <a:xfrm>
          <a:off x="12752917" y="0"/>
          <a:ext cx="1132416" cy="585258"/>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oneCellAnchor>
    <xdr:from>
      <xdr:col>49</xdr:col>
      <xdr:colOff>83609</xdr:colOff>
      <xdr:row>0</xdr:row>
      <xdr:rowOff>52916</xdr:rowOff>
    </xdr:from>
    <xdr:ext cx="932392" cy="617032"/>
    <xdr:pic>
      <xdr:nvPicPr>
        <xdr:cNvPr id="22" name="Image 2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36526" y="52916"/>
          <a:ext cx="932392" cy="617032"/>
        </a:xfrm>
        <a:prstGeom prst="rect">
          <a:avLst/>
        </a:prstGeom>
      </xdr:spPr>
    </xdr:pic>
    <xdr:clientData/>
  </xdr:oneCellAnchor>
  <xdr:twoCellAnchor>
    <xdr:from>
      <xdr:col>21</xdr:col>
      <xdr:colOff>1158420</xdr:colOff>
      <xdr:row>32</xdr:row>
      <xdr:rowOff>161298</xdr:rowOff>
    </xdr:from>
    <xdr:to>
      <xdr:col>21</xdr:col>
      <xdr:colOff>1555749</xdr:colOff>
      <xdr:row>34</xdr:row>
      <xdr:rowOff>29180</xdr:rowOff>
    </xdr:to>
    <xdr:grpSp>
      <xdr:nvGrpSpPr>
        <xdr:cNvPr id="23" name="Group 3"/>
        <xdr:cNvGrpSpPr>
          <a:grpSpLocks noChangeAspect="1"/>
        </xdr:cNvGrpSpPr>
      </xdr:nvGrpSpPr>
      <xdr:grpSpPr bwMode="auto">
        <a:xfrm>
          <a:off x="10831587" y="7971798"/>
          <a:ext cx="397329" cy="354715"/>
          <a:chOff x="2760" y="1470"/>
          <a:chExt cx="2820" cy="2532"/>
        </a:xfrm>
      </xdr:grpSpPr>
      <xdr:sp macro="" textlink="">
        <xdr:nvSpPr>
          <xdr:cNvPr id="24" name="AutoShape 4"/>
          <xdr:cNvSpPr>
            <a:spLocks noChangeAspect="1" noChangeArrowheads="1"/>
          </xdr:cNvSpPr>
        </xdr:nvSpPr>
        <xdr:spPr bwMode="auto">
          <a:xfrm>
            <a:off x="2760" y="1470"/>
            <a:ext cx="2820" cy="2532"/>
          </a:xfrm>
          <a:prstGeom prst="triangle">
            <a:avLst>
              <a:gd name="adj" fmla="val 50000"/>
            </a:avLst>
          </a:prstGeom>
          <a:solidFill>
            <a:srgbClr val="FF0000"/>
          </a:solidFill>
          <a:ln w="19050">
            <a:solidFill>
              <a:srgbClr val="990033"/>
            </a:solidFill>
            <a:miter lim="800000"/>
            <a:headEnd/>
            <a:tailEnd/>
          </a:ln>
        </xdr:spPr>
      </xdr:sp>
      <xdr:sp macro="" textlink="">
        <xdr:nvSpPr>
          <xdr:cNvPr id="25" name="AutoShape 5"/>
          <xdr:cNvSpPr>
            <a:spLocks noChangeAspect="1" noChangeArrowheads="1"/>
          </xdr:cNvSpPr>
        </xdr:nvSpPr>
        <xdr:spPr bwMode="auto">
          <a:xfrm>
            <a:off x="3138" y="1944"/>
            <a:ext cx="2064" cy="1853"/>
          </a:xfrm>
          <a:prstGeom prst="triangle">
            <a:avLst>
              <a:gd name="adj" fmla="val 50000"/>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grpSp>
        <xdr:nvGrpSpPr>
          <xdr:cNvPr id="26" name="Group 6"/>
          <xdr:cNvGrpSpPr>
            <a:grpSpLocks noChangeAspect="1"/>
          </xdr:cNvGrpSpPr>
        </xdr:nvGrpSpPr>
        <xdr:grpSpPr bwMode="auto">
          <a:xfrm>
            <a:off x="4024" y="2346"/>
            <a:ext cx="292" cy="1308"/>
            <a:chOff x="6722" y="1650"/>
            <a:chExt cx="782" cy="3504"/>
          </a:xfrm>
        </xdr:grpSpPr>
        <xdr:sp macro="" textlink="">
          <xdr:nvSpPr>
            <xdr:cNvPr id="27" name="Oval 7"/>
            <xdr:cNvSpPr>
              <a:spLocks noChangeAspect="1" noChangeArrowheads="1"/>
            </xdr:cNvSpPr>
          </xdr:nvSpPr>
          <xdr:spPr bwMode="auto">
            <a:xfrm>
              <a:off x="6723" y="1650"/>
              <a:ext cx="780" cy="78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8" name="Oval 8"/>
            <xdr:cNvSpPr>
              <a:spLocks noChangeAspect="1" noChangeArrowheads="1"/>
            </xdr:cNvSpPr>
          </xdr:nvSpPr>
          <xdr:spPr bwMode="auto">
            <a:xfrm>
              <a:off x="6723" y="4374"/>
              <a:ext cx="780" cy="78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9" name="AutoShape 9"/>
            <xdr:cNvSpPr>
              <a:spLocks noChangeAspect="1" noChangeArrowheads="1"/>
            </xdr:cNvSpPr>
          </xdr:nvSpPr>
          <xdr:spPr bwMode="auto">
            <a:xfrm flipV="1">
              <a:off x="6722" y="2076"/>
              <a:ext cx="782" cy="2040"/>
            </a:xfrm>
            <a:prstGeom prst="triangle">
              <a:avLst>
                <a:gd name="adj" fmla="val 50000"/>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grpSp>
    </xdr:grpSp>
    <xdr:clientData/>
  </xdr:twoCellAnchor>
  <xdr:twoCellAnchor>
    <xdr:from>
      <xdr:col>36</xdr:col>
      <xdr:colOff>125487</xdr:colOff>
      <xdr:row>40</xdr:row>
      <xdr:rowOff>176115</xdr:rowOff>
    </xdr:from>
    <xdr:to>
      <xdr:col>36</xdr:col>
      <xdr:colOff>522816</xdr:colOff>
      <xdr:row>42</xdr:row>
      <xdr:rowOff>43996</xdr:rowOff>
    </xdr:to>
    <xdr:grpSp>
      <xdr:nvGrpSpPr>
        <xdr:cNvPr id="30" name="Group 3"/>
        <xdr:cNvGrpSpPr>
          <a:grpSpLocks noChangeAspect="1"/>
        </xdr:cNvGrpSpPr>
      </xdr:nvGrpSpPr>
      <xdr:grpSpPr bwMode="auto">
        <a:xfrm>
          <a:off x="13121820" y="9933948"/>
          <a:ext cx="397329" cy="354715"/>
          <a:chOff x="2760" y="1470"/>
          <a:chExt cx="2820" cy="2532"/>
        </a:xfrm>
      </xdr:grpSpPr>
      <xdr:sp macro="" textlink="">
        <xdr:nvSpPr>
          <xdr:cNvPr id="31" name="AutoShape 4"/>
          <xdr:cNvSpPr>
            <a:spLocks noChangeAspect="1" noChangeArrowheads="1"/>
          </xdr:cNvSpPr>
        </xdr:nvSpPr>
        <xdr:spPr bwMode="auto">
          <a:xfrm>
            <a:off x="2760" y="1470"/>
            <a:ext cx="2820" cy="2532"/>
          </a:xfrm>
          <a:prstGeom prst="triangle">
            <a:avLst>
              <a:gd name="adj" fmla="val 50000"/>
            </a:avLst>
          </a:prstGeom>
          <a:solidFill>
            <a:srgbClr val="FF0000"/>
          </a:solidFill>
          <a:ln w="19050">
            <a:solidFill>
              <a:srgbClr val="990033"/>
            </a:solidFill>
            <a:miter lim="800000"/>
            <a:headEnd/>
            <a:tailEnd/>
          </a:ln>
        </xdr:spPr>
      </xdr:sp>
      <xdr:sp macro="" textlink="">
        <xdr:nvSpPr>
          <xdr:cNvPr id="32" name="AutoShape 5"/>
          <xdr:cNvSpPr>
            <a:spLocks noChangeAspect="1" noChangeArrowheads="1"/>
          </xdr:cNvSpPr>
        </xdr:nvSpPr>
        <xdr:spPr bwMode="auto">
          <a:xfrm>
            <a:off x="3138" y="1944"/>
            <a:ext cx="2064" cy="1853"/>
          </a:xfrm>
          <a:prstGeom prst="triangle">
            <a:avLst>
              <a:gd name="adj" fmla="val 50000"/>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grpSp>
        <xdr:nvGrpSpPr>
          <xdr:cNvPr id="33" name="Group 6"/>
          <xdr:cNvGrpSpPr>
            <a:grpSpLocks noChangeAspect="1"/>
          </xdr:cNvGrpSpPr>
        </xdr:nvGrpSpPr>
        <xdr:grpSpPr bwMode="auto">
          <a:xfrm>
            <a:off x="4024" y="2346"/>
            <a:ext cx="292" cy="1308"/>
            <a:chOff x="6722" y="1650"/>
            <a:chExt cx="782" cy="3504"/>
          </a:xfrm>
        </xdr:grpSpPr>
        <xdr:sp macro="" textlink="">
          <xdr:nvSpPr>
            <xdr:cNvPr id="34" name="Oval 7"/>
            <xdr:cNvSpPr>
              <a:spLocks noChangeAspect="1" noChangeArrowheads="1"/>
            </xdr:cNvSpPr>
          </xdr:nvSpPr>
          <xdr:spPr bwMode="auto">
            <a:xfrm>
              <a:off x="6723" y="1650"/>
              <a:ext cx="780" cy="78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5" name="Oval 8"/>
            <xdr:cNvSpPr>
              <a:spLocks noChangeAspect="1" noChangeArrowheads="1"/>
            </xdr:cNvSpPr>
          </xdr:nvSpPr>
          <xdr:spPr bwMode="auto">
            <a:xfrm>
              <a:off x="6723" y="4374"/>
              <a:ext cx="780" cy="78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6" name="AutoShape 9"/>
            <xdr:cNvSpPr>
              <a:spLocks noChangeAspect="1" noChangeArrowheads="1"/>
            </xdr:cNvSpPr>
          </xdr:nvSpPr>
          <xdr:spPr bwMode="auto">
            <a:xfrm flipV="1">
              <a:off x="6722" y="2076"/>
              <a:ext cx="782" cy="2040"/>
            </a:xfrm>
            <a:prstGeom prst="triangle">
              <a:avLst>
                <a:gd name="adj" fmla="val 50000"/>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grpSp>
    </xdr:grpSp>
    <xdr:clientData/>
  </xdr:twoCellAnchor>
  <xdr:twoCellAnchor>
    <xdr:from>
      <xdr:col>50</xdr:col>
      <xdr:colOff>235553</xdr:colOff>
      <xdr:row>40</xdr:row>
      <xdr:rowOff>159182</xdr:rowOff>
    </xdr:from>
    <xdr:to>
      <xdr:col>50</xdr:col>
      <xdr:colOff>632882</xdr:colOff>
      <xdr:row>42</xdr:row>
      <xdr:rowOff>27063</xdr:rowOff>
    </xdr:to>
    <xdr:grpSp>
      <xdr:nvGrpSpPr>
        <xdr:cNvPr id="37" name="Group 3"/>
        <xdr:cNvGrpSpPr>
          <a:grpSpLocks noChangeAspect="1"/>
        </xdr:cNvGrpSpPr>
      </xdr:nvGrpSpPr>
      <xdr:grpSpPr bwMode="auto">
        <a:xfrm>
          <a:off x="19571303" y="9917015"/>
          <a:ext cx="397329" cy="354715"/>
          <a:chOff x="2760" y="1470"/>
          <a:chExt cx="2820" cy="2532"/>
        </a:xfrm>
      </xdr:grpSpPr>
      <xdr:sp macro="" textlink="">
        <xdr:nvSpPr>
          <xdr:cNvPr id="38" name="AutoShape 4"/>
          <xdr:cNvSpPr>
            <a:spLocks noChangeAspect="1" noChangeArrowheads="1"/>
          </xdr:cNvSpPr>
        </xdr:nvSpPr>
        <xdr:spPr bwMode="auto">
          <a:xfrm>
            <a:off x="2760" y="1470"/>
            <a:ext cx="2820" cy="2532"/>
          </a:xfrm>
          <a:prstGeom prst="triangle">
            <a:avLst>
              <a:gd name="adj" fmla="val 50000"/>
            </a:avLst>
          </a:prstGeom>
          <a:solidFill>
            <a:srgbClr val="FF0000"/>
          </a:solidFill>
          <a:ln w="19050">
            <a:solidFill>
              <a:srgbClr val="990033"/>
            </a:solidFill>
            <a:miter lim="800000"/>
            <a:headEnd/>
            <a:tailEnd/>
          </a:ln>
        </xdr:spPr>
      </xdr:sp>
      <xdr:sp macro="" textlink="">
        <xdr:nvSpPr>
          <xdr:cNvPr id="39" name="AutoShape 5"/>
          <xdr:cNvSpPr>
            <a:spLocks noChangeAspect="1" noChangeArrowheads="1"/>
          </xdr:cNvSpPr>
        </xdr:nvSpPr>
        <xdr:spPr bwMode="auto">
          <a:xfrm>
            <a:off x="3138" y="1944"/>
            <a:ext cx="2064" cy="1853"/>
          </a:xfrm>
          <a:prstGeom prst="triangle">
            <a:avLst>
              <a:gd name="adj" fmla="val 50000"/>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grpSp>
        <xdr:nvGrpSpPr>
          <xdr:cNvPr id="40" name="Group 6"/>
          <xdr:cNvGrpSpPr>
            <a:grpSpLocks noChangeAspect="1"/>
          </xdr:cNvGrpSpPr>
        </xdr:nvGrpSpPr>
        <xdr:grpSpPr bwMode="auto">
          <a:xfrm>
            <a:off x="4024" y="2346"/>
            <a:ext cx="292" cy="1308"/>
            <a:chOff x="6722" y="1650"/>
            <a:chExt cx="782" cy="3504"/>
          </a:xfrm>
        </xdr:grpSpPr>
        <xdr:sp macro="" textlink="">
          <xdr:nvSpPr>
            <xdr:cNvPr id="41" name="Oval 7"/>
            <xdr:cNvSpPr>
              <a:spLocks noChangeAspect="1" noChangeArrowheads="1"/>
            </xdr:cNvSpPr>
          </xdr:nvSpPr>
          <xdr:spPr bwMode="auto">
            <a:xfrm>
              <a:off x="6723" y="1650"/>
              <a:ext cx="780" cy="78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2" name="Oval 8"/>
            <xdr:cNvSpPr>
              <a:spLocks noChangeAspect="1" noChangeArrowheads="1"/>
            </xdr:cNvSpPr>
          </xdr:nvSpPr>
          <xdr:spPr bwMode="auto">
            <a:xfrm>
              <a:off x="6723" y="4374"/>
              <a:ext cx="780" cy="780"/>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 name="AutoShape 9"/>
            <xdr:cNvSpPr>
              <a:spLocks noChangeAspect="1" noChangeArrowheads="1"/>
            </xdr:cNvSpPr>
          </xdr:nvSpPr>
          <xdr:spPr bwMode="auto">
            <a:xfrm flipV="1">
              <a:off x="6722" y="2076"/>
              <a:ext cx="782" cy="2040"/>
            </a:xfrm>
            <a:prstGeom prst="triangle">
              <a:avLst>
                <a:gd name="adj" fmla="val 50000"/>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grpSp>
    </xdr:grpSp>
    <xdr:clientData/>
  </xdr:twoCellAnchor>
  <xdr:twoCellAnchor editAs="oneCell">
    <xdr:from>
      <xdr:col>4</xdr:col>
      <xdr:colOff>91586</xdr:colOff>
      <xdr:row>7</xdr:row>
      <xdr:rowOff>43561</xdr:rowOff>
    </xdr:from>
    <xdr:to>
      <xdr:col>4</xdr:col>
      <xdr:colOff>282111</xdr:colOff>
      <xdr:row>7</xdr:row>
      <xdr:rowOff>223561</xdr:rowOff>
    </xdr:to>
    <xdr:pic>
      <xdr:nvPicPr>
        <xdr:cNvPr id="44" name="Image 43">
          <a:hlinkClick xmlns:r="http://schemas.openxmlformats.org/officeDocument/2006/relationships" r:id="rId7"/>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1765388"/>
          <a:ext cx="190525" cy="180000"/>
        </a:xfrm>
        <a:prstGeom prst="rect">
          <a:avLst/>
        </a:prstGeom>
      </xdr:spPr>
    </xdr:pic>
    <xdr:clientData/>
  </xdr:twoCellAnchor>
  <xdr:twoCellAnchor editAs="oneCell">
    <xdr:from>
      <xdr:col>4</xdr:col>
      <xdr:colOff>91586</xdr:colOff>
      <xdr:row>8</xdr:row>
      <xdr:rowOff>43142</xdr:rowOff>
    </xdr:from>
    <xdr:to>
      <xdr:col>4</xdr:col>
      <xdr:colOff>282111</xdr:colOff>
      <xdr:row>8</xdr:row>
      <xdr:rowOff>223142</xdr:rowOff>
    </xdr:to>
    <xdr:pic>
      <xdr:nvPicPr>
        <xdr:cNvPr id="45" name="Image 44">
          <a:hlinkClick xmlns:r="http://schemas.openxmlformats.org/officeDocument/2006/relationships" r:id="rId8"/>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2006757"/>
          <a:ext cx="190525" cy="180000"/>
        </a:xfrm>
        <a:prstGeom prst="rect">
          <a:avLst/>
        </a:prstGeom>
      </xdr:spPr>
    </xdr:pic>
    <xdr:clientData/>
  </xdr:twoCellAnchor>
  <xdr:twoCellAnchor editAs="oneCell">
    <xdr:from>
      <xdr:col>4</xdr:col>
      <xdr:colOff>91586</xdr:colOff>
      <xdr:row>9</xdr:row>
      <xdr:rowOff>42722</xdr:rowOff>
    </xdr:from>
    <xdr:to>
      <xdr:col>4</xdr:col>
      <xdr:colOff>282111</xdr:colOff>
      <xdr:row>9</xdr:row>
      <xdr:rowOff>222722</xdr:rowOff>
    </xdr:to>
    <xdr:pic>
      <xdr:nvPicPr>
        <xdr:cNvPr id="46" name="Image 45">
          <a:hlinkClick xmlns:r="http://schemas.openxmlformats.org/officeDocument/2006/relationships" r:id="rId9"/>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2248126"/>
          <a:ext cx="190525" cy="180000"/>
        </a:xfrm>
        <a:prstGeom prst="rect">
          <a:avLst/>
        </a:prstGeom>
      </xdr:spPr>
    </xdr:pic>
    <xdr:clientData/>
  </xdr:twoCellAnchor>
  <xdr:twoCellAnchor editAs="oneCell">
    <xdr:from>
      <xdr:col>4</xdr:col>
      <xdr:colOff>91586</xdr:colOff>
      <xdr:row>10</xdr:row>
      <xdr:rowOff>42303</xdr:rowOff>
    </xdr:from>
    <xdr:to>
      <xdr:col>4</xdr:col>
      <xdr:colOff>282111</xdr:colOff>
      <xdr:row>10</xdr:row>
      <xdr:rowOff>222303</xdr:rowOff>
    </xdr:to>
    <xdr:pic>
      <xdr:nvPicPr>
        <xdr:cNvPr id="47" name="Image 46">
          <a:hlinkClick xmlns:r="http://schemas.openxmlformats.org/officeDocument/2006/relationships" r:id="rId10"/>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2489495"/>
          <a:ext cx="190525" cy="180000"/>
        </a:xfrm>
        <a:prstGeom prst="rect">
          <a:avLst/>
        </a:prstGeom>
      </xdr:spPr>
    </xdr:pic>
    <xdr:clientData/>
  </xdr:twoCellAnchor>
  <xdr:twoCellAnchor editAs="oneCell">
    <xdr:from>
      <xdr:col>4</xdr:col>
      <xdr:colOff>91586</xdr:colOff>
      <xdr:row>11</xdr:row>
      <xdr:rowOff>41883</xdr:rowOff>
    </xdr:from>
    <xdr:to>
      <xdr:col>4</xdr:col>
      <xdr:colOff>282111</xdr:colOff>
      <xdr:row>11</xdr:row>
      <xdr:rowOff>221883</xdr:rowOff>
    </xdr:to>
    <xdr:pic>
      <xdr:nvPicPr>
        <xdr:cNvPr id="48" name="Image 47">
          <a:hlinkClick xmlns:r="http://schemas.openxmlformats.org/officeDocument/2006/relationships" r:id="rId11"/>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2730864"/>
          <a:ext cx="190525" cy="180000"/>
        </a:xfrm>
        <a:prstGeom prst="rect">
          <a:avLst/>
        </a:prstGeom>
      </xdr:spPr>
    </xdr:pic>
    <xdr:clientData/>
  </xdr:twoCellAnchor>
  <xdr:twoCellAnchor editAs="oneCell">
    <xdr:from>
      <xdr:col>4</xdr:col>
      <xdr:colOff>91586</xdr:colOff>
      <xdr:row>12</xdr:row>
      <xdr:rowOff>41464</xdr:rowOff>
    </xdr:from>
    <xdr:to>
      <xdr:col>4</xdr:col>
      <xdr:colOff>282111</xdr:colOff>
      <xdr:row>12</xdr:row>
      <xdr:rowOff>221464</xdr:rowOff>
    </xdr:to>
    <xdr:pic>
      <xdr:nvPicPr>
        <xdr:cNvPr id="49" name="Image 48">
          <a:hlinkClick xmlns:r="http://schemas.openxmlformats.org/officeDocument/2006/relationships" r:id="rId12"/>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2972233"/>
          <a:ext cx="190525" cy="180000"/>
        </a:xfrm>
        <a:prstGeom prst="rect">
          <a:avLst/>
        </a:prstGeom>
      </xdr:spPr>
    </xdr:pic>
    <xdr:clientData/>
  </xdr:twoCellAnchor>
  <xdr:oneCellAnchor>
    <xdr:from>
      <xdr:col>4</xdr:col>
      <xdr:colOff>91586</xdr:colOff>
      <xdr:row>13</xdr:row>
      <xdr:rowOff>41044</xdr:rowOff>
    </xdr:from>
    <xdr:ext cx="190525" cy="180000"/>
    <xdr:pic>
      <xdr:nvPicPr>
        <xdr:cNvPr id="50" name="Image 49">
          <a:hlinkClick xmlns:r="http://schemas.openxmlformats.org/officeDocument/2006/relationships" r:id="rId1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3213602"/>
          <a:ext cx="190525" cy="180000"/>
        </a:xfrm>
        <a:prstGeom prst="rect">
          <a:avLst/>
        </a:prstGeom>
      </xdr:spPr>
    </xdr:pic>
    <xdr:clientData/>
  </xdr:oneCellAnchor>
  <xdr:oneCellAnchor>
    <xdr:from>
      <xdr:col>4</xdr:col>
      <xdr:colOff>91586</xdr:colOff>
      <xdr:row>14</xdr:row>
      <xdr:rowOff>40625</xdr:rowOff>
    </xdr:from>
    <xdr:ext cx="190525" cy="180000"/>
    <xdr:pic>
      <xdr:nvPicPr>
        <xdr:cNvPr id="51" name="Image 50">
          <a:hlinkClick xmlns:r="http://schemas.openxmlformats.org/officeDocument/2006/relationships" r:id="rId14"/>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3454971"/>
          <a:ext cx="190525" cy="180000"/>
        </a:xfrm>
        <a:prstGeom prst="rect">
          <a:avLst/>
        </a:prstGeom>
      </xdr:spPr>
    </xdr:pic>
    <xdr:clientData/>
  </xdr:oneCellAnchor>
  <xdr:oneCellAnchor>
    <xdr:from>
      <xdr:col>4</xdr:col>
      <xdr:colOff>91586</xdr:colOff>
      <xdr:row>15</xdr:row>
      <xdr:rowOff>40205</xdr:rowOff>
    </xdr:from>
    <xdr:ext cx="190525" cy="180000"/>
    <xdr:pic>
      <xdr:nvPicPr>
        <xdr:cNvPr id="52" name="Image 51">
          <a:hlinkClick xmlns:r="http://schemas.openxmlformats.org/officeDocument/2006/relationships" r:id="rId15"/>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3696340"/>
          <a:ext cx="190525" cy="180000"/>
        </a:xfrm>
        <a:prstGeom prst="rect">
          <a:avLst/>
        </a:prstGeom>
      </xdr:spPr>
    </xdr:pic>
    <xdr:clientData/>
  </xdr:oneCellAnchor>
  <xdr:oneCellAnchor>
    <xdr:from>
      <xdr:col>4</xdr:col>
      <xdr:colOff>91586</xdr:colOff>
      <xdr:row>16</xdr:row>
      <xdr:rowOff>39786</xdr:rowOff>
    </xdr:from>
    <xdr:ext cx="190525" cy="180000"/>
    <xdr:pic>
      <xdr:nvPicPr>
        <xdr:cNvPr id="53" name="Image 52">
          <a:hlinkClick xmlns:r="http://schemas.openxmlformats.org/officeDocument/2006/relationships" r:id="rId16"/>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3937709"/>
          <a:ext cx="190525" cy="180000"/>
        </a:xfrm>
        <a:prstGeom prst="rect">
          <a:avLst/>
        </a:prstGeom>
      </xdr:spPr>
    </xdr:pic>
    <xdr:clientData/>
  </xdr:oneCellAnchor>
  <xdr:oneCellAnchor>
    <xdr:from>
      <xdr:col>4</xdr:col>
      <xdr:colOff>91586</xdr:colOff>
      <xdr:row>17</xdr:row>
      <xdr:rowOff>39366</xdr:rowOff>
    </xdr:from>
    <xdr:ext cx="190525" cy="180000"/>
    <xdr:pic>
      <xdr:nvPicPr>
        <xdr:cNvPr id="54" name="Image 53">
          <a:hlinkClick xmlns:r="http://schemas.openxmlformats.org/officeDocument/2006/relationships" r:id="rId17"/>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4179078"/>
          <a:ext cx="190525" cy="180000"/>
        </a:xfrm>
        <a:prstGeom prst="rect">
          <a:avLst/>
        </a:prstGeom>
      </xdr:spPr>
    </xdr:pic>
    <xdr:clientData/>
  </xdr:oneCellAnchor>
  <xdr:oneCellAnchor>
    <xdr:from>
      <xdr:col>4</xdr:col>
      <xdr:colOff>91586</xdr:colOff>
      <xdr:row>18</xdr:row>
      <xdr:rowOff>38947</xdr:rowOff>
    </xdr:from>
    <xdr:ext cx="190525" cy="180000"/>
    <xdr:pic>
      <xdr:nvPicPr>
        <xdr:cNvPr id="55" name="Image 54">
          <a:hlinkClick xmlns:r="http://schemas.openxmlformats.org/officeDocument/2006/relationships" r:id="rId18"/>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4420447"/>
          <a:ext cx="190525" cy="180000"/>
        </a:xfrm>
        <a:prstGeom prst="rect">
          <a:avLst/>
        </a:prstGeom>
      </xdr:spPr>
    </xdr:pic>
    <xdr:clientData/>
  </xdr:oneCellAnchor>
  <xdr:oneCellAnchor>
    <xdr:from>
      <xdr:col>4</xdr:col>
      <xdr:colOff>91586</xdr:colOff>
      <xdr:row>19</xdr:row>
      <xdr:rowOff>38528</xdr:rowOff>
    </xdr:from>
    <xdr:ext cx="190525" cy="180000"/>
    <xdr:pic>
      <xdr:nvPicPr>
        <xdr:cNvPr id="56" name="Image 55">
          <a:hlinkClick xmlns:r="http://schemas.openxmlformats.org/officeDocument/2006/relationships" r:id="rId19"/>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4661816"/>
          <a:ext cx="190525" cy="180000"/>
        </a:xfrm>
        <a:prstGeom prst="rect">
          <a:avLst/>
        </a:prstGeom>
      </xdr:spPr>
    </xdr:pic>
    <xdr:clientData/>
  </xdr:oneCellAnchor>
  <xdr:oneCellAnchor>
    <xdr:from>
      <xdr:col>4</xdr:col>
      <xdr:colOff>91586</xdr:colOff>
      <xdr:row>20</xdr:row>
      <xdr:rowOff>38108</xdr:rowOff>
    </xdr:from>
    <xdr:ext cx="190525" cy="180000"/>
    <xdr:pic>
      <xdr:nvPicPr>
        <xdr:cNvPr id="57" name="Image 56">
          <a:hlinkClick xmlns:r="http://schemas.openxmlformats.org/officeDocument/2006/relationships" r:id="rId20"/>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4903185"/>
          <a:ext cx="190525" cy="180000"/>
        </a:xfrm>
        <a:prstGeom prst="rect">
          <a:avLst/>
        </a:prstGeom>
      </xdr:spPr>
    </xdr:pic>
    <xdr:clientData/>
  </xdr:oneCellAnchor>
  <xdr:oneCellAnchor>
    <xdr:from>
      <xdr:col>4</xdr:col>
      <xdr:colOff>91586</xdr:colOff>
      <xdr:row>21</xdr:row>
      <xdr:rowOff>37689</xdr:rowOff>
    </xdr:from>
    <xdr:ext cx="190525" cy="180000"/>
    <xdr:pic>
      <xdr:nvPicPr>
        <xdr:cNvPr id="58" name="Image 57">
          <a:hlinkClick xmlns:r="http://schemas.openxmlformats.org/officeDocument/2006/relationships" r:id="rId21"/>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5144554"/>
          <a:ext cx="190525" cy="180000"/>
        </a:xfrm>
        <a:prstGeom prst="rect">
          <a:avLst/>
        </a:prstGeom>
      </xdr:spPr>
    </xdr:pic>
    <xdr:clientData/>
  </xdr:oneCellAnchor>
  <xdr:oneCellAnchor>
    <xdr:from>
      <xdr:col>4</xdr:col>
      <xdr:colOff>91586</xdr:colOff>
      <xdr:row>22</xdr:row>
      <xdr:rowOff>37269</xdr:rowOff>
    </xdr:from>
    <xdr:ext cx="190525" cy="180000"/>
    <xdr:pic>
      <xdr:nvPicPr>
        <xdr:cNvPr id="59" name="Image 58">
          <a:hlinkClick xmlns:r="http://schemas.openxmlformats.org/officeDocument/2006/relationships" r:id="rId22"/>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5385923"/>
          <a:ext cx="190525" cy="180000"/>
        </a:xfrm>
        <a:prstGeom prst="rect">
          <a:avLst/>
        </a:prstGeom>
      </xdr:spPr>
    </xdr:pic>
    <xdr:clientData/>
  </xdr:oneCellAnchor>
  <xdr:oneCellAnchor>
    <xdr:from>
      <xdr:col>4</xdr:col>
      <xdr:colOff>91586</xdr:colOff>
      <xdr:row>23</xdr:row>
      <xdr:rowOff>36850</xdr:rowOff>
    </xdr:from>
    <xdr:ext cx="190525" cy="180000"/>
    <xdr:pic>
      <xdr:nvPicPr>
        <xdr:cNvPr id="60" name="Image 59">
          <a:hlinkClick xmlns:r="http://schemas.openxmlformats.org/officeDocument/2006/relationships" r:id="rId2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5627292"/>
          <a:ext cx="190525" cy="180000"/>
        </a:xfrm>
        <a:prstGeom prst="rect">
          <a:avLst/>
        </a:prstGeom>
      </xdr:spPr>
    </xdr:pic>
    <xdr:clientData/>
  </xdr:oneCellAnchor>
  <xdr:oneCellAnchor>
    <xdr:from>
      <xdr:col>4</xdr:col>
      <xdr:colOff>91586</xdr:colOff>
      <xdr:row>24</xdr:row>
      <xdr:rowOff>36430</xdr:rowOff>
    </xdr:from>
    <xdr:ext cx="190525" cy="180000"/>
    <xdr:pic>
      <xdr:nvPicPr>
        <xdr:cNvPr id="61" name="Image 60">
          <a:hlinkClick xmlns:r="http://schemas.openxmlformats.org/officeDocument/2006/relationships" r:id="rId24"/>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5868661"/>
          <a:ext cx="190525" cy="180000"/>
        </a:xfrm>
        <a:prstGeom prst="rect">
          <a:avLst/>
        </a:prstGeom>
      </xdr:spPr>
    </xdr:pic>
    <xdr:clientData/>
  </xdr:oneCellAnchor>
  <xdr:oneCellAnchor>
    <xdr:from>
      <xdr:col>4</xdr:col>
      <xdr:colOff>91586</xdr:colOff>
      <xdr:row>25</xdr:row>
      <xdr:rowOff>36011</xdr:rowOff>
    </xdr:from>
    <xdr:ext cx="190525" cy="180000"/>
    <xdr:pic>
      <xdr:nvPicPr>
        <xdr:cNvPr id="62" name="Image 61">
          <a:hlinkClick xmlns:r="http://schemas.openxmlformats.org/officeDocument/2006/relationships" r:id="rId25"/>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6110030"/>
          <a:ext cx="190525" cy="180000"/>
        </a:xfrm>
        <a:prstGeom prst="rect">
          <a:avLst/>
        </a:prstGeom>
      </xdr:spPr>
    </xdr:pic>
    <xdr:clientData/>
  </xdr:oneCellAnchor>
  <xdr:oneCellAnchor>
    <xdr:from>
      <xdr:col>4</xdr:col>
      <xdr:colOff>91586</xdr:colOff>
      <xdr:row>26</xdr:row>
      <xdr:rowOff>35591</xdr:rowOff>
    </xdr:from>
    <xdr:ext cx="190525" cy="180000"/>
    <xdr:pic>
      <xdr:nvPicPr>
        <xdr:cNvPr id="63" name="Image 62">
          <a:hlinkClick xmlns:r="http://schemas.openxmlformats.org/officeDocument/2006/relationships" r:id="rId26"/>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6351399"/>
          <a:ext cx="190525" cy="180000"/>
        </a:xfrm>
        <a:prstGeom prst="rect">
          <a:avLst/>
        </a:prstGeom>
      </xdr:spPr>
    </xdr:pic>
    <xdr:clientData/>
  </xdr:oneCellAnchor>
  <xdr:oneCellAnchor>
    <xdr:from>
      <xdr:col>4</xdr:col>
      <xdr:colOff>91586</xdr:colOff>
      <xdr:row>27</xdr:row>
      <xdr:rowOff>35172</xdr:rowOff>
    </xdr:from>
    <xdr:ext cx="190525" cy="180000"/>
    <xdr:pic>
      <xdr:nvPicPr>
        <xdr:cNvPr id="64" name="Image 63">
          <a:hlinkClick xmlns:r="http://schemas.openxmlformats.org/officeDocument/2006/relationships" r:id="rId27"/>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6592768"/>
          <a:ext cx="190525" cy="180000"/>
        </a:xfrm>
        <a:prstGeom prst="rect">
          <a:avLst/>
        </a:prstGeom>
      </xdr:spPr>
    </xdr:pic>
    <xdr:clientData/>
  </xdr:oneCellAnchor>
  <xdr:oneCellAnchor>
    <xdr:from>
      <xdr:col>4</xdr:col>
      <xdr:colOff>91586</xdr:colOff>
      <xdr:row>28</xdr:row>
      <xdr:rowOff>34752</xdr:rowOff>
    </xdr:from>
    <xdr:ext cx="190525" cy="180000"/>
    <xdr:pic>
      <xdr:nvPicPr>
        <xdr:cNvPr id="65" name="Image 64">
          <a:hlinkClick xmlns:r="http://schemas.openxmlformats.org/officeDocument/2006/relationships" r:id="rId28"/>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6834137"/>
          <a:ext cx="190525" cy="180000"/>
        </a:xfrm>
        <a:prstGeom prst="rect">
          <a:avLst/>
        </a:prstGeom>
      </xdr:spPr>
    </xdr:pic>
    <xdr:clientData/>
  </xdr:oneCellAnchor>
  <xdr:oneCellAnchor>
    <xdr:from>
      <xdr:col>4</xdr:col>
      <xdr:colOff>91586</xdr:colOff>
      <xdr:row>29</xdr:row>
      <xdr:rowOff>34333</xdr:rowOff>
    </xdr:from>
    <xdr:ext cx="190525" cy="180000"/>
    <xdr:pic>
      <xdr:nvPicPr>
        <xdr:cNvPr id="66" name="Image 65">
          <a:hlinkClick xmlns:r="http://schemas.openxmlformats.org/officeDocument/2006/relationships" r:id="rId29"/>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7075506"/>
          <a:ext cx="190525" cy="180000"/>
        </a:xfrm>
        <a:prstGeom prst="rect">
          <a:avLst/>
        </a:prstGeom>
      </xdr:spPr>
    </xdr:pic>
    <xdr:clientData/>
  </xdr:oneCellAnchor>
  <xdr:oneCellAnchor>
    <xdr:from>
      <xdr:col>4</xdr:col>
      <xdr:colOff>91586</xdr:colOff>
      <xdr:row>30</xdr:row>
      <xdr:rowOff>33913</xdr:rowOff>
    </xdr:from>
    <xdr:ext cx="190525" cy="180000"/>
    <xdr:pic>
      <xdr:nvPicPr>
        <xdr:cNvPr id="67" name="Image 66">
          <a:hlinkClick xmlns:r="http://schemas.openxmlformats.org/officeDocument/2006/relationships" r:id="rId30"/>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7316875"/>
          <a:ext cx="190525" cy="180000"/>
        </a:xfrm>
        <a:prstGeom prst="rect">
          <a:avLst/>
        </a:prstGeom>
      </xdr:spPr>
    </xdr:pic>
    <xdr:clientData/>
  </xdr:oneCellAnchor>
  <xdr:oneCellAnchor>
    <xdr:from>
      <xdr:col>4</xdr:col>
      <xdr:colOff>91586</xdr:colOff>
      <xdr:row>31</xdr:row>
      <xdr:rowOff>33494</xdr:rowOff>
    </xdr:from>
    <xdr:ext cx="190525" cy="180000"/>
    <xdr:pic>
      <xdr:nvPicPr>
        <xdr:cNvPr id="68" name="Image 67">
          <a:hlinkClick xmlns:r="http://schemas.openxmlformats.org/officeDocument/2006/relationships" r:id="rId31"/>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7558244"/>
          <a:ext cx="190525" cy="180000"/>
        </a:xfrm>
        <a:prstGeom prst="rect">
          <a:avLst/>
        </a:prstGeom>
      </xdr:spPr>
    </xdr:pic>
    <xdr:clientData/>
  </xdr:oneCellAnchor>
  <xdr:oneCellAnchor>
    <xdr:from>
      <xdr:col>4</xdr:col>
      <xdr:colOff>91586</xdr:colOff>
      <xdr:row>32</xdr:row>
      <xdr:rowOff>33075</xdr:rowOff>
    </xdr:from>
    <xdr:ext cx="190525" cy="180000"/>
    <xdr:pic>
      <xdr:nvPicPr>
        <xdr:cNvPr id="69" name="Image 68">
          <a:hlinkClick xmlns:r="http://schemas.openxmlformats.org/officeDocument/2006/relationships" r:id="rId32"/>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7799613"/>
          <a:ext cx="190525" cy="180000"/>
        </a:xfrm>
        <a:prstGeom prst="rect">
          <a:avLst/>
        </a:prstGeom>
      </xdr:spPr>
    </xdr:pic>
    <xdr:clientData/>
  </xdr:oneCellAnchor>
  <xdr:oneCellAnchor>
    <xdr:from>
      <xdr:col>4</xdr:col>
      <xdr:colOff>91586</xdr:colOff>
      <xdr:row>33</xdr:row>
      <xdr:rowOff>32655</xdr:rowOff>
    </xdr:from>
    <xdr:ext cx="190525" cy="180000"/>
    <xdr:pic>
      <xdr:nvPicPr>
        <xdr:cNvPr id="70" name="Image 69">
          <a:hlinkClick xmlns:r="http://schemas.openxmlformats.org/officeDocument/2006/relationships" r:id="rId3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8040982"/>
          <a:ext cx="190525" cy="180000"/>
        </a:xfrm>
        <a:prstGeom prst="rect">
          <a:avLst/>
        </a:prstGeom>
      </xdr:spPr>
    </xdr:pic>
    <xdr:clientData/>
  </xdr:oneCellAnchor>
  <xdr:oneCellAnchor>
    <xdr:from>
      <xdr:col>4</xdr:col>
      <xdr:colOff>91586</xdr:colOff>
      <xdr:row>34</xdr:row>
      <xdr:rowOff>32236</xdr:rowOff>
    </xdr:from>
    <xdr:ext cx="190525" cy="180000"/>
    <xdr:pic>
      <xdr:nvPicPr>
        <xdr:cNvPr id="71" name="Image 70">
          <a:hlinkClick xmlns:r="http://schemas.openxmlformats.org/officeDocument/2006/relationships" r:id="rId34"/>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8282351"/>
          <a:ext cx="190525" cy="180000"/>
        </a:xfrm>
        <a:prstGeom prst="rect">
          <a:avLst/>
        </a:prstGeom>
      </xdr:spPr>
    </xdr:pic>
    <xdr:clientData/>
  </xdr:oneCellAnchor>
  <xdr:oneCellAnchor>
    <xdr:from>
      <xdr:col>4</xdr:col>
      <xdr:colOff>91586</xdr:colOff>
      <xdr:row>35</xdr:row>
      <xdr:rowOff>31816</xdr:rowOff>
    </xdr:from>
    <xdr:ext cx="190525" cy="180000"/>
    <xdr:pic>
      <xdr:nvPicPr>
        <xdr:cNvPr id="72" name="Image 71">
          <a:hlinkClick xmlns:r="http://schemas.openxmlformats.org/officeDocument/2006/relationships" r:id="rId35"/>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8523720"/>
          <a:ext cx="190525" cy="180000"/>
        </a:xfrm>
        <a:prstGeom prst="rect">
          <a:avLst/>
        </a:prstGeom>
      </xdr:spPr>
    </xdr:pic>
    <xdr:clientData/>
  </xdr:oneCellAnchor>
  <xdr:oneCellAnchor>
    <xdr:from>
      <xdr:col>4</xdr:col>
      <xdr:colOff>91586</xdr:colOff>
      <xdr:row>36</xdr:row>
      <xdr:rowOff>31397</xdr:rowOff>
    </xdr:from>
    <xdr:ext cx="190525" cy="180000"/>
    <xdr:pic>
      <xdr:nvPicPr>
        <xdr:cNvPr id="74" name="Image 73">
          <a:hlinkClick xmlns:r="http://schemas.openxmlformats.org/officeDocument/2006/relationships" r:id="rId36"/>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8765089"/>
          <a:ext cx="190525" cy="180000"/>
        </a:xfrm>
        <a:prstGeom prst="rect">
          <a:avLst/>
        </a:prstGeom>
      </xdr:spPr>
    </xdr:pic>
    <xdr:clientData/>
  </xdr:oneCellAnchor>
  <xdr:oneCellAnchor>
    <xdr:from>
      <xdr:col>4</xdr:col>
      <xdr:colOff>91586</xdr:colOff>
      <xdr:row>37</xdr:row>
      <xdr:rowOff>30977</xdr:rowOff>
    </xdr:from>
    <xdr:ext cx="190525" cy="180000"/>
    <xdr:pic>
      <xdr:nvPicPr>
        <xdr:cNvPr id="75" name="Image 74">
          <a:hlinkClick xmlns:r="http://schemas.openxmlformats.org/officeDocument/2006/relationships" r:id="rId37"/>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9006458"/>
          <a:ext cx="190525" cy="180000"/>
        </a:xfrm>
        <a:prstGeom prst="rect">
          <a:avLst/>
        </a:prstGeom>
      </xdr:spPr>
    </xdr:pic>
    <xdr:clientData/>
  </xdr:oneCellAnchor>
  <xdr:oneCellAnchor>
    <xdr:from>
      <xdr:col>4</xdr:col>
      <xdr:colOff>91586</xdr:colOff>
      <xdr:row>38</xdr:row>
      <xdr:rowOff>30558</xdr:rowOff>
    </xdr:from>
    <xdr:ext cx="190525" cy="180000"/>
    <xdr:pic>
      <xdr:nvPicPr>
        <xdr:cNvPr id="76" name="Image 75">
          <a:hlinkClick xmlns:r="http://schemas.openxmlformats.org/officeDocument/2006/relationships" r:id="rId38"/>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9247827"/>
          <a:ext cx="190525" cy="180000"/>
        </a:xfrm>
        <a:prstGeom prst="rect">
          <a:avLst/>
        </a:prstGeom>
      </xdr:spPr>
    </xdr:pic>
    <xdr:clientData/>
  </xdr:oneCellAnchor>
  <xdr:oneCellAnchor>
    <xdr:from>
      <xdr:col>4</xdr:col>
      <xdr:colOff>91586</xdr:colOff>
      <xdr:row>39</xdr:row>
      <xdr:rowOff>30138</xdr:rowOff>
    </xdr:from>
    <xdr:ext cx="190525" cy="180000"/>
    <xdr:pic>
      <xdr:nvPicPr>
        <xdr:cNvPr id="77" name="Image 76">
          <a:hlinkClick xmlns:r="http://schemas.openxmlformats.org/officeDocument/2006/relationships" r:id="rId39"/>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9489196"/>
          <a:ext cx="190525" cy="180000"/>
        </a:xfrm>
        <a:prstGeom prst="rect">
          <a:avLst/>
        </a:prstGeom>
      </xdr:spPr>
    </xdr:pic>
    <xdr:clientData/>
  </xdr:oneCellAnchor>
  <xdr:oneCellAnchor>
    <xdr:from>
      <xdr:col>4</xdr:col>
      <xdr:colOff>91586</xdr:colOff>
      <xdr:row>40</xdr:row>
      <xdr:rowOff>29719</xdr:rowOff>
    </xdr:from>
    <xdr:ext cx="190525" cy="180000"/>
    <xdr:pic>
      <xdr:nvPicPr>
        <xdr:cNvPr id="78" name="Image 77">
          <a:hlinkClick xmlns:r="http://schemas.openxmlformats.org/officeDocument/2006/relationships" r:id="rId40"/>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9730565"/>
          <a:ext cx="190525" cy="180000"/>
        </a:xfrm>
        <a:prstGeom prst="rect">
          <a:avLst/>
        </a:prstGeom>
      </xdr:spPr>
    </xdr:pic>
    <xdr:clientData/>
  </xdr:oneCellAnchor>
  <xdr:oneCellAnchor>
    <xdr:from>
      <xdr:col>4</xdr:col>
      <xdr:colOff>91586</xdr:colOff>
      <xdr:row>41</xdr:row>
      <xdr:rowOff>29308</xdr:rowOff>
    </xdr:from>
    <xdr:ext cx="190525" cy="180000"/>
    <xdr:pic>
      <xdr:nvPicPr>
        <xdr:cNvPr id="79" name="Image 78">
          <a:hlinkClick xmlns:r="http://schemas.openxmlformats.org/officeDocument/2006/relationships" r:id="rId41"/>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69951" y="9971943"/>
          <a:ext cx="190525" cy="180000"/>
        </a:xfrm>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21981</xdr:rowOff>
    </xdr:from>
    <xdr:to>
      <xdr:col>0</xdr:col>
      <xdr:colOff>1090083</xdr:colOff>
      <xdr:row>3</xdr:row>
      <xdr:rowOff>29308</xdr:rowOff>
    </xdr:to>
    <xdr:sp macro="" textlink="">
      <xdr:nvSpPr>
        <xdr:cNvPr id="3" name="Rectangle 2"/>
        <xdr:cNvSpPr/>
      </xdr:nvSpPr>
      <xdr:spPr>
        <a:xfrm>
          <a:off x="0" y="21981"/>
          <a:ext cx="1090083" cy="923192"/>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0</xdr:colOff>
      <xdr:row>0</xdr:row>
      <xdr:rowOff>29973</xdr:rowOff>
    </xdr:from>
    <xdr:to>
      <xdr:col>0</xdr:col>
      <xdr:colOff>1055076</xdr:colOff>
      <xdr:row>3</xdr:row>
      <xdr:rowOff>16212</xdr:rowOff>
    </xdr:to>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9973"/>
          <a:ext cx="1055076" cy="71013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21981</xdr:rowOff>
    </xdr:from>
    <xdr:to>
      <xdr:col>0</xdr:col>
      <xdr:colOff>1090083</xdr:colOff>
      <xdr:row>3</xdr:row>
      <xdr:rowOff>29308</xdr:rowOff>
    </xdr:to>
    <xdr:sp macro="" textlink="">
      <xdr:nvSpPr>
        <xdr:cNvPr id="2" name="Rectangle 1"/>
        <xdr:cNvSpPr/>
      </xdr:nvSpPr>
      <xdr:spPr>
        <a:xfrm>
          <a:off x="0" y="21981"/>
          <a:ext cx="1090083" cy="797902"/>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0</xdr:colOff>
      <xdr:row>1</xdr:row>
      <xdr:rowOff>10923</xdr:rowOff>
    </xdr:from>
    <xdr:to>
      <xdr:col>0</xdr:col>
      <xdr:colOff>1055076</xdr:colOff>
      <xdr:row>3</xdr:row>
      <xdr:rowOff>54312</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8073"/>
          <a:ext cx="1055076" cy="71013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4" name="Rectangle 3"/>
        <xdr:cNvSpPr/>
      </xdr:nvSpPr>
      <xdr:spPr>
        <a:xfrm>
          <a:off x="0" y="2"/>
          <a:ext cx="1166812" cy="658811"/>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2" name="Rectangle 1"/>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6" name="Rectangle 5"/>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1</xdr:row>
      <xdr:rowOff>55563</xdr:rowOff>
    </xdr:to>
    <xdr:sp macro="" textlink="">
      <xdr:nvSpPr>
        <xdr:cNvPr id="2" name="Rectangle 1"/>
        <xdr:cNvSpPr/>
      </xdr:nvSpPr>
      <xdr:spPr>
        <a:xfrm>
          <a:off x="0" y="2"/>
          <a:ext cx="847725" cy="484186"/>
        </a:xfrm>
        <a:prstGeom prst="rect">
          <a:avLst/>
        </a:prstGeom>
        <a:solidFill>
          <a:schemeClr val="bg1">
            <a:alpha val="79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33338</xdr:colOff>
      <xdr:row>0</xdr:row>
      <xdr:rowOff>0</xdr:rowOff>
    </xdr:from>
    <xdr:to>
      <xdr:col>0</xdr:col>
      <xdr:colOff>810873</xdr:colOff>
      <xdr:row>1</xdr:row>
      <xdr:rowOff>68035</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8" y="0"/>
          <a:ext cx="777535" cy="496660"/>
        </a:xfrm>
        <a:prstGeom prst="rect">
          <a:avLst/>
        </a:prstGeom>
      </xdr:spPr>
    </xdr:pic>
    <xdr:clientData/>
  </xdr:twoCellAnchor>
  <xdr:twoCellAnchor>
    <xdr:from>
      <xdr:col>3</xdr:col>
      <xdr:colOff>88448</xdr:colOff>
      <xdr:row>5</xdr:row>
      <xdr:rowOff>226786</xdr:rowOff>
    </xdr:from>
    <xdr:to>
      <xdr:col>5</xdr:col>
      <xdr:colOff>251733</xdr:colOff>
      <xdr:row>6</xdr:row>
      <xdr:rowOff>477158</xdr:rowOff>
    </xdr:to>
    <xdr:sp macro="" textlink="">
      <xdr:nvSpPr>
        <xdr:cNvPr id="4" name="Rectangle 3"/>
        <xdr:cNvSpPr/>
      </xdr:nvSpPr>
      <xdr:spPr>
        <a:xfrm>
          <a:off x="2488748" y="1379311"/>
          <a:ext cx="620485" cy="5170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800">
              <a:solidFill>
                <a:srgbClr val="FF0000"/>
              </a:solidFill>
              <a:latin typeface="Wingdings" panose="05000000000000000000" pitchFamily="2" charset="2"/>
              <a:sym typeface="Wingdings"/>
            </a:rPr>
            <a:t></a:t>
          </a:r>
          <a:endParaRPr lang="fr-FR" sz="2800">
            <a:solidFill>
              <a:srgbClr val="FF0000"/>
            </a:solidFill>
            <a:latin typeface="Wingdings" panose="05000000000000000000" pitchFamily="2" charset="2"/>
          </a:endParaRPr>
        </a:p>
      </xdr:txBody>
    </xdr:sp>
    <xdr:clientData/>
  </xdr:twoCellAnchor>
  <xdr:twoCellAnchor>
    <xdr:from>
      <xdr:col>3</xdr:col>
      <xdr:colOff>93663</xdr:colOff>
      <xdr:row>6</xdr:row>
      <xdr:rowOff>500063</xdr:rowOff>
    </xdr:from>
    <xdr:to>
      <xdr:col>5</xdr:col>
      <xdr:colOff>256948</xdr:colOff>
      <xdr:row>8</xdr:row>
      <xdr:rowOff>99560</xdr:rowOff>
    </xdr:to>
    <xdr:sp macro="" textlink="">
      <xdr:nvSpPr>
        <xdr:cNvPr id="5" name="Rectangle 4"/>
        <xdr:cNvSpPr/>
      </xdr:nvSpPr>
      <xdr:spPr>
        <a:xfrm>
          <a:off x="2493963" y="1919288"/>
          <a:ext cx="620485" cy="4853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2400">
              <a:solidFill>
                <a:srgbClr val="A50021"/>
              </a:solidFill>
              <a:latin typeface="Wingdings" panose="05000000000000000000" pitchFamily="2" charset="2"/>
              <a:sym typeface="Wingdings"/>
            </a:rPr>
            <a:t></a:t>
          </a:r>
          <a:endParaRPr lang="fr-FR" sz="2400">
            <a:solidFill>
              <a:srgbClr val="A50021"/>
            </a:solidFill>
            <a:latin typeface="Wingdings" panose="05000000000000000000" pitchFamily="2" charset="2"/>
          </a:endParaRP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28575">
          <a:solidFill>
            <a:srgbClr val="FF0000"/>
          </a:solidFill>
          <a:tailEnd type="triangle" w="lg" len="lg"/>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1.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2.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15.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16.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17.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18.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3.xml"/><Relationship Id="rId1" Type="http://schemas.openxmlformats.org/officeDocument/2006/relationships/printerSettings" Target="../printerSettings/printerSettings24.bin"/><Relationship Id="rId4" Type="http://schemas.openxmlformats.org/officeDocument/2006/relationships/comments" Target="../comments19.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4.xml"/><Relationship Id="rId1" Type="http://schemas.openxmlformats.org/officeDocument/2006/relationships/printerSettings" Target="../printerSettings/printerSettings25.bin"/><Relationship Id="rId4" Type="http://schemas.openxmlformats.org/officeDocument/2006/relationships/comments" Target="../comments20.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5.xml"/><Relationship Id="rId1" Type="http://schemas.openxmlformats.org/officeDocument/2006/relationships/printerSettings" Target="../printerSettings/printerSettings26.bin"/><Relationship Id="rId4" Type="http://schemas.openxmlformats.org/officeDocument/2006/relationships/comments" Target="../comments21.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6.xml"/><Relationship Id="rId1" Type="http://schemas.openxmlformats.org/officeDocument/2006/relationships/printerSettings" Target="../printerSettings/printerSettings27.bin"/><Relationship Id="rId4" Type="http://schemas.openxmlformats.org/officeDocument/2006/relationships/comments" Target="../comments22.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7.xml"/><Relationship Id="rId1" Type="http://schemas.openxmlformats.org/officeDocument/2006/relationships/printerSettings" Target="../printerSettings/printerSettings28.bin"/><Relationship Id="rId4" Type="http://schemas.openxmlformats.org/officeDocument/2006/relationships/comments" Target="../comments23.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8.xml"/><Relationship Id="rId1" Type="http://schemas.openxmlformats.org/officeDocument/2006/relationships/printerSettings" Target="../printerSettings/printerSettings29.bin"/><Relationship Id="rId4" Type="http://schemas.openxmlformats.org/officeDocument/2006/relationships/comments" Target="../comments24.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9.xml"/><Relationship Id="rId1" Type="http://schemas.openxmlformats.org/officeDocument/2006/relationships/printerSettings" Target="../printerSettings/printerSettings30.bin"/><Relationship Id="rId4" Type="http://schemas.openxmlformats.org/officeDocument/2006/relationships/comments" Target="../comments25.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0.xml"/><Relationship Id="rId1" Type="http://schemas.openxmlformats.org/officeDocument/2006/relationships/printerSettings" Target="../printerSettings/printerSettings31.bin"/><Relationship Id="rId4" Type="http://schemas.openxmlformats.org/officeDocument/2006/relationships/comments" Target="../comments26.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1.xml"/><Relationship Id="rId1" Type="http://schemas.openxmlformats.org/officeDocument/2006/relationships/printerSettings" Target="../printerSettings/printerSettings32.bin"/><Relationship Id="rId4" Type="http://schemas.openxmlformats.org/officeDocument/2006/relationships/comments" Target="../comments27.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2.xml"/><Relationship Id="rId1" Type="http://schemas.openxmlformats.org/officeDocument/2006/relationships/printerSettings" Target="../printerSettings/printerSettings33.bin"/><Relationship Id="rId4" Type="http://schemas.openxmlformats.org/officeDocument/2006/relationships/comments" Target="../comments28.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3.xml"/><Relationship Id="rId1" Type="http://schemas.openxmlformats.org/officeDocument/2006/relationships/printerSettings" Target="../printerSettings/printerSettings34.bin"/><Relationship Id="rId4" Type="http://schemas.openxmlformats.org/officeDocument/2006/relationships/comments" Target="../comments29.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4.xml"/><Relationship Id="rId1" Type="http://schemas.openxmlformats.org/officeDocument/2006/relationships/printerSettings" Target="../printerSettings/printerSettings35.bin"/><Relationship Id="rId4" Type="http://schemas.openxmlformats.org/officeDocument/2006/relationships/comments" Target="../comments30.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5.xml"/><Relationship Id="rId1" Type="http://schemas.openxmlformats.org/officeDocument/2006/relationships/printerSettings" Target="../printerSettings/printerSettings36.bin"/><Relationship Id="rId4" Type="http://schemas.openxmlformats.org/officeDocument/2006/relationships/comments" Target="../comments31.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6.xml"/><Relationship Id="rId1" Type="http://schemas.openxmlformats.org/officeDocument/2006/relationships/printerSettings" Target="../printerSettings/printerSettings37.bin"/><Relationship Id="rId4" Type="http://schemas.openxmlformats.org/officeDocument/2006/relationships/comments" Target="../comments32.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7.xml"/><Relationship Id="rId1" Type="http://schemas.openxmlformats.org/officeDocument/2006/relationships/printerSettings" Target="../printerSettings/printerSettings38.bin"/><Relationship Id="rId4" Type="http://schemas.openxmlformats.org/officeDocument/2006/relationships/comments" Target="../comments33.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8.xml"/><Relationship Id="rId1" Type="http://schemas.openxmlformats.org/officeDocument/2006/relationships/printerSettings" Target="../printerSettings/printerSettings39.bin"/><Relationship Id="rId4" Type="http://schemas.openxmlformats.org/officeDocument/2006/relationships/comments" Target="../comments34.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ecogest.ac-grenoble.fr/index.php?tg=posts&amp;idx=List&amp;flat=1&amp;forum=45&amp;thread=757&amp;views=1"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9.xml"/><Relationship Id="rId1" Type="http://schemas.openxmlformats.org/officeDocument/2006/relationships/printerSettings" Target="../printerSettings/printerSettings40.bin"/><Relationship Id="rId4" Type="http://schemas.openxmlformats.org/officeDocument/2006/relationships/comments" Target="../comments35.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0.xml"/><Relationship Id="rId1" Type="http://schemas.openxmlformats.org/officeDocument/2006/relationships/printerSettings" Target="../printerSettings/printerSettings41.bin"/><Relationship Id="rId4" Type="http://schemas.openxmlformats.org/officeDocument/2006/relationships/comments" Target="../comments36.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1.xml"/><Relationship Id="rId1" Type="http://schemas.openxmlformats.org/officeDocument/2006/relationships/printerSettings" Target="../printerSettings/printerSettings42.bin"/><Relationship Id="rId4" Type="http://schemas.openxmlformats.org/officeDocument/2006/relationships/comments" Target="../comments37.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8"/>
  <sheetViews>
    <sheetView showGridLines="0" zoomScale="110" zoomScaleNormal="110" workbookViewId="0">
      <selection activeCell="A2" sqref="A2:G2"/>
    </sheetView>
  </sheetViews>
  <sheetFormatPr baseColWidth="10" defaultRowHeight="12.75" x14ac:dyDescent="0.2"/>
  <cols>
    <col min="1" max="1" width="2.28515625" style="1" customWidth="1"/>
    <col min="2" max="2" width="40.42578125" style="1" customWidth="1"/>
    <col min="3" max="3" width="2.28515625" style="1" customWidth="1"/>
    <col min="4" max="4" width="5.140625" style="1" customWidth="1"/>
    <col min="5" max="5" width="2.7109375" style="1" customWidth="1"/>
    <col min="6" max="6" width="2.28515625" style="1" customWidth="1"/>
    <col min="7" max="7" width="40.42578125" style="1" customWidth="1"/>
    <col min="8" max="12" width="0.85546875" style="1" customWidth="1"/>
    <col min="13" max="17" width="1.7109375" style="1" customWidth="1"/>
    <col min="18" max="16384" width="11.42578125" style="1"/>
  </cols>
  <sheetData>
    <row r="1" spans="1:12" ht="2.25" customHeight="1" x14ac:dyDescent="0.2">
      <c r="A1" s="3"/>
    </row>
    <row r="2" spans="1:12" ht="34.5" customHeight="1" x14ac:dyDescent="0.2">
      <c r="A2" s="222" t="s">
        <v>51</v>
      </c>
      <c r="B2" s="222"/>
      <c r="C2" s="222"/>
      <c r="D2" s="222"/>
      <c r="E2" s="222"/>
      <c r="F2" s="222"/>
      <c r="G2" s="222"/>
    </row>
    <row r="3" spans="1:12" ht="21" customHeight="1" x14ac:dyDescent="0.2">
      <c r="D3" s="75"/>
    </row>
    <row r="4" spans="1:12" ht="18" customHeight="1" x14ac:dyDescent="0.2">
      <c r="A4" s="223" t="s">
        <v>50</v>
      </c>
      <c r="B4" s="223"/>
      <c r="D4" s="75"/>
      <c r="E4" s="3"/>
      <c r="F4" s="223" t="s">
        <v>58</v>
      </c>
      <c r="G4" s="223"/>
    </row>
    <row r="5" spans="1:12" ht="15" x14ac:dyDescent="0.2">
      <c r="B5" s="76"/>
      <c r="C5" s="76"/>
      <c r="D5" s="77"/>
      <c r="E5" s="76"/>
      <c r="F5" s="76"/>
      <c r="G5" s="76"/>
      <c r="H5" s="76"/>
      <c r="I5" s="76"/>
      <c r="J5" s="76"/>
      <c r="K5" s="76"/>
      <c r="L5" s="76"/>
    </row>
    <row r="6" spans="1:12" ht="15" customHeight="1" x14ac:dyDescent="0.2">
      <c r="A6" s="8" t="s">
        <v>52</v>
      </c>
      <c r="B6" s="78" t="s">
        <v>46</v>
      </c>
      <c r="C6" s="73"/>
      <c r="D6" s="74"/>
      <c r="E6" s="73"/>
      <c r="F6" s="73"/>
      <c r="G6" s="73"/>
      <c r="H6" s="73"/>
      <c r="I6" s="73"/>
      <c r="J6" s="73"/>
      <c r="K6" s="73"/>
      <c r="L6" s="73"/>
    </row>
    <row r="7" spans="1:12" ht="13.5" customHeight="1" x14ac:dyDescent="0.2">
      <c r="A7" s="73"/>
      <c r="B7" s="224" t="s">
        <v>53</v>
      </c>
      <c r="C7" s="73"/>
      <c r="D7" s="74"/>
      <c r="E7" s="73"/>
      <c r="F7" s="73"/>
      <c r="G7" s="73"/>
      <c r="H7" s="73"/>
      <c r="I7" s="73"/>
      <c r="J7" s="73"/>
      <c r="K7" s="73"/>
      <c r="L7" s="73"/>
    </row>
    <row r="8" spans="1:12" ht="10.5" customHeight="1" x14ac:dyDescent="0.2">
      <c r="A8" s="73"/>
      <c r="B8" s="224"/>
      <c r="C8" s="73"/>
      <c r="D8" s="74"/>
      <c r="E8" s="73"/>
      <c r="F8" s="73"/>
      <c r="G8" s="73"/>
      <c r="H8" s="73"/>
      <c r="I8" s="73"/>
      <c r="J8" s="73"/>
      <c r="K8" s="73"/>
      <c r="L8" s="73"/>
    </row>
    <row r="9" spans="1:12" x14ac:dyDescent="0.2">
      <c r="A9" s="8" t="s">
        <v>52</v>
      </c>
      <c r="B9" s="78" t="s">
        <v>62</v>
      </c>
      <c r="D9" s="75"/>
      <c r="G9" s="73"/>
    </row>
    <row r="10" spans="1:12" ht="10.5" customHeight="1" x14ac:dyDescent="0.2">
      <c r="A10" s="73"/>
      <c r="B10" s="78" t="s">
        <v>63</v>
      </c>
      <c r="C10" s="73"/>
      <c r="D10" s="74"/>
      <c r="E10" s="73"/>
      <c r="F10" s="73"/>
      <c r="G10" s="73"/>
      <c r="H10" s="73"/>
      <c r="I10" s="73"/>
      <c r="J10" s="73"/>
      <c r="K10" s="73"/>
      <c r="L10" s="73"/>
    </row>
    <row r="11" spans="1:12" x14ac:dyDescent="0.2">
      <c r="A11" s="80"/>
      <c r="B11" s="78" t="s">
        <v>64</v>
      </c>
      <c r="D11" s="75"/>
      <c r="G11" s="73"/>
    </row>
    <row r="12" spans="1:12" x14ac:dyDescent="0.2">
      <c r="B12" s="78" t="s">
        <v>65</v>
      </c>
      <c r="D12" s="75"/>
    </row>
    <row r="13" spans="1:12" x14ac:dyDescent="0.2">
      <c r="D13" s="75"/>
    </row>
    <row r="14" spans="1:12" x14ac:dyDescent="0.2">
      <c r="D14" s="75"/>
    </row>
    <row r="15" spans="1:12" x14ac:dyDescent="0.2">
      <c r="D15" s="75"/>
    </row>
    <row r="16" spans="1:12" ht="25.5" x14ac:dyDescent="0.2">
      <c r="A16" s="80" t="s">
        <v>52</v>
      </c>
      <c r="B16" s="79" t="s">
        <v>56</v>
      </c>
      <c r="D16" s="75"/>
    </row>
    <row r="17" spans="1:4" x14ac:dyDescent="0.2">
      <c r="B17" s="3" t="s">
        <v>61</v>
      </c>
      <c r="D17" s="75"/>
    </row>
    <row r="18" spans="1:4" x14ac:dyDescent="0.2">
      <c r="B18" s="1" t="s">
        <v>54</v>
      </c>
      <c r="D18" s="75"/>
    </row>
    <row r="19" spans="1:4" x14ac:dyDescent="0.2">
      <c r="D19" s="75"/>
    </row>
    <row r="20" spans="1:4" x14ac:dyDescent="0.2">
      <c r="D20" s="75"/>
    </row>
    <row r="21" spans="1:4" ht="15.75" x14ac:dyDescent="0.2">
      <c r="A21" s="223" t="s">
        <v>57</v>
      </c>
      <c r="B21" s="223"/>
      <c r="D21" s="75"/>
    </row>
    <row r="22" spans="1:4" x14ac:dyDescent="0.2">
      <c r="D22" s="75"/>
    </row>
    <row r="23" spans="1:4" ht="16.5" customHeight="1" x14ac:dyDescent="0.2">
      <c r="D23" s="75"/>
    </row>
    <row r="24" spans="1:4" x14ac:dyDescent="0.2">
      <c r="D24" s="75"/>
    </row>
    <row r="25" spans="1:4" x14ac:dyDescent="0.2">
      <c r="D25" s="75"/>
    </row>
    <row r="26" spans="1:4" x14ac:dyDescent="0.2">
      <c r="D26" s="75"/>
    </row>
    <row r="27" spans="1:4" x14ac:dyDescent="0.2">
      <c r="D27" s="75"/>
    </row>
    <row r="28" spans="1:4" x14ac:dyDescent="0.2">
      <c r="D28" s="75"/>
    </row>
    <row r="29" spans="1:4" ht="15.75" x14ac:dyDescent="0.2">
      <c r="A29" s="223" t="s">
        <v>55</v>
      </c>
      <c r="B29" s="223"/>
      <c r="D29" s="75"/>
    </row>
    <row r="30" spans="1:4" x14ac:dyDescent="0.2">
      <c r="D30" s="75"/>
    </row>
    <row r="31" spans="1:4" x14ac:dyDescent="0.2">
      <c r="D31" s="75"/>
    </row>
    <row r="32" spans="1:4" x14ac:dyDescent="0.2">
      <c r="D32" s="75"/>
    </row>
    <row r="33" spans="4:4" x14ac:dyDescent="0.2">
      <c r="D33" s="75"/>
    </row>
    <row r="34" spans="4:4" x14ac:dyDescent="0.2">
      <c r="D34" s="75"/>
    </row>
    <row r="35" spans="4:4" x14ac:dyDescent="0.2">
      <c r="D35" s="75"/>
    </row>
    <row r="36" spans="4:4" x14ac:dyDescent="0.2">
      <c r="D36" s="75"/>
    </row>
    <row r="37" spans="4:4" x14ac:dyDescent="0.2">
      <c r="D37" s="75"/>
    </row>
    <row r="38" spans="4:4" x14ac:dyDescent="0.2">
      <c r="D38" s="75"/>
    </row>
    <row r="39" spans="4:4" x14ac:dyDescent="0.2">
      <c r="D39" s="75"/>
    </row>
    <row r="40" spans="4:4" x14ac:dyDescent="0.2">
      <c r="D40" s="75"/>
    </row>
    <row r="41" spans="4:4" x14ac:dyDescent="0.2">
      <c r="D41" s="75"/>
    </row>
    <row r="42" spans="4:4" x14ac:dyDescent="0.2">
      <c r="D42" s="75"/>
    </row>
    <row r="43" spans="4:4" x14ac:dyDescent="0.2">
      <c r="D43" s="75"/>
    </row>
    <row r="44" spans="4:4" x14ac:dyDescent="0.2">
      <c r="D44" s="75"/>
    </row>
    <row r="45" spans="4:4" x14ac:dyDescent="0.2">
      <c r="D45" s="75"/>
    </row>
    <row r="46" spans="4:4" x14ac:dyDescent="0.2">
      <c r="D46" s="75"/>
    </row>
    <row r="47" spans="4:4" x14ac:dyDescent="0.2">
      <c r="D47" s="75"/>
    </row>
    <row r="48" spans="4:4" x14ac:dyDescent="0.2">
      <c r="D48" s="75"/>
    </row>
    <row r="49" spans="4:7" x14ac:dyDescent="0.2">
      <c r="D49" s="75"/>
    </row>
    <row r="50" spans="4:7" ht="15.75" x14ac:dyDescent="0.2">
      <c r="D50" s="75"/>
      <c r="F50" s="110" t="s">
        <v>59</v>
      </c>
      <c r="G50" s="110"/>
    </row>
    <row r="51" spans="4:7" x14ac:dyDescent="0.2">
      <c r="D51" s="75"/>
    </row>
    <row r="52" spans="4:7" x14ac:dyDescent="0.2">
      <c r="D52" s="75"/>
    </row>
    <row r="53" spans="4:7" x14ac:dyDescent="0.2">
      <c r="D53" s="75"/>
    </row>
    <row r="54" spans="4:7" x14ac:dyDescent="0.2">
      <c r="D54" s="75"/>
    </row>
    <row r="55" spans="4:7" x14ac:dyDescent="0.2">
      <c r="D55" s="75"/>
    </row>
    <row r="56" spans="4:7" x14ac:dyDescent="0.2">
      <c r="D56" s="75"/>
    </row>
    <row r="57" spans="4:7" ht="15.75" x14ac:dyDescent="0.2">
      <c r="D57" s="75"/>
      <c r="F57" s="223" t="s">
        <v>60</v>
      </c>
      <c r="G57" s="223"/>
    </row>
    <row r="58" spans="4:7" ht="3.75" customHeight="1" x14ac:dyDescent="0.2">
      <c r="D58" s="75"/>
      <c r="F58" s="226" t="s">
        <v>79</v>
      </c>
      <c r="G58" s="226"/>
    </row>
    <row r="59" spans="4:7" x14ac:dyDescent="0.2">
      <c r="D59" s="75"/>
      <c r="F59" s="226"/>
      <c r="G59" s="226"/>
    </row>
    <row r="60" spans="4:7" ht="7.5" customHeight="1" x14ac:dyDescent="0.2">
      <c r="D60" s="75"/>
      <c r="F60" s="225" t="s">
        <v>268</v>
      </c>
      <c r="G60" s="225"/>
    </row>
    <row r="61" spans="4:7" ht="1.5" customHeight="1" x14ac:dyDescent="0.2"/>
    <row r="62" spans="4:7" ht="1.5" customHeight="1" x14ac:dyDescent="0.2"/>
    <row r="63" spans="4:7" ht="1.5" customHeight="1" x14ac:dyDescent="0.2"/>
    <row r="64" spans="4:7" ht="0.75" customHeight="1" x14ac:dyDescent="0.2"/>
    <row r="65" ht="0.75" customHeight="1" x14ac:dyDescent="0.2"/>
    <row r="66" ht="1.5" customHeight="1" x14ac:dyDescent="0.2"/>
    <row r="67" ht="1.5" customHeight="1" x14ac:dyDescent="0.2"/>
    <row r="68" ht="1.5" customHeight="1" x14ac:dyDescent="0.2"/>
  </sheetData>
  <sheetProtection password="C8DF" sheet="1" objects="1" scenarios="1" selectLockedCells="1"/>
  <mergeCells count="9">
    <mergeCell ref="A2:G2"/>
    <mergeCell ref="A4:B4"/>
    <mergeCell ref="B7:B8"/>
    <mergeCell ref="F4:G4"/>
    <mergeCell ref="F60:G60"/>
    <mergeCell ref="F58:G59"/>
    <mergeCell ref="F57:G57"/>
    <mergeCell ref="A21:B21"/>
    <mergeCell ref="A29:B29"/>
  </mergeCells>
  <pageMargins left="0.39370078740157483" right="0.19685039370078741" top="0.39370078740157483" bottom="0.19685039370078741" header="0.31496062992125984" footer="0.31496062992125984"/>
  <pageSetup paperSize="9" orientation="portrait" r:id="rId1"/>
  <headerFooter>
    <oddHeader>&amp;R    &amp;K00+000,</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7" t="str">
        <f>IF(OR('Classe, période, dates, coef'!A7="",'Classe, période, dates, coef'!A14=""),'Bilan Groupe Compétences'!B3,CONCATENATE('Classe, période, dates, coef'!A7,"  ~  Période : ",'Classe, période, dates, coef'!A14))</f>
        <v>Affichage classe et période : Complétez l'onglet ''Classe, période, dates, coef''</v>
      </c>
      <c r="C1" s="357"/>
      <c r="D1" s="357"/>
      <c r="E1" s="357"/>
      <c r="F1" s="357"/>
      <c r="G1" s="357"/>
      <c r="H1" s="357"/>
      <c r="I1" s="357"/>
      <c r="J1" s="111" t="str">
        <f>CONCATENATE("   ",'Bilan Groupe Compétences'!DW303)</f>
        <v xml:space="preserve">   Seconde Relation Client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5" t="str">
        <f ca="1">IF(INDEX($HF$301:$HG$338,MATCH(RIGHT(CELL("nomfichier",$HF$301),2),$HF$301:$HF$338,0),2)=0,'Classe, période, dates, coef'!DW301,INDEX($HF$301:$HG$338,MATCH(RIGHT(CELL("nomfichier",$HF$301),2),$HF$301:$HF$338,0),2))</f>
        <v>Nom élève &gt; Complétez l'onglet ''Classe, période, dates, coef''</v>
      </c>
      <c r="B2" s="355"/>
      <c r="C2" s="355"/>
      <c r="D2" s="355"/>
      <c r="E2" s="355"/>
      <c r="F2" s="355"/>
      <c r="G2" s="355"/>
      <c r="H2" s="355"/>
      <c r="I2" s="355"/>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5"/>
      <c r="B3" s="355"/>
      <c r="C3" s="355"/>
      <c r="D3" s="355"/>
      <c r="E3" s="355"/>
      <c r="F3" s="355"/>
      <c r="G3" s="355"/>
      <c r="H3" s="355"/>
      <c r="I3" s="355"/>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6"/>
      <c r="B4" s="356"/>
      <c r="C4" s="356"/>
      <c r="D4" s="356"/>
      <c r="E4" s="356"/>
      <c r="F4" s="356"/>
      <c r="G4" s="356"/>
      <c r="H4" s="356"/>
      <c r="I4" s="356"/>
    </row>
    <row r="5" spans="1:127" ht="21" customHeight="1" thickTop="1" x14ac:dyDescent="0.2">
      <c r="A5" s="365" t="s">
        <v>49</v>
      </c>
      <c r="B5" s="366"/>
      <c r="C5" s="382" t="s">
        <v>75</v>
      </c>
      <c r="D5" s="55">
        <v>4</v>
      </c>
      <c r="E5" s="385" t="s">
        <v>99</v>
      </c>
      <c r="F5" s="385"/>
      <c r="G5" s="385"/>
      <c r="H5" s="385"/>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7"/>
      <c r="B6" s="368"/>
      <c r="C6" s="383"/>
      <c r="D6" s="90">
        <v>4</v>
      </c>
      <c r="E6" s="386" t="s">
        <v>100</v>
      </c>
      <c r="F6" s="386"/>
      <c r="G6" s="386"/>
      <c r="H6" s="386"/>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9" t="str">
        <f>IF(COUNTA(J5:BG6)-COUNTIF(J5:BG6,"")=0,"",IF(ISTEXT(HT300),HT300,ROUND(HT300,1)))</f>
        <v/>
      </c>
      <c r="B7" s="370"/>
      <c r="C7" s="383"/>
      <c r="D7" s="204">
        <v>4</v>
      </c>
      <c r="E7" s="203"/>
      <c r="F7" s="400" t="s">
        <v>122</v>
      </c>
      <c r="G7" s="400"/>
      <c r="H7" s="400"/>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1"/>
      <c r="B8" s="372"/>
      <c r="C8" s="384"/>
      <c r="D8" s="201">
        <v>4</v>
      </c>
      <c r="E8" s="202"/>
      <c r="F8" s="401" t="s">
        <v>232</v>
      </c>
      <c r="G8" s="401"/>
      <c r="H8" s="401"/>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2" t="s">
        <v>22</v>
      </c>
      <c r="B9" s="393"/>
      <c r="C9" s="393"/>
      <c r="D9" s="393"/>
      <c r="E9" s="97">
        <v>4</v>
      </c>
      <c r="F9" s="387" t="s">
        <v>118</v>
      </c>
      <c r="G9" s="388"/>
      <c r="H9" s="388"/>
      <c r="I9" s="389"/>
      <c r="J9" s="375" t="str">
        <f t="shared" ref="J9:BG9" ca="1" si="3">IF(OFFSET($HN$301,COLUMN(A:A)-1,0)=0,"",OFFSET($HN$301,COLUMN(A:A)-1,0))</f>
        <v/>
      </c>
      <c r="K9" s="358" t="str">
        <f t="shared" ca="1" si="3"/>
        <v/>
      </c>
      <c r="L9" s="358" t="str">
        <f t="shared" ca="1" si="3"/>
        <v/>
      </c>
      <c r="M9" s="358" t="str">
        <f t="shared" ca="1" si="3"/>
        <v/>
      </c>
      <c r="N9" s="358" t="str">
        <f t="shared" ca="1" si="3"/>
        <v/>
      </c>
      <c r="O9" s="358" t="str">
        <f t="shared" ca="1" si="3"/>
        <v/>
      </c>
      <c r="P9" s="358" t="str">
        <f t="shared" ca="1" si="3"/>
        <v/>
      </c>
      <c r="Q9" s="358" t="str">
        <f t="shared" ca="1" si="3"/>
        <v/>
      </c>
      <c r="R9" s="358" t="str">
        <f t="shared" ca="1" si="3"/>
        <v/>
      </c>
      <c r="S9" s="358" t="str">
        <f t="shared" ca="1" si="3"/>
        <v/>
      </c>
      <c r="T9" s="358" t="str">
        <f t="shared" ca="1" si="3"/>
        <v/>
      </c>
      <c r="U9" s="358" t="str">
        <f t="shared" ca="1" si="3"/>
        <v/>
      </c>
      <c r="V9" s="358" t="str">
        <f t="shared" ca="1" si="3"/>
        <v/>
      </c>
      <c r="W9" s="358" t="str">
        <f t="shared" ca="1" si="3"/>
        <v/>
      </c>
      <c r="X9" s="358" t="str">
        <f t="shared" ca="1" si="3"/>
        <v/>
      </c>
      <c r="Y9" s="358" t="str">
        <f t="shared" ca="1" si="3"/>
        <v/>
      </c>
      <c r="Z9" s="358" t="str">
        <f t="shared" ca="1" si="3"/>
        <v/>
      </c>
      <c r="AA9" s="358" t="str">
        <f t="shared" ca="1" si="3"/>
        <v/>
      </c>
      <c r="AB9" s="358" t="str">
        <f t="shared" ca="1" si="3"/>
        <v/>
      </c>
      <c r="AC9" s="358" t="str">
        <f t="shared" ca="1" si="3"/>
        <v/>
      </c>
      <c r="AD9" s="358" t="str">
        <f t="shared" ca="1" si="3"/>
        <v/>
      </c>
      <c r="AE9" s="358" t="str">
        <f t="shared" ca="1" si="3"/>
        <v/>
      </c>
      <c r="AF9" s="358" t="str">
        <f t="shared" ca="1" si="3"/>
        <v/>
      </c>
      <c r="AG9" s="358" t="str">
        <f t="shared" ca="1" si="3"/>
        <v/>
      </c>
      <c r="AH9" s="358" t="str">
        <f t="shared" ca="1" si="3"/>
        <v/>
      </c>
      <c r="AI9" s="358" t="str">
        <f t="shared" ca="1" si="3"/>
        <v/>
      </c>
      <c r="AJ9" s="358" t="str">
        <f t="shared" ca="1" si="3"/>
        <v/>
      </c>
      <c r="AK9" s="358" t="str">
        <f t="shared" ca="1" si="3"/>
        <v/>
      </c>
      <c r="AL9" s="358" t="str">
        <f t="shared" ca="1" si="3"/>
        <v/>
      </c>
      <c r="AM9" s="358" t="str">
        <f t="shared" ca="1" si="3"/>
        <v/>
      </c>
      <c r="AN9" s="358" t="str">
        <f t="shared" ca="1" si="3"/>
        <v/>
      </c>
      <c r="AO9" s="358" t="str">
        <f t="shared" ca="1" si="3"/>
        <v/>
      </c>
      <c r="AP9" s="358" t="str">
        <f t="shared" ca="1" si="3"/>
        <v/>
      </c>
      <c r="AQ9" s="358" t="str">
        <f t="shared" ca="1" si="3"/>
        <v/>
      </c>
      <c r="AR9" s="358" t="str">
        <f t="shared" ca="1" si="3"/>
        <v/>
      </c>
      <c r="AS9" s="358" t="str">
        <f t="shared" ca="1" si="3"/>
        <v/>
      </c>
      <c r="AT9" s="358" t="str">
        <f t="shared" ca="1" si="3"/>
        <v/>
      </c>
      <c r="AU9" s="358" t="str">
        <f t="shared" ca="1" si="3"/>
        <v/>
      </c>
      <c r="AV9" s="358" t="str">
        <f t="shared" ca="1" si="3"/>
        <v/>
      </c>
      <c r="AW9" s="358" t="str">
        <f t="shared" ca="1" si="3"/>
        <v/>
      </c>
      <c r="AX9" s="358" t="str">
        <f t="shared" ca="1" si="3"/>
        <v/>
      </c>
      <c r="AY9" s="358" t="str">
        <f t="shared" ca="1" si="3"/>
        <v/>
      </c>
      <c r="AZ9" s="358" t="str">
        <f t="shared" ca="1" si="3"/>
        <v/>
      </c>
      <c r="BA9" s="358" t="str">
        <f t="shared" ca="1" si="3"/>
        <v/>
      </c>
      <c r="BB9" s="358" t="str">
        <f t="shared" ca="1" si="3"/>
        <v/>
      </c>
      <c r="BC9" s="358" t="str">
        <f t="shared" ca="1" si="3"/>
        <v/>
      </c>
      <c r="BD9" s="358" t="str">
        <f t="shared" ca="1" si="3"/>
        <v/>
      </c>
      <c r="BE9" s="358" t="str">
        <f t="shared" ca="1" si="3"/>
        <v/>
      </c>
      <c r="BF9" s="358" t="str">
        <f t="shared" ca="1" si="3"/>
        <v/>
      </c>
      <c r="BG9" s="373" t="str">
        <f t="shared" ca="1" si="3"/>
        <v/>
      </c>
      <c r="DF9" s="9"/>
      <c r="DG9" s="28"/>
      <c r="DI9" s="28"/>
      <c r="DK9" s="28"/>
      <c r="DO9" s="28"/>
      <c r="DQ9" s="28"/>
      <c r="DS9" s="28"/>
      <c r="DU9" s="28"/>
      <c r="DW9" s="28"/>
    </row>
    <row r="10" spans="1:127" ht="36" customHeight="1" x14ac:dyDescent="0.2">
      <c r="A10" s="394" t="s">
        <v>23</v>
      </c>
      <c r="B10" s="395"/>
      <c r="C10" s="395"/>
      <c r="D10" s="395"/>
      <c r="E10" s="396"/>
      <c r="F10" s="112" t="str">
        <f>E6</f>
        <v>Moyenne minimale indicative</v>
      </c>
      <c r="G10" s="113" t="str">
        <f>E5</f>
        <v>Moyenne maximale indicative</v>
      </c>
      <c r="H10" s="390" t="s">
        <v>77</v>
      </c>
      <c r="I10" s="391"/>
      <c r="J10" s="376"/>
      <c r="K10" s="359"/>
      <c r="L10" s="359"/>
      <c r="M10" s="359"/>
      <c r="N10" s="359"/>
      <c r="O10" s="359"/>
      <c r="P10" s="359"/>
      <c r="Q10" s="359"/>
      <c r="R10" s="359"/>
      <c r="S10" s="359"/>
      <c r="T10" s="359"/>
      <c r="U10" s="359"/>
      <c r="V10" s="359"/>
      <c r="W10" s="359"/>
      <c r="X10" s="359"/>
      <c r="Y10" s="359"/>
      <c r="Z10" s="359"/>
      <c r="AA10" s="359"/>
      <c r="AB10" s="359"/>
      <c r="AC10" s="359"/>
      <c r="AD10" s="359"/>
      <c r="AE10" s="359"/>
      <c r="AF10" s="359"/>
      <c r="AG10" s="359"/>
      <c r="AH10" s="359"/>
      <c r="AI10" s="359"/>
      <c r="AJ10" s="359"/>
      <c r="AK10" s="359"/>
      <c r="AL10" s="359"/>
      <c r="AM10" s="359"/>
      <c r="AN10" s="359"/>
      <c r="AO10" s="359"/>
      <c r="AP10" s="359"/>
      <c r="AQ10" s="359"/>
      <c r="AR10" s="359"/>
      <c r="AS10" s="359"/>
      <c r="AT10" s="359"/>
      <c r="AU10" s="359"/>
      <c r="AV10" s="359"/>
      <c r="AW10" s="359"/>
      <c r="AX10" s="359"/>
      <c r="AY10" s="359"/>
      <c r="AZ10" s="359"/>
      <c r="BA10" s="359"/>
      <c r="BB10" s="359"/>
      <c r="BC10" s="359"/>
      <c r="BD10" s="359"/>
      <c r="BE10" s="359"/>
      <c r="BF10" s="359"/>
      <c r="BG10" s="374"/>
      <c r="DF10" s="9"/>
      <c r="DG10" s="28"/>
      <c r="DI10" s="28"/>
      <c r="DK10" s="28"/>
      <c r="DO10" s="28"/>
      <c r="DQ10" s="28"/>
      <c r="DS10" s="28"/>
      <c r="DU10" s="28"/>
      <c r="DW10" s="28"/>
    </row>
    <row r="11" spans="1:127" ht="12.75" customHeight="1" x14ac:dyDescent="0.2">
      <c r="A11" s="397">
        <v>6</v>
      </c>
      <c r="B11" s="398"/>
      <c r="C11" s="398"/>
      <c r="D11" s="398"/>
      <c r="E11" s="399"/>
      <c r="F11" s="82">
        <v>6</v>
      </c>
      <c r="G11" s="100">
        <v>6</v>
      </c>
      <c r="H11" s="377">
        <v>6</v>
      </c>
      <c r="I11" s="378"/>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2" t="str">
        <f>IF('Bilan Groupe Compétences'!A13="","",'Bilan Groupe Compétences'!A13)</f>
        <v>Orientation MA1 : Communiquer avec courtoisie, faire preuve de serviabilité, de calme et de tact</v>
      </c>
      <c r="B12" s="363"/>
      <c r="C12" s="363"/>
      <c r="D12" s="363"/>
      <c r="E12" s="363"/>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60" t="str">
        <f t="shared" ref="H12:H71" si="6">IF(HR307="","",HR307)</f>
        <v/>
      </c>
      <c r="I12" s="361"/>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2" t="str">
        <f>IF('Bilan Groupe Compétences'!A14="","",'Bilan Groupe Compétences'!A14)</f>
        <v>Orientation MA2 : Maintenir son espace de travail fonctionnel et propre dans le respect des règles internes</v>
      </c>
      <c r="B13" s="363"/>
      <c r="C13" s="363"/>
      <c r="D13" s="363"/>
      <c r="E13" s="364"/>
      <c r="F13" s="96" t="str">
        <f t="shared" si="4"/>
        <v/>
      </c>
      <c r="G13" s="95" t="str">
        <f t="shared" si="5"/>
        <v/>
      </c>
      <c r="H13" s="360" t="str">
        <f t="shared" si="6"/>
        <v/>
      </c>
      <c r="I13" s="361"/>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2" t="str">
        <f>IF('Bilan Groupe Compétences'!A15="","",'Bilan Groupe Compétences'!A15)</f>
        <v>Orientation MA3 : Rechercher, trier, classifier, sélectionner l'information papier et numérique</v>
      </c>
      <c r="B14" s="363"/>
      <c r="C14" s="363"/>
      <c r="D14" s="363"/>
      <c r="E14" s="364"/>
      <c r="F14" s="96" t="str">
        <f t="shared" si="4"/>
        <v/>
      </c>
      <c r="G14" s="95" t="str">
        <f t="shared" si="5"/>
        <v/>
      </c>
      <c r="H14" s="360" t="str">
        <f t="shared" si="6"/>
        <v/>
      </c>
      <c r="I14" s="361"/>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2" t="str">
        <f>IF('Bilan Groupe Compétences'!A16="","",'Bilan Groupe Compétences'!A16)</f>
        <v>Orientation MA4 : Rédiger correctement des messages et comptes-rendus simples</v>
      </c>
      <c r="B15" s="363"/>
      <c r="C15" s="363"/>
      <c r="D15" s="363"/>
      <c r="E15" s="364"/>
      <c r="F15" s="96" t="str">
        <f t="shared" si="4"/>
        <v/>
      </c>
      <c r="G15" s="95" t="str">
        <f t="shared" si="5"/>
        <v/>
      </c>
      <c r="H15" s="360" t="str">
        <f t="shared" si="6"/>
        <v/>
      </c>
      <c r="I15" s="361"/>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2" t="str">
        <f>IF('Bilan Groupe Compétences'!A17="","",'Bilan Groupe Compétences'!A17)</f>
        <v>Orientation MA5 : Montrer de l'intérêt pour l'anglais et/ou autre(s) langue(s) étrangère(s)</v>
      </c>
      <c r="B16" s="363"/>
      <c r="C16" s="363"/>
      <c r="D16" s="363"/>
      <c r="E16" s="364"/>
      <c r="F16" s="96" t="str">
        <f t="shared" si="4"/>
        <v/>
      </c>
      <c r="G16" s="95" t="str">
        <f t="shared" si="5"/>
        <v/>
      </c>
      <c r="H16" s="360" t="str">
        <f t="shared" si="6"/>
        <v/>
      </c>
      <c r="I16" s="361"/>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2" t="str">
        <f>IF('Bilan Groupe Compétences'!A18="","",'Bilan Groupe Compétences'!A18)</f>
        <v>Orientation MCV-A1 : Effectuer et comprendre des calculs commerciaux simples (cadencier, % TVA et réduction)</v>
      </c>
      <c r="B17" s="363"/>
      <c r="C17" s="363"/>
      <c r="D17" s="363"/>
      <c r="E17" s="364"/>
      <c r="F17" s="96" t="str">
        <f t="shared" si="4"/>
        <v/>
      </c>
      <c r="G17" s="95" t="str">
        <f t="shared" si="5"/>
        <v/>
      </c>
      <c r="H17" s="360" t="str">
        <f t="shared" si="6"/>
        <v/>
      </c>
      <c r="I17" s="361"/>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2" t="str">
        <f>IF('Bilan Groupe Compétences'!A19="","",'Bilan Groupe Compétences'!A19)</f>
        <v>Orientation MCV-A2 : Travailler en équipe, collaborer, communiquer avec ses collaborateurs</v>
      </c>
      <c r="B18" s="363"/>
      <c r="C18" s="363"/>
      <c r="D18" s="363"/>
      <c r="E18" s="364"/>
      <c r="F18" s="96" t="str">
        <f t="shared" si="4"/>
        <v/>
      </c>
      <c r="G18" s="95" t="str">
        <f t="shared" si="5"/>
        <v/>
      </c>
      <c r="H18" s="360" t="str">
        <f t="shared" si="6"/>
        <v/>
      </c>
      <c r="I18" s="361"/>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2" t="str">
        <f>IF('Bilan Groupe Compétences'!A20="","",'Bilan Groupe Compétences'!A20)</f>
        <v>Orientation MCV-A3 : Argumenter, convaincre, répondre à des objections sur des sujets (ou produits) simples</v>
      </c>
      <c r="B19" s="363"/>
      <c r="C19" s="363"/>
      <c r="D19" s="363"/>
      <c r="E19" s="364"/>
      <c r="F19" s="96" t="str">
        <f t="shared" si="4"/>
        <v/>
      </c>
      <c r="G19" s="95" t="str">
        <f t="shared" si="5"/>
        <v/>
      </c>
      <c r="H19" s="360" t="str">
        <f t="shared" si="6"/>
        <v/>
      </c>
      <c r="I19" s="361"/>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2" t="str">
        <f>IF('Bilan Groupe Compétences'!A21="","",'Bilan Groupe Compétences'!A21)</f>
        <v>Orientation MCV-A4 : Se montrer dynamique, rapide et efficace dans la réalisation de tâches matérielles</v>
      </c>
      <c r="B20" s="363"/>
      <c r="C20" s="363"/>
      <c r="D20" s="363"/>
      <c r="E20" s="364"/>
      <c r="F20" s="96" t="str">
        <f t="shared" si="4"/>
        <v/>
      </c>
      <c r="G20" s="95" t="str">
        <f t="shared" si="5"/>
        <v/>
      </c>
      <c r="H20" s="360" t="str">
        <f t="shared" si="6"/>
        <v/>
      </c>
      <c r="I20" s="361"/>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2" t="str">
        <f>IF('Bilan Groupe Compétences'!A22="","",'Bilan Groupe Compétences'!A22)</f>
        <v>Orientation MCV-A5 : Mettre en valeur des présentations de produits et/ou créer des affichettes attrayantes</v>
      </c>
      <c r="B21" s="363"/>
      <c r="C21" s="363"/>
      <c r="D21" s="363"/>
      <c r="E21" s="364"/>
      <c r="F21" s="96" t="str">
        <f t="shared" si="4"/>
        <v/>
      </c>
      <c r="G21" s="95" t="str">
        <f t="shared" si="5"/>
        <v/>
      </c>
      <c r="H21" s="360" t="str">
        <f t="shared" si="6"/>
        <v/>
      </c>
      <c r="I21" s="361"/>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2" t="str">
        <f>IF('Bilan Groupe Compétences'!A23="","",'Bilan Groupe Compétences'!A23)</f>
        <v>Orientation MCV-B1 : Travailler en autonomie, faire preuve d’indépendance et d’organisation, prendre des initiatives</v>
      </c>
      <c r="B22" s="363"/>
      <c r="C22" s="363"/>
      <c r="D22" s="363"/>
      <c r="E22" s="364"/>
      <c r="F22" s="96" t="str">
        <f t="shared" si="4"/>
        <v/>
      </c>
      <c r="G22" s="95" t="str">
        <f t="shared" si="5"/>
        <v/>
      </c>
      <c r="H22" s="360" t="str">
        <f t="shared" si="6"/>
        <v/>
      </c>
      <c r="I22" s="361"/>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2" t="str">
        <f>IF('Bilan Groupe Compétences'!A24="","",'Bilan Groupe Compétences'!A24)</f>
        <v>Orientation MCV-B2 : Faire preuve de qualité d'écoute, d'observation, d'adaptabilité et d'aisance verbale</v>
      </c>
      <c r="B23" s="363"/>
      <c r="C23" s="363"/>
      <c r="D23" s="363"/>
      <c r="E23" s="364"/>
      <c r="F23" s="96" t="str">
        <f t="shared" si="4"/>
        <v/>
      </c>
      <c r="G23" s="95" t="str">
        <f t="shared" si="5"/>
        <v/>
      </c>
      <c r="H23" s="360" t="str">
        <f t="shared" si="6"/>
        <v/>
      </c>
      <c r="I23" s="361"/>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2" t="str">
        <f>IF('Bilan Groupe Compétences'!A25="","",'Bilan Groupe Compétences'!A25)</f>
        <v>Orientation MCV-B3 : Faire preuve d'aisance, de persévérance dans l'argumentation, la réponse aux objections</v>
      </c>
      <c r="B24" s="363"/>
      <c r="C24" s="363"/>
      <c r="D24" s="363"/>
      <c r="E24" s="364"/>
      <c r="F24" s="96" t="str">
        <f t="shared" si="4"/>
        <v/>
      </c>
      <c r="G24" s="95" t="str">
        <f t="shared" si="5"/>
        <v/>
      </c>
      <c r="H24" s="360" t="str">
        <f t="shared" si="6"/>
        <v/>
      </c>
      <c r="I24" s="361"/>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2" t="str">
        <f>IF('Bilan Groupe Compétences'!A26="","",'Bilan Groupe Compétences'!A26)</f>
        <v>Orientation MCV-B4 : Analyser, synthétiser, s’autoanalyser avec pertinence à l’oral ou l’écrit</v>
      </c>
      <c r="B25" s="363"/>
      <c r="C25" s="363"/>
      <c r="D25" s="363"/>
      <c r="E25" s="364"/>
      <c r="F25" s="96" t="str">
        <f t="shared" si="4"/>
        <v/>
      </c>
      <c r="G25" s="95" t="str">
        <f t="shared" si="5"/>
        <v/>
      </c>
      <c r="H25" s="360" t="str">
        <f t="shared" si="6"/>
        <v/>
      </c>
      <c r="I25" s="361"/>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2" t="str">
        <f>IF('Bilan Groupe Compétences'!A27="","",'Bilan Groupe Compétences'!A27)</f>
        <v>Orientation MCV-B5 : Se montrer rationnel, flexible et entreprenant dans des situations de mobilité</v>
      </c>
      <c r="B26" s="363"/>
      <c r="C26" s="363"/>
      <c r="D26" s="363"/>
      <c r="E26" s="364"/>
      <c r="F26" s="96" t="str">
        <f t="shared" si="4"/>
        <v/>
      </c>
      <c r="G26" s="95" t="str">
        <f t="shared" si="5"/>
        <v/>
      </c>
      <c r="H26" s="360" t="str">
        <f t="shared" si="6"/>
        <v/>
      </c>
      <c r="I26" s="361"/>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2" t="str">
        <f>IF('Bilan Groupe Compétences'!A28="","",'Bilan Groupe Compétences'!A28)</f>
        <v>1.A. Prendre contact avec le client interne ou externe (ou prospect), dans un cadre omnicanal :</v>
      </c>
      <c r="B27" s="363"/>
      <c r="C27" s="363"/>
      <c r="D27" s="363"/>
      <c r="E27" s="364"/>
      <c r="F27" s="96" t="str">
        <f t="shared" si="4"/>
        <v/>
      </c>
      <c r="G27" s="95" t="str">
        <f t="shared" si="5"/>
        <v/>
      </c>
      <c r="H27" s="360" t="str">
        <f t="shared" si="6"/>
        <v/>
      </c>
      <c r="I27" s="361"/>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2" t="str">
        <f>IF('Bilan Groupe Compétences'!A29="","",'Bilan Groupe Compétences'!A29)</f>
        <v>1.B. Identifier le client externe ou interne à l’organisation et ses caractéristiques, dans un cadre omnicanal</v>
      </c>
      <c r="B28" s="363"/>
      <c r="C28" s="363"/>
      <c r="D28" s="363"/>
      <c r="E28" s="364"/>
      <c r="F28" s="96" t="str">
        <f t="shared" si="4"/>
        <v/>
      </c>
      <c r="G28" s="95" t="str">
        <f t="shared" si="5"/>
        <v/>
      </c>
      <c r="H28" s="360" t="str">
        <f t="shared" si="6"/>
        <v/>
      </c>
      <c r="I28" s="361"/>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2" t="str">
        <f>IF('Bilan Groupe Compétences'!A30="","",'Bilan Groupe Compétences'!A30)</f>
        <v>1.C. Identifier le besoin du client externe ou interne (ou du prospect), dans un cadre omnicanal</v>
      </c>
      <c r="B29" s="363"/>
      <c r="C29" s="363"/>
      <c r="D29" s="363"/>
      <c r="E29" s="364"/>
      <c r="F29" s="96" t="str">
        <f t="shared" si="4"/>
        <v/>
      </c>
      <c r="G29" s="95" t="str">
        <f t="shared" si="5"/>
        <v/>
      </c>
      <c r="H29" s="360" t="str">
        <f t="shared" si="6"/>
        <v/>
      </c>
      <c r="I29" s="361"/>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2" t="str">
        <f>IF('Bilan Groupe Compétences'!A31="","",'Bilan Groupe Compétences'!A31)</f>
        <v>1.D. Proposer une solution adaptée au parcours et à l’expérience du client interne ou externe (ou prospect), dans un cadre omnicanal</v>
      </c>
      <c r="B30" s="363"/>
      <c r="C30" s="363"/>
      <c r="D30" s="363"/>
      <c r="E30" s="364"/>
      <c r="F30" s="96" t="str">
        <f t="shared" si="4"/>
        <v/>
      </c>
      <c r="G30" s="95" t="str">
        <f t="shared" si="5"/>
        <v/>
      </c>
      <c r="H30" s="360" t="str">
        <f t="shared" si="6"/>
        <v/>
      </c>
      <c r="I30" s="361"/>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2" t="str">
        <f>IF('Bilan Groupe Compétences'!A32="","",'Bilan Groupe Compétences'!A32)</f>
        <v>2.A. Gérer le suivi de la demande du client interne ou externe (ou du prospect) dans un cadre omnicanal, notamment :</v>
      </c>
      <c r="B31" s="363"/>
      <c r="C31" s="363"/>
      <c r="D31" s="363"/>
      <c r="E31" s="364"/>
      <c r="F31" s="96" t="str">
        <f t="shared" si="4"/>
        <v/>
      </c>
      <c r="G31" s="95" t="str">
        <f t="shared" si="5"/>
        <v/>
      </c>
      <c r="H31" s="360" t="str">
        <f t="shared" si="6"/>
        <v/>
      </c>
      <c r="I31" s="361"/>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2" t="str">
        <f>IF('Bilan Groupe Compétences'!A33="","",'Bilan Groupe Compétences'!A33)</f>
        <v>2.B. Satisfaire le client interne ou externe (ou prospect) dans un cadre omnicanal</v>
      </c>
      <c r="B32" s="363"/>
      <c r="C32" s="363"/>
      <c r="D32" s="363"/>
      <c r="E32" s="364"/>
      <c r="F32" s="96" t="str">
        <f t="shared" si="4"/>
        <v/>
      </c>
      <c r="G32" s="95" t="str">
        <f t="shared" si="5"/>
        <v/>
      </c>
      <c r="H32" s="360" t="str">
        <f t="shared" si="6"/>
        <v/>
      </c>
      <c r="I32" s="361"/>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2" t="str">
        <f>IF('Bilan Groupe Compétences'!A34="","",'Bilan Groupe Compétences'!A34)</f>
        <v>2.C. Fidéliser/pérenniser la relation avec le client interne ou externe dans un cadre omnicanal</v>
      </c>
      <c r="B33" s="363"/>
      <c r="C33" s="363"/>
      <c r="D33" s="363"/>
      <c r="E33" s="364"/>
      <c r="F33" s="96" t="str">
        <f t="shared" si="4"/>
        <v/>
      </c>
      <c r="G33" s="95" t="str">
        <f t="shared" si="5"/>
        <v/>
      </c>
      <c r="H33" s="360" t="str">
        <f t="shared" si="6"/>
        <v/>
      </c>
      <c r="I33" s="361"/>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2" t="str">
        <f>IF('Bilan Groupe Compétences'!A35="","",'Bilan Groupe Compétences'!A35)</f>
        <v>3.A. Assurer la veille informationnelle et commerciale (la collecte) dans un cadre omnicanal</v>
      </c>
      <c r="B34" s="363"/>
      <c r="C34" s="363"/>
      <c r="D34" s="363"/>
      <c r="E34" s="364"/>
      <c r="F34" s="96" t="str">
        <f t="shared" si="4"/>
        <v/>
      </c>
      <c r="G34" s="95" t="str">
        <f t="shared" si="5"/>
        <v/>
      </c>
      <c r="H34" s="360" t="str">
        <f t="shared" si="6"/>
        <v/>
      </c>
      <c r="I34" s="361"/>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2" t="str">
        <f>IF('Bilan Groupe Compétences'!A36="","",'Bilan Groupe Compétences'!A36)</f>
        <v>3.B. Traiter et exploiter l’information relative à la relation client (interne, externe ou prospect) dans un cadre omnicanal</v>
      </c>
      <c r="B35" s="363"/>
      <c r="C35" s="363"/>
      <c r="D35" s="363"/>
      <c r="E35" s="364"/>
      <c r="F35" s="96" t="str">
        <f t="shared" si="4"/>
        <v/>
      </c>
      <c r="G35" s="95" t="str">
        <f t="shared" si="5"/>
        <v/>
      </c>
      <c r="H35" s="360" t="str">
        <f t="shared" si="6"/>
        <v/>
      </c>
      <c r="I35" s="361"/>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2" t="str">
        <f>IF('Bilan Groupe Compétences'!A37="","",'Bilan Groupe Compétences'!A37)</f>
        <v>3.C. Diffuser l’information au client interne, externe ou au prospect dans un cadre omnicanal</v>
      </c>
      <c r="B36" s="363"/>
      <c r="C36" s="363"/>
      <c r="D36" s="363"/>
      <c r="E36" s="364"/>
      <c r="F36" s="96" t="str">
        <f t="shared" si="4"/>
        <v/>
      </c>
      <c r="G36" s="95" t="str">
        <f t="shared" si="5"/>
        <v/>
      </c>
      <c r="H36" s="360" t="str">
        <f t="shared" si="6"/>
        <v/>
      </c>
      <c r="I36" s="361"/>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2" t="str">
        <f>IF('Bilan Groupe Compétences'!A38="","",'Bilan Groupe Compétences'!A38)</f>
        <v>CT 1. Produire un résultat conforme à la commande (de la hiérarchie, du client…)</v>
      </c>
      <c r="B37" s="363"/>
      <c r="C37" s="363"/>
      <c r="D37" s="363"/>
      <c r="E37" s="364"/>
      <c r="F37" s="96" t="str">
        <f t="shared" si="4"/>
        <v/>
      </c>
      <c r="G37" s="95" t="str">
        <f t="shared" si="5"/>
        <v/>
      </c>
      <c r="H37" s="360" t="str">
        <f t="shared" si="6"/>
        <v/>
      </c>
      <c r="I37" s="361"/>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2" t="str">
        <f>IF('Bilan Groupe Compétences'!A39="","",'Bilan Groupe Compétences'!A39)</f>
        <v>CT 2. Respecter les délais impartis</v>
      </c>
      <c r="B38" s="363"/>
      <c r="C38" s="363"/>
      <c r="D38" s="363"/>
      <c r="E38" s="364"/>
      <c r="F38" s="96" t="str">
        <f t="shared" si="4"/>
        <v/>
      </c>
      <c r="G38" s="95" t="str">
        <f t="shared" si="5"/>
        <v/>
      </c>
      <c r="H38" s="360" t="str">
        <f t="shared" si="6"/>
        <v/>
      </c>
      <c r="I38" s="361"/>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2" t="str">
        <f>IF('Bilan Groupe Compétences'!A40="","",'Bilan Groupe Compétences'!A40)</f>
        <v>CT 3. Restituer la présentation de son activité</v>
      </c>
      <c r="B39" s="363"/>
      <c r="C39" s="363"/>
      <c r="D39" s="363"/>
      <c r="E39" s="364"/>
      <c r="F39" s="96" t="str">
        <f t="shared" si="4"/>
        <v/>
      </c>
      <c r="G39" s="95" t="str">
        <f t="shared" si="5"/>
        <v/>
      </c>
      <c r="H39" s="360" t="str">
        <f t="shared" si="6"/>
        <v/>
      </c>
      <c r="I39" s="361"/>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2" t="str">
        <f>IF('Bilan Groupe Compétences'!A41="","",'Bilan Groupe Compétences'!A41)</f>
        <v>CT 4. S'impliquer dans son action</v>
      </c>
      <c r="B40" s="363"/>
      <c r="C40" s="363"/>
      <c r="D40" s="363"/>
      <c r="E40" s="364"/>
      <c r="F40" s="96" t="str">
        <f t="shared" si="4"/>
        <v/>
      </c>
      <c r="G40" s="95" t="str">
        <f t="shared" si="5"/>
        <v/>
      </c>
      <c r="H40" s="360" t="str">
        <f t="shared" si="6"/>
        <v/>
      </c>
      <c r="I40" s="361"/>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2" t="str">
        <f>IF('Bilan Groupe Compétences'!A42="","",'Bilan Groupe Compétences'!A42)</f>
        <v>CT 5. S'intégrer de façon harmonieuse et constructive à l'équipe de travail</v>
      </c>
      <c r="B41" s="363"/>
      <c r="C41" s="363"/>
      <c r="D41" s="363"/>
      <c r="E41" s="364"/>
      <c r="F41" s="96" t="str">
        <f t="shared" si="4"/>
        <v/>
      </c>
      <c r="G41" s="95" t="str">
        <f t="shared" si="5"/>
        <v/>
      </c>
      <c r="H41" s="360" t="str">
        <f t="shared" si="6"/>
        <v/>
      </c>
      <c r="I41" s="361"/>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2" t="str">
        <f>IF('Bilan Groupe Compétences'!A43="","",'Bilan Groupe Compétences'!A43)</f>
        <v>CT 6. Rechercher l'information et l'exploiter</v>
      </c>
      <c r="B42" s="363"/>
      <c r="C42" s="363"/>
      <c r="D42" s="363"/>
      <c r="E42" s="364"/>
      <c r="F42" s="96" t="str">
        <f t="shared" si="4"/>
        <v/>
      </c>
      <c r="G42" s="95" t="str">
        <f t="shared" si="5"/>
        <v/>
      </c>
      <c r="H42" s="360" t="str">
        <f t="shared" si="6"/>
        <v/>
      </c>
      <c r="I42" s="361"/>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2" t="str">
        <f>IF('Bilan Groupe Compétences'!A44="","",'Bilan Groupe Compétences'!A44)</f>
        <v>CT 7. A l'écrit, s'exprimer avec la qualité rédactionnelle attendue</v>
      </c>
      <c r="B43" s="363"/>
      <c r="C43" s="363"/>
      <c r="D43" s="363"/>
      <c r="E43" s="364"/>
      <c r="F43" s="96" t="str">
        <f t="shared" si="4"/>
        <v/>
      </c>
      <c r="G43" s="95" t="str">
        <f t="shared" si="5"/>
        <v/>
      </c>
      <c r="H43" s="360" t="str">
        <f t="shared" si="6"/>
        <v/>
      </c>
      <c r="I43" s="361"/>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2" t="str">
        <f>IF('Bilan Groupe Compétences'!A45="","",'Bilan Groupe Compétences'!A45)</f>
        <v>CT 8. A l'oral, s'exprimer de façon professionnelle</v>
      </c>
      <c r="B44" s="363"/>
      <c r="C44" s="363"/>
      <c r="D44" s="363"/>
      <c r="E44" s="364"/>
      <c r="F44" s="96" t="str">
        <f t="shared" si="4"/>
        <v/>
      </c>
      <c r="G44" s="95" t="str">
        <f t="shared" si="5"/>
        <v/>
      </c>
      <c r="H44" s="360" t="str">
        <f t="shared" si="6"/>
        <v/>
      </c>
      <c r="I44" s="361"/>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2" t="str">
        <f>IF('Bilan Groupe Compétences'!A46="","",'Bilan Groupe Compétences'!A46)</f>
        <v>CT 9. Développer son agilité numérique</v>
      </c>
      <c r="B45" s="363"/>
      <c r="C45" s="363"/>
      <c r="D45" s="363"/>
      <c r="E45" s="364"/>
      <c r="F45" s="96" t="str">
        <f t="shared" si="4"/>
        <v/>
      </c>
      <c r="G45" s="95" t="str">
        <f t="shared" si="5"/>
        <v/>
      </c>
      <c r="H45" s="360" t="str">
        <f t="shared" si="6"/>
        <v/>
      </c>
      <c r="I45" s="361"/>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2" t="str">
        <f>IF('Bilan Groupe Compétences'!A47="","",'Bilan Groupe Compétences'!A47)</f>
        <v>CT 10. Adopter une posture professionnelle (non verbal)</v>
      </c>
      <c r="B46" s="363"/>
      <c r="C46" s="363"/>
      <c r="D46" s="363"/>
      <c r="E46" s="364"/>
      <c r="F46" s="96" t="str">
        <f t="shared" si="4"/>
        <v/>
      </c>
      <c r="G46" s="95" t="str">
        <f t="shared" si="5"/>
        <v/>
      </c>
      <c r="H46" s="360" t="str">
        <f t="shared" si="6"/>
        <v/>
      </c>
      <c r="I46" s="361"/>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2" t="str">
        <f>IF('Bilan Groupe Compétences'!A48="","",'Bilan Groupe Compétences'!A48)</f>
        <v>CT 11. S'autoévaluer</v>
      </c>
      <c r="B47" s="363"/>
      <c r="C47" s="363"/>
      <c r="D47" s="363"/>
      <c r="E47" s="364"/>
      <c r="F47" s="96" t="str">
        <f t="shared" si="4"/>
        <v/>
      </c>
      <c r="G47" s="95" t="str">
        <f t="shared" si="5"/>
        <v/>
      </c>
      <c r="H47" s="360" t="str">
        <f t="shared" si="6"/>
        <v/>
      </c>
      <c r="I47" s="361"/>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2" t="str">
        <f>IF('Bilan Groupe Compétences'!A49="","",'Bilan Groupe Compétences'!A49)</f>
        <v/>
      </c>
      <c r="B48" s="363"/>
      <c r="C48" s="363"/>
      <c r="D48" s="363"/>
      <c r="E48" s="364"/>
      <c r="F48" s="96" t="str">
        <f t="shared" si="4"/>
        <v/>
      </c>
      <c r="G48" s="95" t="str">
        <f t="shared" si="5"/>
        <v/>
      </c>
      <c r="H48" s="360" t="str">
        <f t="shared" si="6"/>
        <v/>
      </c>
      <c r="I48" s="361"/>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2" t="str">
        <f>IF('Bilan Groupe Compétences'!A50="","",'Bilan Groupe Compétences'!A50)</f>
        <v/>
      </c>
      <c r="B49" s="363"/>
      <c r="C49" s="363"/>
      <c r="D49" s="363"/>
      <c r="E49" s="364"/>
      <c r="F49" s="96" t="str">
        <f t="shared" si="4"/>
        <v/>
      </c>
      <c r="G49" s="95" t="str">
        <f t="shared" si="5"/>
        <v/>
      </c>
      <c r="H49" s="360" t="str">
        <f t="shared" si="6"/>
        <v/>
      </c>
      <c r="I49" s="361"/>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2" t="str">
        <f>IF('Bilan Groupe Compétences'!A51="","",'Bilan Groupe Compétences'!A51)</f>
        <v/>
      </c>
      <c r="B50" s="363"/>
      <c r="C50" s="363"/>
      <c r="D50" s="363"/>
      <c r="E50" s="364"/>
      <c r="F50" s="96" t="str">
        <f t="shared" si="4"/>
        <v/>
      </c>
      <c r="G50" s="95" t="str">
        <f t="shared" si="5"/>
        <v/>
      </c>
      <c r="H50" s="360" t="str">
        <f t="shared" si="6"/>
        <v/>
      </c>
      <c r="I50" s="361"/>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2" t="str">
        <f>IF('Bilan Groupe Compétences'!A52="","",'Bilan Groupe Compétences'!A52)</f>
        <v/>
      </c>
      <c r="B51" s="363"/>
      <c r="C51" s="363"/>
      <c r="D51" s="363"/>
      <c r="E51" s="364"/>
      <c r="F51" s="96" t="str">
        <f t="shared" si="4"/>
        <v/>
      </c>
      <c r="G51" s="95" t="str">
        <f t="shared" si="5"/>
        <v/>
      </c>
      <c r="H51" s="360" t="str">
        <f t="shared" si="6"/>
        <v/>
      </c>
      <c r="I51" s="361"/>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2" t="str">
        <f>IF('Bilan Groupe Compétences'!A53="","",'Bilan Groupe Compétences'!A53)</f>
        <v/>
      </c>
      <c r="B52" s="363"/>
      <c r="C52" s="363"/>
      <c r="D52" s="363"/>
      <c r="E52" s="364"/>
      <c r="F52" s="96" t="str">
        <f t="shared" si="4"/>
        <v/>
      </c>
      <c r="G52" s="95" t="str">
        <f t="shared" si="5"/>
        <v/>
      </c>
      <c r="H52" s="360" t="str">
        <f t="shared" si="6"/>
        <v/>
      </c>
      <c r="I52" s="361"/>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2" t="str">
        <f>IF('Bilan Groupe Compétences'!A54="","",'Bilan Groupe Compétences'!A54)</f>
        <v/>
      </c>
      <c r="B53" s="363"/>
      <c r="C53" s="363"/>
      <c r="D53" s="363"/>
      <c r="E53" s="364"/>
      <c r="F53" s="96" t="str">
        <f t="shared" si="4"/>
        <v/>
      </c>
      <c r="G53" s="95" t="str">
        <f t="shared" si="5"/>
        <v/>
      </c>
      <c r="H53" s="360" t="str">
        <f t="shared" si="6"/>
        <v/>
      </c>
      <c r="I53" s="361"/>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2" t="str">
        <f>IF('Bilan Groupe Compétences'!A55="","",'Bilan Groupe Compétences'!A55)</f>
        <v/>
      </c>
      <c r="B54" s="363"/>
      <c r="C54" s="363"/>
      <c r="D54" s="363"/>
      <c r="E54" s="364"/>
      <c r="F54" s="96" t="str">
        <f t="shared" si="4"/>
        <v/>
      </c>
      <c r="G54" s="95" t="str">
        <f t="shared" si="5"/>
        <v/>
      </c>
      <c r="H54" s="360" t="str">
        <f t="shared" si="6"/>
        <v/>
      </c>
      <c r="I54" s="361"/>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2" t="str">
        <f>IF('Bilan Groupe Compétences'!A56="","",'Bilan Groupe Compétences'!A56)</f>
        <v/>
      </c>
      <c r="B55" s="363"/>
      <c r="C55" s="363"/>
      <c r="D55" s="363"/>
      <c r="E55" s="364"/>
      <c r="F55" s="96" t="str">
        <f t="shared" si="4"/>
        <v/>
      </c>
      <c r="G55" s="95" t="str">
        <f t="shared" si="5"/>
        <v/>
      </c>
      <c r="H55" s="360" t="str">
        <f t="shared" si="6"/>
        <v/>
      </c>
      <c r="I55" s="361"/>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2" t="str">
        <f>IF('Bilan Groupe Compétences'!A57="","",'Bilan Groupe Compétences'!A57)</f>
        <v/>
      </c>
      <c r="B56" s="363"/>
      <c r="C56" s="363"/>
      <c r="D56" s="363"/>
      <c r="E56" s="364"/>
      <c r="F56" s="96" t="str">
        <f t="shared" si="4"/>
        <v/>
      </c>
      <c r="G56" s="95" t="str">
        <f t="shared" si="5"/>
        <v/>
      </c>
      <c r="H56" s="360" t="str">
        <f t="shared" si="6"/>
        <v/>
      </c>
      <c r="I56" s="361"/>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2" t="str">
        <f>IF('Bilan Groupe Compétences'!A58="","",'Bilan Groupe Compétences'!A58)</f>
        <v/>
      </c>
      <c r="B57" s="363"/>
      <c r="C57" s="363"/>
      <c r="D57" s="363"/>
      <c r="E57" s="364"/>
      <c r="F57" s="96" t="str">
        <f t="shared" si="4"/>
        <v/>
      </c>
      <c r="G57" s="95" t="str">
        <f t="shared" si="5"/>
        <v/>
      </c>
      <c r="H57" s="360" t="str">
        <f t="shared" si="6"/>
        <v/>
      </c>
      <c r="I57" s="361"/>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2" t="str">
        <f>IF('Bilan Groupe Compétences'!A59="","",'Bilan Groupe Compétences'!A59)</f>
        <v/>
      </c>
      <c r="B58" s="363"/>
      <c r="C58" s="363"/>
      <c r="D58" s="363"/>
      <c r="E58" s="364"/>
      <c r="F58" s="96" t="str">
        <f t="shared" si="4"/>
        <v/>
      </c>
      <c r="G58" s="95" t="str">
        <f t="shared" si="5"/>
        <v/>
      </c>
      <c r="H58" s="360" t="str">
        <f t="shared" si="6"/>
        <v/>
      </c>
      <c r="I58" s="361"/>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2" t="str">
        <f>IF('Bilan Groupe Compétences'!A60="","",'Bilan Groupe Compétences'!A60)</f>
        <v/>
      </c>
      <c r="B59" s="363"/>
      <c r="C59" s="363"/>
      <c r="D59" s="363"/>
      <c r="E59" s="364"/>
      <c r="F59" s="96" t="str">
        <f t="shared" si="4"/>
        <v/>
      </c>
      <c r="G59" s="95" t="str">
        <f t="shared" si="5"/>
        <v/>
      </c>
      <c r="H59" s="360" t="str">
        <f t="shared" si="6"/>
        <v/>
      </c>
      <c r="I59" s="361"/>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2" t="str">
        <f>IF('Bilan Groupe Compétences'!A61="","",'Bilan Groupe Compétences'!A61)</f>
        <v/>
      </c>
      <c r="B60" s="363"/>
      <c r="C60" s="363"/>
      <c r="D60" s="363"/>
      <c r="E60" s="364"/>
      <c r="F60" s="96" t="str">
        <f t="shared" si="4"/>
        <v/>
      </c>
      <c r="G60" s="95" t="str">
        <f t="shared" si="5"/>
        <v/>
      </c>
      <c r="H60" s="360" t="str">
        <f t="shared" si="6"/>
        <v/>
      </c>
      <c r="I60" s="361"/>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2" t="str">
        <f>IF('Bilan Groupe Compétences'!A62="","",'Bilan Groupe Compétences'!A62)</f>
        <v/>
      </c>
      <c r="B61" s="363"/>
      <c r="C61" s="363"/>
      <c r="D61" s="363"/>
      <c r="E61" s="364"/>
      <c r="F61" s="96" t="str">
        <f t="shared" si="4"/>
        <v/>
      </c>
      <c r="G61" s="95" t="str">
        <f t="shared" si="5"/>
        <v/>
      </c>
      <c r="H61" s="360" t="str">
        <f t="shared" si="6"/>
        <v/>
      </c>
      <c r="I61" s="361"/>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2" t="str">
        <f>IF('Bilan Groupe Compétences'!A63="","",'Bilan Groupe Compétences'!A63)</f>
        <v/>
      </c>
      <c r="B62" s="363"/>
      <c r="C62" s="363"/>
      <c r="D62" s="363"/>
      <c r="E62" s="364"/>
      <c r="F62" s="96" t="str">
        <f t="shared" si="4"/>
        <v/>
      </c>
      <c r="G62" s="95" t="str">
        <f t="shared" si="5"/>
        <v/>
      </c>
      <c r="H62" s="360" t="str">
        <f t="shared" si="6"/>
        <v/>
      </c>
      <c r="I62" s="361"/>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2" t="str">
        <f>IF('Bilan Groupe Compétences'!A64="","",'Bilan Groupe Compétences'!A64)</f>
        <v/>
      </c>
      <c r="B63" s="363"/>
      <c r="C63" s="363"/>
      <c r="D63" s="363"/>
      <c r="E63" s="364"/>
      <c r="F63" s="96" t="str">
        <f t="shared" si="4"/>
        <v/>
      </c>
      <c r="G63" s="95" t="str">
        <f t="shared" si="5"/>
        <v/>
      </c>
      <c r="H63" s="360" t="str">
        <f t="shared" si="6"/>
        <v/>
      </c>
      <c r="I63" s="361"/>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2" t="str">
        <f>IF('Bilan Groupe Compétences'!A65="","",'Bilan Groupe Compétences'!A65)</f>
        <v/>
      </c>
      <c r="B64" s="363"/>
      <c r="C64" s="363"/>
      <c r="D64" s="363"/>
      <c r="E64" s="364"/>
      <c r="F64" s="96" t="str">
        <f t="shared" si="4"/>
        <v/>
      </c>
      <c r="G64" s="95" t="str">
        <f t="shared" si="5"/>
        <v/>
      </c>
      <c r="H64" s="360" t="str">
        <f t="shared" si="6"/>
        <v/>
      </c>
      <c r="I64" s="361"/>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2" t="str">
        <f>IF('Bilan Groupe Compétences'!A66="","",'Bilan Groupe Compétences'!A66)</f>
        <v/>
      </c>
      <c r="B65" s="363"/>
      <c r="C65" s="363"/>
      <c r="D65" s="363"/>
      <c r="E65" s="364"/>
      <c r="F65" s="96" t="str">
        <f t="shared" si="4"/>
        <v/>
      </c>
      <c r="G65" s="95" t="str">
        <f t="shared" si="5"/>
        <v/>
      </c>
      <c r="H65" s="360" t="str">
        <f t="shared" si="6"/>
        <v/>
      </c>
      <c r="I65" s="361"/>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2" t="str">
        <f>IF('Bilan Groupe Compétences'!A67="","",'Bilan Groupe Compétences'!A67)</f>
        <v/>
      </c>
      <c r="B66" s="363"/>
      <c r="C66" s="363"/>
      <c r="D66" s="363"/>
      <c r="E66" s="364"/>
      <c r="F66" s="96" t="str">
        <f t="shared" si="4"/>
        <v/>
      </c>
      <c r="G66" s="95" t="str">
        <f t="shared" si="5"/>
        <v/>
      </c>
      <c r="H66" s="360" t="str">
        <f t="shared" si="6"/>
        <v/>
      </c>
      <c r="I66" s="361"/>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2" t="str">
        <f>IF('Bilan Groupe Compétences'!A68="","",'Bilan Groupe Compétences'!A68)</f>
        <v/>
      </c>
      <c r="B67" s="363"/>
      <c r="C67" s="363"/>
      <c r="D67" s="363"/>
      <c r="E67" s="364"/>
      <c r="F67" s="96" t="str">
        <f t="shared" si="4"/>
        <v/>
      </c>
      <c r="G67" s="95" t="str">
        <f t="shared" si="5"/>
        <v/>
      </c>
      <c r="H67" s="360" t="str">
        <f t="shared" si="6"/>
        <v/>
      </c>
      <c r="I67" s="361"/>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2" t="str">
        <f>IF('Bilan Groupe Compétences'!A69="","",'Bilan Groupe Compétences'!A69)</f>
        <v/>
      </c>
      <c r="B68" s="363"/>
      <c r="C68" s="363"/>
      <c r="D68" s="363"/>
      <c r="E68" s="364"/>
      <c r="F68" s="96" t="str">
        <f t="shared" si="4"/>
        <v/>
      </c>
      <c r="G68" s="95" t="str">
        <f t="shared" si="5"/>
        <v/>
      </c>
      <c r="H68" s="360" t="str">
        <f t="shared" si="6"/>
        <v/>
      </c>
      <c r="I68" s="361"/>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2" t="str">
        <f>IF('Bilan Groupe Compétences'!A70="","",'Bilan Groupe Compétences'!A70)</f>
        <v/>
      </c>
      <c r="B69" s="363"/>
      <c r="C69" s="363"/>
      <c r="D69" s="363"/>
      <c r="E69" s="379"/>
      <c r="F69" s="96" t="str">
        <f t="shared" si="4"/>
        <v/>
      </c>
      <c r="G69" s="95" t="str">
        <f t="shared" si="5"/>
        <v/>
      </c>
      <c r="H69" s="360" t="str">
        <f t="shared" si="6"/>
        <v/>
      </c>
      <c r="I69" s="361"/>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2" t="str">
        <f>IF('Bilan Groupe Compétences'!A71="","",'Bilan Groupe Compétences'!A71)</f>
        <v/>
      </c>
      <c r="B70" s="363"/>
      <c r="C70" s="363"/>
      <c r="D70" s="363"/>
      <c r="E70" s="379"/>
      <c r="F70" s="96" t="str">
        <f t="shared" si="4"/>
        <v/>
      </c>
      <c r="G70" s="95" t="str">
        <f t="shared" si="5"/>
        <v/>
      </c>
      <c r="H70" s="360" t="str">
        <f t="shared" si="6"/>
        <v/>
      </c>
      <c r="I70" s="361"/>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6" t="str">
        <f>IF('Bilan Groupe Compétences'!A72="","",'Bilan Groupe Compétences'!A72)</f>
        <v/>
      </c>
      <c r="B71" s="337"/>
      <c r="C71" s="337"/>
      <c r="D71" s="337"/>
      <c r="E71" s="338"/>
      <c r="F71" s="98" t="str">
        <f t="shared" si="4"/>
        <v/>
      </c>
      <c r="G71" s="99" t="str">
        <f t="shared" si="5"/>
        <v/>
      </c>
      <c r="H71" s="380" t="str">
        <f t="shared" si="6"/>
        <v/>
      </c>
      <c r="I71" s="381"/>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127</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132</v>
      </c>
      <c r="HT300" s="10" t="str">
        <f ca="1">IF(COUNTA($HV$300:$JS$300)-COUNTIF($HV$300:$JS$300,"")=0,$HI$307,IF(COUNTIF(HV306:JS306,$HI$307)=COUNTA($J$6:$BG$6)-COUNTIF($J$6:$BG$6,""),$HI$307,IF(AND(COUNTA($J$7:$BG$7)-COUNTIF($J$7:$BG$7,$HI$307)=COUNTIF($J$7:$BG$7,$HI$306),COUNTA($J$12:$BG$71)=COUNTIF($J$12:$BG$71,$HI$306)),$HI$306,SUM(HV300:JS300)/SUM(HV305:JS305))))</f>
        <v>NC</v>
      </c>
      <c r="HU300" s="16" t="s">
        <v>130</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133</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1537" priority="22" operator="equal">
      <formula>20</formula>
    </cfRule>
    <cfRule type="cellIs" dxfId="1536" priority="23" operator="between">
      <formula>15</formula>
      <formula>19.9999999999999</formula>
    </cfRule>
    <cfRule type="cellIs" dxfId="1535" priority="24" operator="between">
      <formula>10</formula>
      <formula>14.9999999999999</formula>
    </cfRule>
    <cfRule type="containsBlanks" dxfId="1534" priority="25" stopIfTrue="1">
      <formula>LEN(TRIM(J5))=0</formula>
    </cfRule>
    <cfRule type="cellIs" dxfId="1533" priority="26" operator="between">
      <formula>5</formula>
      <formula>9.999999999999</formula>
    </cfRule>
    <cfRule type="cellIs" dxfId="1532" priority="27" operator="between">
      <formula>0</formula>
      <formula>4.99999999999999</formula>
    </cfRule>
  </conditionalFormatting>
  <conditionalFormatting sqref="J6:BG6">
    <cfRule type="cellIs" dxfId="1531" priority="16" operator="equal">
      <formula>20</formula>
    </cfRule>
    <cfRule type="cellIs" dxfId="1530" priority="17" operator="between">
      <formula>15</formula>
      <formula>19.9999999999999</formula>
    </cfRule>
    <cfRule type="cellIs" dxfId="1529" priority="18" operator="between">
      <formula>10</formula>
      <formula>14.9999999999999</formula>
    </cfRule>
    <cfRule type="containsBlanks" dxfId="1528" priority="19" stopIfTrue="1">
      <formula>LEN(TRIM(J6))=0</formula>
    </cfRule>
    <cfRule type="cellIs" dxfId="1527" priority="20" operator="between">
      <formula>5</formula>
      <formula>9.999999999999</formula>
    </cfRule>
    <cfRule type="cellIs" dxfId="1526" priority="21" operator="between">
      <formula>0</formula>
      <formula>4.99999999999999</formula>
    </cfRule>
  </conditionalFormatting>
  <conditionalFormatting sqref="F12:G71">
    <cfRule type="cellIs" dxfId="1525" priority="10" operator="equal">
      <formula>20</formula>
    </cfRule>
    <cfRule type="cellIs" dxfId="1524" priority="11" operator="between">
      <formula>15</formula>
      <formula>19.9999999999999</formula>
    </cfRule>
    <cfRule type="cellIs" dxfId="1523" priority="12" operator="between">
      <formula>10</formula>
      <formula>14.9999999999999</formula>
    </cfRule>
    <cfRule type="containsBlanks" dxfId="1522" priority="13" stopIfTrue="1">
      <formula>LEN(TRIM(F12))=0</formula>
    </cfRule>
    <cfRule type="cellIs" dxfId="1521" priority="14" operator="between">
      <formula>5</formula>
      <formula>9.999999999999</formula>
    </cfRule>
    <cfRule type="cellIs" dxfId="1520" priority="15" operator="between">
      <formula>0</formula>
      <formula>4.99999999999999</formula>
    </cfRule>
  </conditionalFormatting>
  <conditionalFormatting sqref="A7">
    <cfRule type="cellIs" dxfId="1519" priority="4" operator="equal">
      <formula>20</formula>
    </cfRule>
    <cfRule type="cellIs" dxfId="1518" priority="5" operator="between">
      <formula>15</formula>
      <formula>19.9999999999999</formula>
    </cfRule>
    <cfRule type="cellIs" dxfId="1517" priority="6" operator="between">
      <formula>10</formula>
      <formula>14.9999999999999</formula>
    </cfRule>
    <cfRule type="containsBlanks" dxfId="1516" priority="7" stopIfTrue="1">
      <formula>LEN(TRIM(A7))=0</formula>
    </cfRule>
    <cfRule type="cellIs" dxfId="1515" priority="8" operator="between">
      <formula>5</formula>
      <formula>9.999999999999</formula>
    </cfRule>
    <cfRule type="cellIs" dxfId="1514" priority="9" operator="between">
      <formula>0</formula>
      <formula>4.99999999999999</formula>
    </cfRule>
  </conditionalFormatting>
  <conditionalFormatting sqref="C5">
    <cfRule type="cellIs" dxfId="1513" priority="3" operator="equal">
      <formula>20</formula>
    </cfRule>
  </conditionalFormatting>
  <conditionalFormatting sqref="J12:BG71 H12:H71">
    <cfRule type="cellIs" dxfId="1512" priority="28" stopIfTrue="1" operator="equal">
      <formula>$HI$301</formula>
    </cfRule>
    <cfRule type="cellIs" dxfId="1511" priority="29" stopIfTrue="1" operator="equal">
      <formula>$HI$302</formula>
    </cfRule>
    <cfRule type="cellIs" dxfId="1510" priority="30" stopIfTrue="1" operator="equal">
      <formula>$HI$303</formula>
    </cfRule>
    <cfRule type="cellIs" dxfId="1509" priority="31" stopIfTrue="1" operator="equal">
      <formula>$HI$304</formula>
    </cfRule>
    <cfRule type="cellIs" dxfId="1508" priority="32" stopIfTrue="1" operator="equal">
      <formula>$HI$305</formula>
    </cfRule>
    <cfRule type="cellIs" dxfId="1507" priority="33" stopIfTrue="1" operator="equal">
      <formula>$HI$306</formula>
    </cfRule>
  </conditionalFormatting>
  <conditionalFormatting sqref="J7:BG7">
    <cfRule type="cellIs" dxfId="1506" priority="34" operator="equal">
      <formula>$HI$306</formula>
    </cfRule>
    <cfRule type="cellIs" dxfId="1505" priority="35" operator="equal">
      <formula>$HI$305</formula>
    </cfRule>
    <cfRule type="cellIs" dxfId="1504" priority="36" operator="equal">
      <formula>$HI$304</formula>
    </cfRule>
    <cfRule type="cellIs" dxfId="1503" priority="37" operator="equal">
      <formula>$HI$303</formula>
    </cfRule>
    <cfRule type="cellIs" dxfId="1502" priority="38" operator="equal">
      <formula>$HI$302</formula>
    </cfRule>
    <cfRule type="cellIs" dxfId="1501" priority="39" operator="equal">
      <formula>$HI$301</formula>
    </cfRule>
    <cfRule type="cellIs" dxfId="1500" priority="40" operator="equal">
      <formula>20</formula>
    </cfRule>
    <cfRule type="cellIs" dxfId="1499" priority="41" operator="between">
      <formula>15</formula>
      <formula>19.9999999999999</formula>
    </cfRule>
    <cfRule type="cellIs" dxfId="1498" priority="42" operator="between">
      <formula>10</formula>
      <formula>14.9999999999999</formula>
    </cfRule>
    <cfRule type="containsBlanks" dxfId="1497" priority="43" stopIfTrue="1">
      <formula>LEN(TRIM(J7))=0</formula>
    </cfRule>
    <cfRule type="cellIs" dxfId="1496" priority="44" operator="between">
      <formula>5</formula>
      <formula>9.999999999999</formula>
    </cfRule>
    <cfRule type="cellIs" dxfId="1495" priority="45" operator="between">
      <formula>0</formula>
      <formula>4.99999999999999</formula>
    </cfRule>
  </conditionalFormatting>
  <conditionalFormatting sqref="A7:B8">
    <cfRule type="cellIs" dxfId="1494" priority="46" operator="equal">
      <formula>$HI$306</formula>
    </cfRule>
  </conditionalFormatting>
  <dataValidations count="3">
    <dataValidation type="list" allowBlank="1" showInputMessage="1" showErrorMessage="1" sqref="J8:BG8">
      <formula1>$HP$301:$HP$329</formula1>
    </dataValidation>
    <dataValidation type="list" allowBlank="1" showInputMessage="1" showErrorMessage="1" sqref="J7:BG7">
      <formula1>$HI$301:$HI$348</formula1>
    </dataValidation>
    <dataValidation type="list" allowBlank="1" showInputMessage="1" showErrorMessage="1" sqref="J12:BG71">
      <formula1>$HI$301:$HI$306</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9B7BA360-F228-4C5E-BEDD-26D3CB38EF4C}">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1BA823B1-7F31-452B-81D4-830DB908630E}">
            <xm:f>'Classe, période, dates, coef'!$DW$301</xm:f>
            <x14:dxf>
              <font>
                <color rgb="FFFF0000"/>
              </font>
              <fill>
                <patternFill>
                  <bgColor rgb="FFFFCCCC"/>
                </patternFill>
              </fill>
            </x14:dxf>
          </x14:cfRule>
          <xm:sqref>A2:I4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7" t="str">
        <f>IF(OR('Classe, période, dates, coef'!A7="",'Classe, période, dates, coef'!A14=""),'Bilan Groupe Compétences'!B3,CONCATENATE('Classe, période, dates, coef'!A7,"  ~  Période : ",'Classe, période, dates, coef'!A14))</f>
        <v>Affichage classe et période : Complétez l'onglet ''Classe, période, dates, coef''</v>
      </c>
      <c r="C1" s="357"/>
      <c r="D1" s="357"/>
      <c r="E1" s="357"/>
      <c r="F1" s="357"/>
      <c r="G1" s="357"/>
      <c r="H1" s="357"/>
      <c r="I1" s="357"/>
      <c r="J1" s="111" t="str">
        <f>CONCATENATE("   ",'Bilan Groupe Compétences'!DW303)</f>
        <v xml:space="preserve">   Seconde Relation Client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5" t="str">
        <f ca="1">IF(INDEX($HF$301:$HG$338,MATCH(RIGHT(CELL("nomfichier",$HF$301),2),$HF$301:$HF$338,0),2)=0,'Classe, période, dates, coef'!DW301,INDEX($HF$301:$HG$338,MATCH(RIGHT(CELL("nomfichier",$HF$301),2),$HF$301:$HF$338,0),2))</f>
        <v>Nom élève &gt; Complétez l'onglet ''Classe, période, dates, coef''</v>
      </c>
      <c r="B2" s="355"/>
      <c r="C2" s="355"/>
      <c r="D2" s="355"/>
      <c r="E2" s="355"/>
      <c r="F2" s="355"/>
      <c r="G2" s="355"/>
      <c r="H2" s="355"/>
      <c r="I2" s="355"/>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5"/>
      <c r="B3" s="355"/>
      <c r="C3" s="355"/>
      <c r="D3" s="355"/>
      <c r="E3" s="355"/>
      <c r="F3" s="355"/>
      <c r="G3" s="355"/>
      <c r="H3" s="355"/>
      <c r="I3" s="355"/>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6"/>
      <c r="B4" s="356"/>
      <c r="C4" s="356"/>
      <c r="D4" s="356"/>
      <c r="E4" s="356"/>
      <c r="F4" s="356"/>
      <c r="G4" s="356"/>
      <c r="H4" s="356"/>
      <c r="I4" s="356"/>
    </row>
    <row r="5" spans="1:127" ht="21" customHeight="1" thickTop="1" x14ac:dyDescent="0.2">
      <c r="A5" s="365" t="s">
        <v>49</v>
      </c>
      <c r="B5" s="366"/>
      <c r="C5" s="382" t="s">
        <v>75</v>
      </c>
      <c r="D5" s="55">
        <v>4</v>
      </c>
      <c r="E5" s="385" t="s">
        <v>99</v>
      </c>
      <c r="F5" s="385"/>
      <c r="G5" s="385"/>
      <c r="H5" s="385"/>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7"/>
      <c r="B6" s="368"/>
      <c r="C6" s="383"/>
      <c r="D6" s="90">
        <v>4</v>
      </c>
      <c r="E6" s="386" t="s">
        <v>100</v>
      </c>
      <c r="F6" s="386"/>
      <c r="G6" s="386"/>
      <c r="H6" s="386"/>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9" t="str">
        <f>IF(COUNTA(J5:BG6)-COUNTIF(J5:BG6,"")=0,"",IF(ISTEXT(HT300),HT300,ROUND(HT300,1)))</f>
        <v/>
      </c>
      <c r="B7" s="370"/>
      <c r="C7" s="383"/>
      <c r="D7" s="204">
        <v>4</v>
      </c>
      <c r="E7" s="203"/>
      <c r="F7" s="400" t="s">
        <v>122</v>
      </c>
      <c r="G7" s="400"/>
      <c r="H7" s="400"/>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1"/>
      <c r="B8" s="372"/>
      <c r="C8" s="384"/>
      <c r="D8" s="201">
        <v>4</v>
      </c>
      <c r="E8" s="202"/>
      <c r="F8" s="401" t="s">
        <v>232</v>
      </c>
      <c r="G8" s="401"/>
      <c r="H8" s="401"/>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2" t="s">
        <v>22</v>
      </c>
      <c r="B9" s="393"/>
      <c r="C9" s="393"/>
      <c r="D9" s="393"/>
      <c r="E9" s="97">
        <v>4</v>
      </c>
      <c r="F9" s="387" t="s">
        <v>118</v>
      </c>
      <c r="G9" s="388"/>
      <c r="H9" s="388"/>
      <c r="I9" s="389"/>
      <c r="J9" s="375" t="str">
        <f t="shared" ref="J9:BG9" ca="1" si="3">IF(OFFSET($HN$301,COLUMN(A:A)-1,0)=0,"",OFFSET($HN$301,COLUMN(A:A)-1,0))</f>
        <v/>
      </c>
      <c r="K9" s="358" t="str">
        <f t="shared" ca="1" si="3"/>
        <v/>
      </c>
      <c r="L9" s="358" t="str">
        <f t="shared" ca="1" si="3"/>
        <v/>
      </c>
      <c r="M9" s="358" t="str">
        <f t="shared" ca="1" si="3"/>
        <v/>
      </c>
      <c r="N9" s="358" t="str">
        <f t="shared" ca="1" si="3"/>
        <v/>
      </c>
      <c r="O9" s="358" t="str">
        <f t="shared" ca="1" si="3"/>
        <v/>
      </c>
      <c r="P9" s="358" t="str">
        <f t="shared" ca="1" si="3"/>
        <v/>
      </c>
      <c r="Q9" s="358" t="str">
        <f t="shared" ca="1" si="3"/>
        <v/>
      </c>
      <c r="R9" s="358" t="str">
        <f t="shared" ca="1" si="3"/>
        <v/>
      </c>
      <c r="S9" s="358" t="str">
        <f t="shared" ca="1" si="3"/>
        <v/>
      </c>
      <c r="T9" s="358" t="str">
        <f t="shared" ca="1" si="3"/>
        <v/>
      </c>
      <c r="U9" s="358" t="str">
        <f t="shared" ca="1" si="3"/>
        <v/>
      </c>
      <c r="V9" s="358" t="str">
        <f t="shared" ca="1" si="3"/>
        <v/>
      </c>
      <c r="W9" s="358" t="str">
        <f t="shared" ca="1" si="3"/>
        <v/>
      </c>
      <c r="X9" s="358" t="str">
        <f t="shared" ca="1" si="3"/>
        <v/>
      </c>
      <c r="Y9" s="358" t="str">
        <f t="shared" ca="1" si="3"/>
        <v/>
      </c>
      <c r="Z9" s="358" t="str">
        <f t="shared" ca="1" si="3"/>
        <v/>
      </c>
      <c r="AA9" s="358" t="str">
        <f t="shared" ca="1" si="3"/>
        <v/>
      </c>
      <c r="AB9" s="358" t="str">
        <f t="shared" ca="1" si="3"/>
        <v/>
      </c>
      <c r="AC9" s="358" t="str">
        <f t="shared" ca="1" si="3"/>
        <v/>
      </c>
      <c r="AD9" s="358" t="str">
        <f t="shared" ca="1" si="3"/>
        <v/>
      </c>
      <c r="AE9" s="358" t="str">
        <f t="shared" ca="1" si="3"/>
        <v/>
      </c>
      <c r="AF9" s="358" t="str">
        <f t="shared" ca="1" si="3"/>
        <v/>
      </c>
      <c r="AG9" s="358" t="str">
        <f t="shared" ca="1" si="3"/>
        <v/>
      </c>
      <c r="AH9" s="358" t="str">
        <f t="shared" ca="1" si="3"/>
        <v/>
      </c>
      <c r="AI9" s="358" t="str">
        <f t="shared" ca="1" si="3"/>
        <v/>
      </c>
      <c r="AJ9" s="358" t="str">
        <f t="shared" ca="1" si="3"/>
        <v/>
      </c>
      <c r="AK9" s="358" t="str">
        <f t="shared" ca="1" si="3"/>
        <v/>
      </c>
      <c r="AL9" s="358" t="str">
        <f t="shared" ca="1" si="3"/>
        <v/>
      </c>
      <c r="AM9" s="358" t="str">
        <f t="shared" ca="1" si="3"/>
        <v/>
      </c>
      <c r="AN9" s="358" t="str">
        <f t="shared" ca="1" si="3"/>
        <v/>
      </c>
      <c r="AO9" s="358" t="str">
        <f t="shared" ca="1" si="3"/>
        <v/>
      </c>
      <c r="AP9" s="358" t="str">
        <f t="shared" ca="1" si="3"/>
        <v/>
      </c>
      <c r="AQ9" s="358" t="str">
        <f t="shared" ca="1" si="3"/>
        <v/>
      </c>
      <c r="AR9" s="358" t="str">
        <f t="shared" ca="1" si="3"/>
        <v/>
      </c>
      <c r="AS9" s="358" t="str">
        <f t="shared" ca="1" si="3"/>
        <v/>
      </c>
      <c r="AT9" s="358" t="str">
        <f t="shared" ca="1" si="3"/>
        <v/>
      </c>
      <c r="AU9" s="358" t="str">
        <f t="shared" ca="1" si="3"/>
        <v/>
      </c>
      <c r="AV9" s="358" t="str">
        <f t="shared" ca="1" si="3"/>
        <v/>
      </c>
      <c r="AW9" s="358" t="str">
        <f t="shared" ca="1" si="3"/>
        <v/>
      </c>
      <c r="AX9" s="358" t="str">
        <f t="shared" ca="1" si="3"/>
        <v/>
      </c>
      <c r="AY9" s="358" t="str">
        <f t="shared" ca="1" si="3"/>
        <v/>
      </c>
      <c r="AZ9" s="358" t="str">
        <f t="shared" ca="1" si="3"/>
        <v/>
      </c>
      <c r="BA9" s="358" t="str">
        <f t="shared" ca="1" si="3"/>
        <v/>
      </c>
      <c r="BB9" s="358" t="str">
        <f t="shared" ca="1" si="3"/>
        <v/>
      </c>
      <c r="BC9" s="358" t="str">
        <f t="shared" ca="1" si="3"/>
        <v/>
      </c>
      <c r="BD9" s="358" t="str">
        <f t="shared" ca="1" si="3"/>
        <v/>
      </c>
      <c r="BE9" s="358" t="str">
        <f t="shared" ca="1" si="3"/>
        <v/>
      </c>
      <c r="BF9" s="358" t="str">
        <f t="shared" ca="1" si="3"/>
        <v/>
      </c>
      <c r="BG9" s="373" t="str">
        <f t="shared" ca="1" si="3"/>
        <v/>
      </c>
      <c r="DF9" s="9"/>
      <c r="DG9" s="28"/>
      <c r="DI9" s="28"/>
      <c r="DK9" s="28"/>
      <c r="DO9" s="28"/>
      <c r="DQ9" s="28"/>
      <c r="DS9" s="28"/>
      <c r="DU9" s="28"/>
      <c r="DW9" s="28"/>
    </row>
    <row r="10" spans="1:127" ht="36" customHeight="1" x14ac:dyDescent="0.2">
      <c r="A10" s="394" t="s">
        <v>23</v>
      </c>
      <c r="B10" s="395"/>
      <c r="C10" s="395"/>
      <c r="D10" s="395"/>
      <c r="E10" s="396"/>
      <c r="F10" s="112" t="str">
        <f>E6</f>
        <v>Moyenne minimale indicative</v>
      </c>
      <c r="G10" s="113" t="str">
        <f>E5</f>
        <v>Moyenne maximale indicative</v>
      </c>
      <c r="H10" s="390" t="s">
        <v>77</v>
      </c>
      <c r="I10" s="391"/>
      <c r="J10" s="376"/>
      <c r="K10" s="359"/>
      <c r="L10" s="359"/>
      <c r="M10" s="359"/>
      <c r="N10" s="359"/>
      <c r="O10" s="359"/>
      <c r="P10" s="359"/>
      <c r="Q10" s="359"/>
      <c r="R10" s="359"/>
      <c r="S10" s="359"/>
      <c r="T10" s="359"/>
      <c r="U10" s="359"/>
      <c r="V10" s="359"/>
      <c r="W10" s="359"/>
      <c r="X10" s="359"/>
      <c r="Y10" s="359"/>
      <c r="Z10" s="359"/>
      <c r="AA10" s="359"/>
      <c r="AB10" s="359"/>
      <c r="AC10" s="359"/>
      <c r="AD10" s="359"/>
      <c r="AE10" s="359"/>
      <c r="AF10" s="359"/>
      <c r="AG10" s="359"/>
      <c r="AH10" s="359"/>
      <c r="AI10" s="359"/>
      <c r="AJ10" s="359"/>
      <c r="AK10" s="359"/>
      <c r="AL10" s="359"/>
      <c r="AM10" s="359"/>
      <c r="AN10" s="359"/>
      <c r="AO10" s="359"/>
      <c r="AP10" s="359"/>
      <c r="AQ10" s="359"/>
      <c r="AR10" s="359"/>
      <c r="AS10" s="359"/>
      <c r="AT10" s="359"/>
      <c r="AU10" s="359"/>
      <c r="AV10" s="359"/>
      <c r="AW10" s="359"/>
      <c r="AX10" s="359"/>
      <c r="AY10" s="359"/>
      <c r="AZ10" s="359"/>
      <c r="BA10" s="359"/>
      <c r="BB10" s="359"/>
      <c r="BC10" s="359"/>
      <c r="BD10" s="359"/>
      <c r="BE10" s="359"/>
      <c r="BF10" s="359"/>
      <c r="BG10" s="374"/>
      <c r="DF10" s="9"/>
      <c r="DG10" s="28"/>
      <c r="DI10" s="28"/>
      <c r="DK10" s="28"/>
      <c r="DO10" s="28"/>
      <c r="DQ10" s="28"/>
      <c r="DS10" s="28"/>
      <c r="DU10" s="28"/>
      <c r="DW10" s="28"/>
    </row>
    <row r="11" spans="1:127" ht="12.75" customHeight="1" x14ac:dyDescent="0.2">
      <c r="A11" s="397">
        <v>6</v>
      </c>
      <c r="B11" s="398"/>
      <c r="C11" s="398"/>
      <c r="D11" s="398"/>
      <c r="E11" s="399"/>
      <c r="F11" s="82">
        <v>6</v>
      </c>
      <c r="G11" s="100">
        <v>6</v>
      </c>
      <c r="H11" s="377">
        <v>6</v>
      </c>
      <c r="I11" s="378"/>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2" t="str">
        <f>IF('Bilan Groupe Compétences'!A13="","",'Bilan Groupe Compétences'!A13)</f>
        <v>Orientation MA1 : Communiquer avec courtoisie, faire preuve de serviabilité, de calme et de tact</v>
      </c>
      <c r="B12" s="363"/>
      <c r="C12" s="363"/>
      <c r="D12" s="363"/>
      <c r="E12" s="363"/>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60" t="str">
        <f t="shared" ref="H12:H71" si="6">IF(HR307="","",HR307)</f>
        <v/>
      </c>
      <c r="I12" s="361"/>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2" t="str">
        <f>IF('Bilan Groupe Compétences'!A14="","",'Bilan Groupe Compétences'!A14)</f>
        <v>Orientation MA2 : Maintenir son espace de travail fonctionnel et propre dans le respect des règles internes</v>
      </c>
      <c r="B13" s="363"/>
      <c r="C13" s="363"/>
      <c r="D13" s="363"/>
      <c r="E13" s="364"/>
      <c r="F13" s="96" t="str">
        <f t="shared" si="4"/>
        <v/>
      </c>
      <c r="G13" s="95" t="str">
        <f t="shared" si="5"/>
        <v/>
      </c>
      <c r="H13" s="360" t="str">
        <f t="shared" si="6"/>
        <v/>
      </c>
      <c r="I13" s="361"/>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2" t="str">
        <f>IF('Bilan Groupe Compétences'!A15="","",'Bilan Groupe Compétences'!A15)</f>
        <v>Orientation MA3 : Rechercher, trier, classifier, sélectionner l'information papier et numérique</v>
      </c>
      <c r="B14" s="363"/>
      <c r="C14" s="363"/>
      <c r="D14" s="363"/>
      <c r="E14" s="364"/>
      <c r="F14" s="96" t="str">
        <f t="shared" si="4"/>
        <v/>
      </c>
      <c r="G14" s="95" t="str">
        <f t="shared" si="5"/>
        <v/>
      </c>
      <c r="H14" s="360" t="str">
        <f t="shared" si="6"/>
        <v/>
      </c>
      <c r="I14" s="361"/>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2" t="str">
        <f>IF('Bilan Groupe Compétences'!A16="","",'Bilan Groupe Compétences'!A16)</f>
        <v>Orientation MA4 : Rédiger correctement des messages et comptes-rendus simples</v>
      </c>
      <c r="B15" s="363"/>
      <c r="C15" s="363"/>
      <c r="D15" s="363"/>
      <c r="E15" s="364"/>
      <c r="F15" s="96" t="str">
        <f t="shared" si="4"/>
        <v/>
      </c>
      <c r="G15" s="95" t="str">
        <f t="shared" si="5"/>
        <v/>
      </c>
      <c r="H15" s="360" t="str">
        <f t="shared" si="6"/>
        <v/>
      </c>
      <c r="I15" s="361"/>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2" t="str">
        <f>IF('Bilan Groupe Compétences'!A17="","",'Bilan Groupe Compétences'!A17)</f>
        <v>Orientation MA5 : Montrer de l'intérêt pour l'anglais et/ou autre(s) langue(s) étrangère(s)</v>
      </c>
      <c r="B16" s="363"/>
      <c r="C16" s="363"/>
      <c r="D16" s="363"/>
      <c r="E16" s="364"/>
      <c r="F16" s="96" t="str">
        <f t="shared" si="4"/>
        <v/>
      </c>
      <c r="G16" s="95" t="str">
        <f t="shared" si="5"/>
        <v/>
      </c>
      <c r="H16" s="360" t="str">
        <f t="shared" si="6"/>
        <v/>
      </c>
      <c r="I16" s="361"/>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2" t="str">
        <f>IF('Bilan Groupe Compétences'!A18="","",'Bilan Groupe Compétences'!A18)</f>
        <v>Orientation MCV-A1 : Effectuer et comprendre des calculs commerciaux simples (cadencier, % TVA et réduction)</v>
      </c>
      <c r="B17" s="363"/>
      <c r="C17" s="363"/>
      <c r="D17" s="363"/>
      <c r="E17" s="364"/>
      <c r="F17" s="96" t="str">
        <f t="shared" si="4"/>
        <v/>
      </c>
      <c r="G17" s="95" t="str">
        <f t="shared" si="5"/>
        <v/>
      </c>
      <c r="H17" s="360" t="str">
        <f t="shared" si="6"/>
        <v/>
      </c>
      <c r="I17" s="361"/>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2" t="str">
        <f>IF('Bilan Groupe Compétences'!A19="","",'Bilan Groupe Compétences'!A19)</f>
        <v>Orientation MCV-A2 : Travailler en équipe, collaborer, communiquer avec ses collaborateurs</v>
      </c>
      <c r="B18" s="363"/>
      <c r="C18" s="363"/>
      <c r="D18" s="363"/>
      <c r="E18" s="364"/>
      <c r="F18" s="96" t="str">
        <f t="shared" si="4"/>
        <v/>
      </c>
      <c r="G18" s="95" t="str">
        <f t="shared" si="5"/>
        <v/>
      </c>
      <c r="H18" s="360" t="str">
        <f t="shared" si="6"/>
        <v/>
      </c>
      <c r="I18" s="361"/>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2" t="str">
        <f>IF('Bilan Groupe Compétences'!A20="","",'Bilan Groupe Compétences'!A20)</f>
        <v>Orientation MCV-A3 : Argumenter, convaincre, répondre à des objections sur des sujets (ou produits) simples</v>
      </c>
      <c r="B19" s="363"/>
      <c r="C19" s="363"/>
      <c r="D19" s="363"/>
      <c r="E19" s="364"/>
      <c r="F19" s="96" t="str">
        <f t="shared" si="4"/>
        <v/>
      </c>
      <c r="G19" s="95" t="str">
        <f t="shared" si="5"/>
        <v/>
      </c>
      <c r="H19" s="360" t="str">
        <f t="shared" si="6"/>
        <v/>
      </c>
      <c r="I19" s="361"/>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2" t="str">
        <f>IF('Bilan Groupe Compétences'!A21="","",'Bilan Groupe Compétences'!A21)</f>
        <v>Orientation MCV-A4 : Se montrer dynamique, rapide et efficace dans la réalisation de tâches matérielles</v>
      </c>
      <c r="B20" s="363"/>
      <c r="C20" s="363"/>
      <c r="D20" s="363"/>
      <c r="E20" s="364"/>
      <c r="F20" s="96" t="str">
        <f t="shared" si="4"/>
        <v/>
      </c>
      <c r="G20" s="95" t="str">
        <f t="shared" si="5"/>
        <v/>
      </c>
      <c r="H20" s="360" t="str">
        <f t="shared" si="6"/>
        <v/>
      </c>
      <c r="I20" s="361"/>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2" t="str">
        <f>IF('Bilan Groupe Compétences'!A22="","",'Bilan Groupe Compétences'!A22)</f>
        <v>Orientation MCV-A5 : Mettre en valeur des présentations de produits et/ou créer des affichettes attrayantes</v>
      </c>
      <c r="B21" s="363"/>
      <c r="C21" s="363"/>
      <c r="D21" s="363"/>
      <c r="E21" s="364"/>
      <c r="F21" s="96" t="str">
        <f t="shared" si="4"/>
        <v/>
      </c>
      <c r="G21" s="95" t="str">
        <f t="shared" si="5"/>
        <v/>
      </c>
      <c r="H21" s="360" t="str">
        <f t="shared" si="6"/>
        <v/>
      </c>
      <c r="I21" s="361"/>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2" t="str">
        <f>IF('Bilan Groupe Compétences'!A23="","",'Bilan Groupe Compétences'!A23)</f>
        <v>Orientation MCV-B1 : Travailler en autonomie, faire preuve d’indépendance et d’organisation, prendre des initiatives</v>
      </c>
      <c r="B22" s="363"/>
      <c r="C22" s="363"/>
      <c r="D22" s="363"/>
      <c r="E22" s="364"/>
      <c r="F22" s="96" t="str">
        <f t="shared" si="4"/>
        <v/>
      </c>
      <c r="G22" s="95" t="str">
        <f t="shared" si="5"/>
        <v/>
      </c>
      <c r="H22" s="360" t="str">
        <f t="shared" si="6"/>
        <v/>
      </c>
      <c r="I22" s="361"/>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2" t="str">
        <f>IF('Bilan Groupe Compétences'!A24="","",'Bilan Groupe Compétences'!A24)</f>
        <v>Orientation MCV-B2 : Faire preuve de qualité d'écoute, d'observation, d'adaptabilité et d'aisance verbale</v>
      </c>
      <c r="B23" s="363"/>
      <c r="C23" s="363"/>
      <c r="D23" s="363"/>
      <c r="E23" s="364"/>
      <c r="F23" s="96" t="str">
        <f t="shared" si="4"/>
        <v/>
      </c>
      <c r="G23" s="95" t="str">
        <f t="shared" si="5"/>
        <v/>
      </c>
      <c r="H23" s="360" t="str">
        <f t="shared" si="6"/>
        <v/>
      </c>
      <c r="I23" s="361"/>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2" t="str">
        <f>IF('Bilan Groupe Compétences'!A25="","",'Bilan Groupe Compétences'!A25)</f>
        <v>Orientation MCV-B3 : Faire preuve d'aisance, de persévérance dans l'argumentation, la réponse aux objections</v>
      </c>
      <c r="B24" s="363"/>
      <c r="C24" s="363"/>
      <c r="D24" s="363"/>
      <c r="E24" s="364"/>
      <c r="F24" s="96" t="str">
        <f t="shared" si="4"/>
        <v/>
      </c>
      <c r="G24" s="95" t="str">
        <f t="shared" si="5"/>
        <v/>
      </c>
      <c r="H24" s="360" t="str">
        <f t="shared" si="6"/>
        <v/>
      </c>
      <c r="I24" s="361"/>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2" t="str">
        <f>IF('Bilan Groupe Compétences'!A26="","",'Bilan Groupe Compétences'!A26)</f>
        <v>Orientation MCV-B4 : Analyser, synthétiser, s’autoanalyser avec pertinence à l’oral ou l’écrit</v>
      </c>
      <c r="B25" s="363"/>
      <c r="C25" s="363"/>
      <c r="D25" s="363"/>
      <c r="E25" s="364"/>
      <c r="F25" s="96" t="str">
        <f t="shared" si="4"/>
        <v/>
      </c>
      <c r="G25" s="95" t="str">
        <f t="shared" si="5"/>
        <v/>
      </c>
      <c r="H25" s="360" t="str">
        <f t="shared" si="6"/>
        <v/>
      </c>
      <c r="I25" s="361"/>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2" t="str">
        <f>IF('Bilan Groupe Compétences'!A27="","",'Bilan Groupe Compétences'!A27)</f>
        <v>Orientation MCV-B5 : Se montrer rationnel, flexible et entreprenant dans des situations de mobilité</v>
      </c>
      <c r="B26" s="363"/>
      <c r="C26" s="363"/>
      <c r="D26" s="363"/>
      <c r="E26" s="364"/>
      <c r="F26" s="96" t="str">
        <f t="shared" si="4"/>
        <v/>
      </c>
      <c r="G26" s="95" t="str">
        <f t="shared" si="5"/>
        <v/>
      </c>
      <c r="H26" s="360" t="str">
        <f t="shared" si="6"/>
        <v/>
      </c>
      <c r="I26" s="361"/>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2" t="str">
        <f>IF('Bilan Groupe Compétences'!A28="","",'Bilan Groupe Compétences'!A28)</f>
        <v>1.A. Prendre contact avec le client interne ou externe (ou prospect), dans un cadre omnicanal :</v>
      </c>
      <c r="B27" s="363"/>
      <c r="C27" s="363"/>
      <c r="D27" s="363"/>
      <c r="E27" s="364"/>
      <c r="F27" s="96" t="str">
        <f t="shared" si="4"/>
        <v/>
      </c>
      <c r="G27" s="95" t="str">
        <f t="shared" si="5"/>
        <v/>
      </c>
      <c r="H27" s="360" t="str">
        <f t="shared" si="6"/>
        <v/>
      </c>
      <c r="I27" s="361"/>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2" t="str">
        <f>IF('Bilan Groupe Compétences'!A29="","",'Bilan Groupe Compétences'!A29)</f>
        <v>1.B. Identifier le client externe ou interne à l’organisation et ses caractéristiques, dans un cadre omnicanal</v>
      </c>
      <c r="B28" s="363"/>
      <c r="C28" s="363"/>
      <c r="D28" s="363"/>
      <c r="E28" s="364"/>
      <c r="F28" s="96" t="str">
        <f t="shared" si="4"/>
        <v/>
      </c>
      <c r="G28" s="95" t="str">
        <f t="shared" si="5"/>
        <v/>
      </c>
      <c r="H28" s="360" t="str">
        <f t="shared" si="6"/>
        <v/>
      </c>
      <c r="I28" s="361"/>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2" t="str">
        <f>IF('Bilan Groupe Compétences'!A30="","",'Bilan Groupe Compétences'!A30)</f>
        <v>1.C. Identifier le besoin du client externe ou interne (ou du prospect), dans un cadre omnicanal</v>
      </c>
      <c r="B29" s="363"/>
      <c r="C29" s="363"/>
      <c r="D29" s="363"/>
      <c r="E29" s="364"/>
      <c r="F29" s="96" t="str">
        <f t="shared" si="4"/>
        <v/>
      </c>
      <c r="G29" s="95" t="str">
        <f t="shared" si="5"/>
        <v/>
      </c>
      <c r="H29" s="360" t="str">
        <f t="shared" si="6"/>
        <v/>
      </c>
      <c r="I29" s="361"/>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2" t="str">
        <f>IF('Bilan Groupe Compétences'!A31="","",'Bilan Groupe Compétences'!A31)</f>
        <v>1.D. Proposer une solution adaptée au parcours et à l’expérience du client interne ou externe (ou prospect), dans un cadre omnicanal</v>
      </c>
      <c r="B30" s="363"/>
      <c r="C30" s="363"/>
      <c r="D30" s="363"/>
      <c r="E30" s="364"/>
      <c r="F30" s="96" t="str">
        <f t="shared" si="4"/>
        <v/>
      </c>
      <c r="G30" s="95" t="str">
        <f t="shared" si="5"/>
        <v/>
      </c>
      <c r="H30" s="360" t="str">
        <f t="shared" si="6"/>
        <v/>
      </c>
      <c r="I30" s="361"/>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2" t="str">
        <f>IF('Bilan Groupe Compétences'!A32="","",'Bilan Groupe Compétences'!A32)</f>
        <v>2.A. Gérer le suivi de la demande du client interne ou externe (ou du prospect) dans un cadre omnicanal, notamment :</v>
      </c>
      <c r="B31" s="363"/>
      <c r="C31" s="363"/>
      <c r="D31" s="363"/>
      <c r="E31" s="364"/>
      <c r="F31" s="96" t="str">
        <f t="shared" si="4"/>
        <v/>
      </c>
      <c r="G31" s="95" t="str">
        <f t="shared" si="5"/>
        <v/>
      </c>
      <c r="H31" s="360" t="str">
        <f t="shared" si="6"/>
        <v/>
      </c>
      <c r="I31" s="361"/>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2" t="str">
        <f>IF('Bilan Groupe Compétences'!A33="","",'Bilan Groupe Compétences'!A33)</f>
        <v>2.B. Satisfaire le client interne ou externe (ou prospect) dans un cadre omnicanal</v>
      </c>
      <c r="B32" s="363"/>
      <c r="C32" s="363"/>
      <c r="D32" s="363"/>
      <c r="E32" s="364"/>
      <c r="F32" s="96" t="str">
        <f t="shared" si="4"/>
        <v/>
      </c>
      <c r="G32" s="95" t="str">
        <f t="shared" si="5"/>
        <v/>
      </c>
      <c r="H32" s="360" t="str">
        <f t="shared" si="6"/>
        <v/>
      </c>
      <c r="I32" s="361"/>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2" t="str">
        <f>IF('Bilan Groupe Compétences'!A34="","",'Bilan Groupe Compétences'!A34)</f>
        <v>2.C. Fidéliser/pérenniser la relation avec le client interne ou externe dans un cadre omnicanal</v>
      </c>
      <c r="B33" s="363"/>
      <c r="C33" s="363"/>
      <c r="D33" s="363"/>
      <c r="E33" s="364"/>
      <c r="F33" s="96" t="str">
        <f t="shared" si="4"/>
        <v/>
      </c>
      <c r="G33" s="95" t="str">
        <f t="shared" si="5"/>
        <v/>
      </c>
      <c r="H33" s="360" t="str">
        <f t="shared" si="6"/>
        <v/>
      </c>
      <c r="I33" s="361"/>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2" t="str">
        <f>IF('Bilan Groupe Compétences'!A35="","",'Bilan Groupe Compétences'!A35)</f>
        <v>3.A. Assurer la veille informationnelle et commerciale (la collecte) dans un cadre omnicanal</v>
      </c>
      <c r="B34" s="363"/>
      <c r="C34" s="363"/>
      <c r="D34" s="363"/>
      <c r="E34" s="364"/>
      <c r="F34" s="96" t="str">
        <f t="shared" si="4"/>
        <v/>
      </c>
      <c r="G34" s="95" t="str">
        <f t="shared" si="5"/>
        <v/>
      </c>
      <c r="H34" s="360" t="str">
        <f t="shared" si="6"/>
        <v/>
      </c>
      <c r="I34" s="361"/>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2" t="str">
        <f>IF('Bilan Groupe Compétences'!A36="","",'Bilan Groupe Compétences'!A36)</f>
        <v>3.B. Traiter et exploiter l’information relative à la relation client (interne, externe ou prospect) dans un cadre omnicanal</v>
      </c>
      <c r="B35" s="363"/>
      <c r="C35" s="363"/>
      <c r="D35" s="363"/>
      <c r="E35" s="364"/>
      <c r="F35" s="96" t="str">
        <f t="shared" si="4"/>
        <v/>
      </c>
      <c r="G35" s="95" t="str">
        <f t="shared" si="5"/>
        <v/>
      </c>
      <c r="H35" s="360" t="str">
        <f t="shared" si="6"/>
        <v/>
      </c>
      <c r="I35" s="361"/>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2" t="str">
        <f>IF('Bilan Groupe Compétences'!A37="","",'Bilan Groupe Compétences'!A37)</f>
        <v>3.C. Diffuser l’information au client interne, externe ou au prospect dans un cadre omnicanal</v>
      </c>
      <c r="B36" s="363"/>
      <c r="C36" s="363"/>
      <c r="D36" s="363"/>
      <c r="E36" s="364"/>
      <c r="F36" s="96" t="str">
        <f t="shared" si="4"/>
        <v/>
      </c>
      <c r="G36" s="95" t="str">
        <f t="shared" si="5"/>
        <v/>
      </c>
      <c r="H36" s="360" t="str">
        <f t="shared" si="6"/>
        <v/>
      </c>
      <c r="I36" s="361"/>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2" t="str">
        <f>IF('Bilan Groupe Compétences'!A38="","",'Bilan Groupe Compétences'!A38)</f>
        <v>CT 1. Produire un résultat conforme à la commande (de la hiérarchie, du client…)</v>
      </c>
      <c r="B37" s="363"/>
      <c r="C37" s="363"/>
      <c r="D37" s="363"/>
      <c r="E37" s="364"/>
      <c r="F37" s="96" t="str">
        <f t="shared" si="4"/>
        <v/>
      </c>
      <c r="G37" s="95" t="str">
        <f t="shared" si="5"/>
        <v/>
      </c>
      <c r="H37" s="360" t="str">
        <f t="shared" si="6"/>
        <v/>
      </c>
      <c r="I37" s="361"/>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2" t="str">
        <f>IF('Bilan Groupe Compétences'!A39="","",'Bilan Groupe Compétences'!A39)</f>
        <v>CT 2. Respecter les délais impartis</v>
      </c>
      <c r="B38" s="363"/>
      <c r="C38" s="363"/>
      <c r="D38" s="363"/>
      <c r="E38" s="364"/>
      <c r="F38" s="96" t="str">
        <f t="shared" si="4"/>
        <v/>
      </c>
      <c r="G38" s="95" t="str">
        <f t="shared" si="5"/>
        <v/>
      </c>
      <c r="H38" s="360" t="str">
        <f t="shared" si="6"/>
        <v/>
      </c>
      <c r="I38" s="361"/>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2" t="str">
        <f>IF('Bilan Groupe Compétences'!A40="","",'Bilan Groupe Compétences'!A40)</f>
        <v>CT 3. Restituer la présentation de son activité</v>
      </c>
      <c r="B39" s="363"/>
      <c r="C39" s="363"/>
      <c r="D39" s="363"/>
      <c r="E39" s="364"/>
      <c r="F39" s="96" t="str">
        <f t="shared" si="4"/>
        <v/>
      </c>
      <c r="G39" s="95" t="str">
        <f t="shared" si="5"/>
        <v/>
      </c>
      <c r="H39" s="360" t="str">
        <f t="shared" si="6"/>
        <v/>
      </c>
      <c r="I39" s="361"/>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2" t="str">
        <f>IF('Bilan Groupe Compétences'!A41="","",'Bilan Groupe Compétences'!A41)</f>
        <v>CT 4. S'impliquer dans son action</v>
      </c>
      <c r="B40" s="363"/>
      <c r="C40" s="363"/>
      <c r="D40" s="363"/>
      <c r="E40" s="364"/>
      <c r="F40" s="96" t="str">
        <f t="shared" si="4"/>
        <v/>
      </c>
      <c r="G40" s="95" t="str">
        <f t="shared" si="5"/>
        <v/>
      </c>
      <c r="H40" s="360" t="str">
        <f t="shared" si="6"/>
        <v/>
      </c>
      <c r="I40" s="361"/>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2" t="str">
        <f>IF('Bilan Groupe Compétences'!A42="","",'Bilan Groupe Compétences'!A42)</f>
        <v>CT 5. S'intégrer de façon harmonieuse et constructive à l'équipe de travail</v>
      </c>
      <c r="B41" s="363"/>
      <c r="C41" s="363"/>
      <c r="D41" s="363"/>
      <c r="E41" s="364"/>
      <c r="F41" s="96" t="str">
        <f t="shared" si="4"/>
        <v/>
      </c>
      <c r="G41" s="95" t="str">
        <f t="shared" si="5"/>
        <v/>
      </c>
      <c r="H41" s="360" t="str">
        <f t="shared" si="6"/>
        <v/>
      </c>
      <c r="I41" s="361"/>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2" t="str">
        <f>IF('Bilan Groupe Compétences'!A43="","",'Bilan Groupe Compétences'!A43)</f>
        <v>CT 6. Rechercher l'information et l'exploiter</v>
      </c>
      <c r="B42" s="363"/>
      <c r="C42" s="363"/>
      <c r="D42" s="363"/>
      <c r="E42" s="364"/>
      <c r="F42" s="96" t="str">
        <f t="shared" si="4"/>
        <v/>
      </c>
      <c r="G42" s="95" t="str">
        <f t="shared" si="5"/>
        <v/>
      </c>
      <c r="H42" s="360" t="str">
        <f t="shared" si="6"/>
        <v/>
      </c>
      <c r="I42" s="361"/>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2" t="str">
        <f>IF('Bilan Groupe Compétences'!A44="","",'Bilan Groupe Compétences'!A44)</f>
        <v>CT 7. A l'écrit, s'exprimer avec la qualité rédactionnelle attendue</v>
      </c>
      <c r="B43" s="363"/>
      <c r="C43" s="363"/>
      <c r="D43" s="363"/>
      <c r="E43" s="364"/>
      <c r="F43" s="96" t="str">
        <f t="shared" si="4"/>
        <v/>
      </c>
      <c r="G43" s="95" t="str">
        <f t="shared" si="5"/>
        <v/>
      </c>
      <c r="H43" s="360" t="str">
        <f t="shared" si="6"/>
        <v/>
      </c>
      <c r="I43" s="361"/>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2" t="str">
        <f>IF('Bilan Groupe Compétences'!A45="","",'Bilan Groupe Compétences'!A45)</f>
        <v>CT 8. A l'oral, s'exprimer de façon professionnelle</v>
      </c>
      <c r="B44" s="363"/>
      <c r="C44" s="363"/>
      <c r="D44" s="363"/>
      <c r="E44" s="364"/>
      <c r="F44" s="96" t="str">
        <f t="shared" si="4"/>
        <v/>
      </c>
      <c r="G44" s="95" t="str">
        <f t="shared" si="5"/>
        <v/>
      </c>
      <c r="H44" s="360" t="str">
        <f t="shared" si="6"/>
        <v/>
      </c>
      <c r="I44" s="361"/>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2" t="str">
        <f>IF('Bilan Groupe Compétences'!A46="","",'Bilan Groupe Compétences'!A46)</f>
        <v>CT 9. Développer son agilité numérique</v>
      </c>
      <c r="B45" s="363"/>
      <c r="C45" s="363"/>
      <c r="D45" s="363"/>
      <c r="E45" s="364"/>
      <c r="F45" s="96" t="str">
        <f t="shared" si="4"/>
        <v/>
      </c>
      <c r="G45" s="95" t="str">
        <f t="shared" si="5"/>
        <v/>
      </c>
      <c r="H45" s="360" t="str">
        <f t="shared" si="6"/>
        <v/>
      </c>
      <c r="I45" s="361"/>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2" t="str">
        <f>IF('Bilan Groupe Compétences'!A47="","",'Bilan Groupe Compétences'!A47)</f>
        <v>CT 10. Adopter une posture professionnelle (non verbal)</v>
      </c>
      <c r="B46" s="363"/>
      <c r="C46" s="363"/>
      <c r="D46" s="363"/>
      <c r="E46" s="364"/>
      <c r="F46" s="96" t="str">
        <f t="shared" si="4"/>
        <v/>
      </c>
      <c r="G46" s="95" t="str">
        <f t="shared" si="5"/>
        <v/>
      </c>
      <c r="H46" s="360" t="str">
        <f t="shared" si="6"/>
        <v/>
      </c>
      <c r="I46" s="361"/>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2" t="str">
        <f>IF('Bilan Groupe Compétences'!A48="","",'Bilan Groupe Compétences'!A48)</f>
        <v>CT 11. S'autoévaluer</v>
      </c>
      <c r="B47" s="363"/>
      <c r="C47" s="363"/>
      <c r="D47" s="363"/>
      <c r="E47" s="364"/>
      <c r="F47" s="96" t="str">
        <f t="shared" si="4"/>
        <v/>
      </c>
      <c r="G47" s="95" t="str">
        <f t="shared" si="5"/>
        <v/>
      </c>
      <c r="H47" s="360" t="str">
        <f t="shared" si="6"/>
        <v/>
      </c>
      <c r="I47" s="361"/>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2" t="str">
        <f>IF('Bilan Groupe Compétences'!A49="","",'Bilan Groupe Compétences'!A49)</f>
        <v/>
      </c>
      <c r="B48" s="363"/>
      <c r="C48" s="363"/>
      <c r="D48" s="363"/>
      <c r="E48" s="364"/>
      <c r="F48" s="96" t="str">
        <f t="shared" si="4"/>
        <v/>
      </c>
      <c r="G48" s="95" t="str">
        <f t="shared" si="5"/>
        <v/>
      </c>
      <c r="H48" s="360" t="str">
        <f t="shared" si="6"/>
        <v/>
      </c>
      <c r="I48" s="361"/>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2" t="str">
        <f>IF('Bilan Groupe Compétences'!A50="","",'Bilan Groupe Compétences'!A50)</f>
        <v/>
      </c>
      <c r="B49" s="363"/>
      <c r="C49" s="363"/>
      <c r="D49" s="363"/>
      <c r="E49" s="364"/>
      <c r="F49" s="96" t="str">
        <f t="shared" si="4"/>
        <v/>
      </c>
      <c r="G49" s="95" t="str">
        <f t="shared" si="5"/>
        <v/>
      </c>
      <c r="H49" s="360" t="str">
        <f t="shared" si="6"/>
        <v/>
      </c>
      <c r="I49" s="361"/>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2" t="str">
        <f>IF('Bilan Groupe Compétences'!A51="","",'Bilan Groupe Compétences'!A51)</f>
        <v/>
      </c>
      <c r="B50" s="363"/>
      <c r="C50" s="363"/>
      <c r="D50" s="363"/>
      <c r="E50" s="364"/>
      <c r="F50" s="96" t="str">
        <f t="shared" si="4"/>
        <v/>
      </c>
      <c r="G50" s="95" t="str">
        <f t="shared" si="5"/>
        <v/>
      </c>
      <c r="H50" s="360" t="str">
        <f t="shared" si="6"/>
        <v/>
      </c>
      <c r="I50" s="361"/>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2" t="str">
        <f>IF('Bilan Groupe Compétences'!A52="","",'Bilan Groupe Compétences'!A52)</f>
        <v/>
      </c>
      <c r="B51" s="363"/>
      <c r="C51" s="363"/>
      <c r="D51" s="363"/>
      <c r="E51" s="364"/>
      <c r="F51" s="96" t="str">
        <f t="shared" si="4"/>
        <v/>
      </c>
      <c r="G51" s="95" t="str">
        <f t="shared" si="5"/>
        <v/>
      </c>
      <c r="H51" s="360" t="str">
        <f t="shared" si="6"/>
        <v/>
      </c>
      <c r="I51" s="361"/>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2" t="str">
        <f>IF('Bilan Groupe Compétences'!A53="","",'Bilan Groupe Compétences'!A53)</f>
        <v/>
      </c>
      <c r="B52" s="363"/>
      <c r="C52" s="363"/>
      <c r="D52" s="363"/>
      <c r="E52" s="364"/>
      <c r="F52" s="96" t="str">
        <f t="shared" si="4"/>
        <v/>
      </c>
      <c r="G52" s="95" t="str">
        <f t="shared" si="5"/>
        <v/>
      </c>
      <c r="H52" s="360" t="str">
        <f t="shared" si="6"/>
        <v/>
      </c>
      <c r="I52" s="361"/>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2" t="str">
        <f>IF('Bilan Groupe Compétences'!A54="","",'Bilan Groupe Compétences'!A54)</f>
        <v/>
      </c>
      <c r="B53" s="363"/>
      <c r="C53" s="363"/>
      <c r="D53" s="363"/>
      <c r="E53" s="364"/>
      <c r="F53" s="96" t="str">
        <f t="shared" si="4"/>
        <v/>
      </c>
      <c r="G53" s="95" t="str">
        <f t="shared" si="5"/>
        <v/>
      </c>
      <c r="H53" s="360" t="str">
        <f t="shared" si="6"/>
        <v/>
      </c>
      <c r="I53" s="361"/>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2" t="str">
        <f>IF('Bilan Groupe Compétences'!A55="","",'Bilan Groupe Compétences'!A55)</f>
        <v/>
      </c>
      <c r="B54" s="363"/>
      <c r="C54" s="363"/>
      <c r="D54" s="363"/>
      <c r="E54" s="364"/>
      <c r="F54" s="96" t="str">
        <f t="shared" si="4"/>
        <v/>
      </c>
      <c r="G54" s="95" t="str">
        <f t="shared" si="5"/>
        <v/>
      </c>
      <c r="H54" s="360" t="str">
        <f t="shared" si="6"/>
        <v/>
      </c>
      <c r="I54" s="361"/>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2" t="str">
        <f>IF('Bilan Groupe Compétences'!A56="","",'Bilan Groupe Compétences'!A56)</f>
        <v/>
      </c>
      <c r="B55" s="363"/>
      <c r="C55" s="363"/>
      <c r="D55" s="363"/>
      <c r="E55" s="364"/>
      <c r="F55" s="96" t="str">
        <f t="shared" si="4"/>
        <v/>
      </c>
      <c r="G55" s="95" t="str">
        <f t="shared" si="5"/>
        <v/>
      </c>
      <c r="H55" s="360" t="str">
        <f t="shared" si="6"/>
        <v/>
      </c>
      <c r="I55" s="361"/>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2" t="str">
        <f>IF('Bilan Groupe Compétences'!A57="","",'Bilan Groupe Compétences'!A57)</f>
        <v/>
      </c>
      <c r="B56" s="363"/>
      <c r="C56" s="363"/>
      <c r="D56" s="363"/>
      <c r="E56" s="364"/>
      <c r="F56" s="96" t="str">
        <f t="shared" si="4"/>
        <v/>
      </c>
      <c r="G56" s="95" t="str">
        <f t="shared" si="5"/>
        <v/>
      </c>
      <c r="H56" s="360" t="str">
        <f t="shared" si="6"/>
        <v/>
      </c>
      <c r="I56" s="361"/>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2" t="str">
        <f>IF('Bilan Groupe Compétences'!A58="","",'Bilan Groupe Compétences'!A58)</f>
        <v/>
      </c>
      <c r="B57" s="363"/>
      <c r="C57" s="363"/>
      <c r="D57" s="363"/>
      <c r="E57" s="364"/>
      <c r="F57" s="96" t="str">
        <f t="shared" si="4"/>
        <v/>
      </c>
      <c r="G57" s="95" t="str">
        <f t="shared" si="5"/>
        <v/>
      </c>
      <c r="H57" s="360" t="str">
        <f t="shared" si="6"/>
        <v/>
      </c>
      <c r="I57" s="361"/>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2" t="str">
        <f>IF('Bilan Groupe Compétences'!A59="","",'Bilan Groupe Compétences'!A59)</f>
        <v/>
      </c>
      <c r="B58" s="363"/>
      <c r="C58" s="363"/>
      <c r="D58" s="363"/>
      <c r="E58" s="364"/>
      <c r="F58" s="96" t="str">
        <f t="shared" si="4"/>
        <v/>
      </c>
      <c r="G58" s="95" t="str">
        <f t="shared" si="5"/>
        <v/>
      </c>
      <c r="H58" s="360" t="str">
        <f t="shared" si="6"/>
        <v/>
      </c>
      <c r="I58" s="361"/>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2" t="str">
        <f>IF('Bilan Groupe Compétences'!A60="","",'Bilan Groupe Compétences'!A60)</f>
        <v/>
      </c>
      <c r="B59" s="363"/>
      <c r="C59" s="363"/>
      <c r="D59" s="363"/>
      <c r="E59" s="364"/>
      <c r="F59" s="96" t="str">
        <f t="shared" si="4"/>
        <v/>
      </c>
      <c r="G59" s="95" t="str">
        <f t="shared" si="5"/>
        <v/>
      </c>
      <c r="H59" s="360" t="str">
        <f t="shared" si="6"/>
        <v/>
      </c>
      <c r="I59" s="361"/>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2" t="str">
        <f>IF('Bilan Groupe Compétences'!A61="","",'Bilan Groupe Compétences'!A61)</f>
        <v/>
      </c>
      <c r="B60" s="363"/>
      <c r="C60" s="363"/>
      <c r="D60" s="363"/>
      <c r="E60" s="364"/>
      <c r="F60" s="96" t="str">
        <f t="shared" si="4"/>
        <v/>
      </c>
      <c r="G60" s="95" t="str">
        <f t="shared" si="5"/>
        <v/>
      </c>
      <c r="H60" s="360" t="str">
        <f t="shared" si="6"/>
        <v/>
      </c>
      <c r="I60" s="361"/>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2" t="str">
        <f>IF('Bilan Groupe Compétences'!A62="","",'Bilan Groupe Compétences'!A62)</f>
        <v/>
      </c>
      <c r="B61" s="363"/>
      <c r="C61" s="363"/>
      <c r="D61" s="363"/>
      <c r="E61" s="364"/>
      <c r="F61" s="96" t="str">
        <f t="shared" si="4"/>
        <v/>
      </c>
      <c r="G61" s="95" t="str">
        <f t="shared" si="5"/>
        <v/>
      </c>
      <c r="H61" s="360" t="str">
        <f t="shared" si="6"/>
        <v/>
      </c>
      <c r="I61" s="361"/>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2" t="str">
        <f>IF('Bilan Groupe Compétences'!A63="","",'Bilan Groupe Compétences'!A63)</f>
        <v/>
      </c>
      <c r="B62" s="363"/>
      <c r="C62" s="363"/>
      <c r="D62" s="363"/>
      <c r="E62" s="364"/>
      <c r="F62" s="96" t="str">
        <f t="shared" si="4"/>
        <v/>
      </c>
      <c r="G62" s="95" t="str">
        <f t="shared" si="5"/>
        <v/>
      </c>
      <c r="H62" s="360" t="str">
        <f t="shared" si="6"/>
        <v/>
      </c>
      <c r="I62" s="361"/>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2" t="str">
        <f>IF('Bilan Groupe Compétences'!A64="","",'Bilan Groupe Compétences'!A64)</f>
        <v/>
      </c>
      <c r="B63" s="363"/>
      <c r="C63" s="363"/>
      <c r="D63" s="363"/>
      <c r="E63" s="364"/>
      <c r="F63" s="96" t="str">
        <f t="shared" si="4"/>
        <v/>
      </c>
      <c r="G63" s="95" t="str">
        <f t="shared" si="5"/>
        <v/>
      </c>
      <c r="H63" s="360" t="str">
        <f t="shared" si="6"/>
        <v/>
      </c>
      <c r="I63" s="361"/>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2" t="str">
        <f>IF('Bilan Groupe Compétences'!A65="","",'Bilan Groupe Compétences'!A65)</f>
        <v/>
      </c>
      <c r="B64" s="363"/>
      <c r="C64" s="363"/>
      <c r="D64" s="363"/>
      <c r="E64" s="364"/>
      <c r="F64" s="96" t="str">
        <f t="shared" si="4"/>
        <v/>
      </c>
      <c r="G64" s="95" t="str">
        <f t="shared" si="5"/>
        <v/>
      </c>
      <c r="H64" s="360" t="str">
        <f t="shared" si="6"/>
        <v/>
      </c>
      <c r="I64" s="361"/>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2" t="str">
        <f>IF('Bilan Groupe Compétences'!A66="","",'Bilan Groupe Compétences'!A66)</f>
        <v/>
      </c>
      <c r="B65" s="363"/>
      <c r="C65" s="363"/>
      <c r="D65" s="363"/>
      <c r="E65" s="364"/>
      <c r="F65" s="96" t="str">
        <f t="shared" si="4"/>
        <v/>
      </c>
      <c r="G65" s="95" t="str">
        <f t="shared" si="5"/>
        <v/>
      </c>
      <c r="H65" s="360" t="str">
        <f t="shared" si="6"/>
        <v/>
      </c>
      <c r="I65" s="361"/>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2" t="str">
        <f>IF('Bilan Groupe Compétences'!A67="","",'Bilan Groupe Compétences'!A67)</f>
        <v/>
      </c>
      <c r="B66" s="363"/>
      <c r="C66" s="363"/>
      <c r="D66" s="363"/>
      <c r="E66" s="364"/>
      <c r="F66" s="96" t="str">
        <f t="shared" si="4"/>
        <v/>
      </c>
      <c r="G66" s="95" t="str">
        <f t="shared" si="5"/>
        <v/>
      </c>
      <c r="H66" s="360" t="str">
        <f t="shared" si="6"/>
        <v/>
      </c>
      <c r="I66" s="361"/>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2" t="str">
        <f>IF('Bilan Groupe Compétences'!A68="","",'Bilan Groupe Compétences'!A68)</f>
        <v/>
      </c>
      <c r="B67" s="363"/>
      <c r="C67" s="363"/>
      <c r="D67" s="363"/>
      <c r="E67" s="364"/>
      <c r="F67" s="96" t="str">
        <f t="shared" si="4"/>
        <v/>
      </c>
      <c r="G67" s="95" t="str">
        <f t="shared" si="5"/>
        <v/>
      </c>
      <c r="H67" s="360" t="str">
        <f t="shared" si="6"/>
        <v/>
      </c>
      <c r="I67" s="361"/>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2" t="str">
        <f>IF('Bilan Groupe Compétences'!A69="","",'Bilan Groupe Compétences'!A69)</f>
        <v/>
      </c>
      <c r="B68" s="363"/>
      <c r="C68" s="363"/>
      <c r="D68" s="363"/>
      <c r="E68" s="364"/>
      <c r="F68" s="96" t="str">
        <f t="shared" si="4"/>
        <v/>
      </c>
      <c r="G68" s="95" t="str">
        <f t="shared" si="5"/>
        <v/>
      </c>
      <c r="H68" s="360" t="str">
        <f t="shared" si="6"/>
        <v/>
      </c>
      <c r="I68" s="361"/>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2" t="str">
        <f>IF('Bilan Groupe Compétences'!A70="","",'Bilan Groupe Compétences'!A70)</f>
        <v/>
      </c>
      <c r="B69" s="363"/>
      <c r="C69" s="363"/>
      <c r="D69" s="363"/>
      <c r="E69" s="379"/>
      <c r="F69" s="96" t="str">
        <f t="shared" si="4"/>
        <v/>
      </c>
      <c r="G69" s="95" t="str">
        <f t="shared" si="5"/>
        <v/>
      </c>
      <c r="H69" s="360" t="str">
        <f t="shared" si="6"/>
        <v/>
      </c>
      <c r="I69" s="361"/>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2" t="str">
        <f>IF('Bilan Groupe Compétences'!A71="","",'Bilan Groupe Compétences'!A71)</f>
        <v/>
      </c>
      <c r="B70" s="363"/>
      <c r="C70" s="363"/>
      <c r="D70" s="363"/>
      <c r="E70" s="379"/>
      <c r="F70" s="96" t="str">
        <f t="shared" si="4"/>
        <v/>
      </c>
      <c r="G70" s="95" t="str">
        <f t="shared" si="5"/>
        <v/>
      </c>
      <c r="H70" s="360" t="str">
        <f t="shared" si="6"/>
        <v/>
      </c>
      <c r="I70" s="361"/>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6" t="str">
        <f>IF('Bilan Groupe Compétences'!A72="","",'Bilan Groupe Compétences'!A72)</f>
        <v/>
      </c>
      <c r="B71" s="337"/>
      <c r="C71" s="337"/>
      <c r="D71" s="337"/>
      <c r="E71" s="338"/>
      <c r="F71" s="98" t="str">
        <f t="shared" si="4"/>
        <v/>
      </c>
      <c r="G71" s="99" t="str">
        <f t="shared" si="5"/>
        <v/>
      </c>
      <c r="H71" s="380" t="str">
        <f t="shared" si="6"/>
        <v/>
      </c>
      <c r="I71" s="381"/>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127</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132</v>
      </c>
      <c r="HT300" s="10" t="str">
        <f ca="1">IF(COUNTA($HV$300:$JS$300)-COUNTIF($HV$300:$JS$300,"")=0,$HI$307,IF(COUNTIF(HV306:JS306,$HI$307)=COUNTA($J$6:$BG$6)-COUNTIF($J$6:$BG$6,""),$HI$307,IF(AND(COUNTA($J$7:$BG$7)-COUNTIF($J$7:$BG$7,$HI$307)=COUNTIF($J$7:$BG$7,$HI$306),COUNTA($J$12:$BG$71)=COUNTIF($J$12:$BG$71,$HI$306)),$HI$306,SUM(HV300:JS300)/SUM(HV305:JS305))))</f>
        <v>NC</v>
      </c>
      <c r="HU300" s="16" t="s">
        <v>130</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133</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1491" priority="22" operator="equal">
      <formula>20</formula>
    </cfRule>
    <cfRule type="cellIs" dxfId="1490" priority="23" operator="between">
      <formula>15</formula>
      <formula>19.9999999999999</formula>
    </cfRule>
    <cfRule type="cellIs" dxfId="1489" priority="24" operator="between">
      <formula>10</formula>
      <formula>14.9999999999999</formula>
    </cfRule>
    <cfRule type="containsBlanks" dxfId="1488" priority="25" stopIfTrue="1">
      <formula>LEN(TRIM(J5))=0</formula>
    </cfRule>
    <cfRule type="cellIs" dxfId="1487" priority="26" operator="between">
      <formula>5</formula>
      <formula>9.999999999999</formula>
    </cfRule>
    <cfRule type="cellIs" dxfId="1486" priority="27" operator="between">
      <formula>0</formula>
      <formula>4.99999999999999</formula>
    </cfRule>
  </conditionalFormatting>
  <conditionalFormatting sqref="J6:BG6">
    <cfRule type="cellIs" dxfId="1485" priority="16" operator="equal">
      <formula>20</formula>
    </cfRule>
    <cfRule type="cellIs" dxfId="1484" priority="17" operator="between">
      <formula>15</formula>
      <formula>19.9999999999999</formula>
    </cfRule>
    <cfRule type="cellIs" dxfId="1483" priority="18" operator="between">
      <formula>10</formula>
      <formula>14.9999999999999</formula>
    </cfRule>
    <cfRule type="containsBlanks" dxfId="1482" priority="19" stopIfTrue="1">
      <formula>LEN(TRIM(J6))=0</formula>
    </cfRule>
    <cfRule type="cellIs" dxfId="1481" priority="20" operator="between">
      <formula>5</formula>
      <formula>9.999999999999</formula>
    </cfRule>
    <cfRule type="cellIs" dxfId="1480" priority="21" operator="between">
      <formula>0</formula>
      <formula>4.99999999999999</formula>
    </cfRule>
  </conditionalFormatting>
  <conditionalFormatting sqref="F12:G71">
    <cfRule type="cellIs" dxfId="1479" priority="10" operator="equal">
      <formula>20</formula>
    </cfRule>
    <cfRule type="cellIs" dxfId="1478" priority="11" operator="between">
      <formula>15</formula>
      <formula>19.9999999999999</formula>
    </cfRule>
    <cfRule type="cellIs" dxfId="1477" priority="12" operator="between">
      <formula>10</formula>
      <formula>14.9999999999999</formula>
    </cfRule>
    <cfRule type="containsBlanks" dxfId="1476" priority="13" stopIfTrue="1">
      <formula>LEN(TRIM(F12))=0</formula>
    </cfRule>
    <cfRule type="cellIs" dxfId="1475" priority="14" operator="between">
      <formula>5</formula>
      <formula>9.999999999999</formula>
    </cfRule>
    <cfRule type="cellIs" dxfId="1474" priority="15" operator="between">
      <formula>0</formula>
      <formula>4.99999999999999</formula>
    </cfRule>
  </conditionalFormatting>
  <conditionalFormatting sqref="A7">
    <cfRule type="cellIs" dxfId="1473" priority="4" operator="equal">
      <formula>20</formula>
    </cfRule>
    <cfRule type="cellIs" dxfId="1472" priority="5" operator="between">
      <formula>15</formula>
      <formula>19.9999999999999</formula>
    </cfRule>
    <cfRule type="cellIs" dxfId="1471" priority="6" operator="between">
      <formula>10</formula>
      <formula>14.9999999999999</formula>
    </cfRule>
    <cfRule type="containsBlanks" dxfId="1470" priority="7" stopIfTrue="1">
      <formula>LEN(TRIM(A7))=0</formula>
    </cfRule>
    <cfRule type="cellIs" dxfId="1469" priority="8" operator="between">
      <formula>5</formula>
      <formula>9.999999999999</formula>
    </cfRule>
    <cfRule type="cellIs" dxfId="1468" priority="9" operator="between">
      <formula>0</formula>
      <formula>4.99999999999999</formula>
    </cfRule>
  </conditionalFormatting>
  <conditionalFormatting sqref="C5">
    <cfRule type="cellIs" dxfId="1467" priority="3" operator="equal">
      <formula>20</formula>
    </cfRule>
  </conditionalFormatting>
  <conditionalFormatting sqref="J12:BG71 H12:H71">
    <cfRule type="cellIs" dxfId="1466" priority="28" stopIfTrue="1" operator="equal">
      <formula>$HI$301</formula>
    </cfRule>
    <cfRule type="cellIs" dxfId="1465" priority="29" stopIfTrue="1" operator="equal">
      <formula>$HI$302</formula>
    </cfRule>
    <cfRule type="cellIs" dxfId="1464" priority="30" stopIfTrue="1" operator="equal">
      <formula>$HI$303</formula>
    </cfRule>
    <cfRule type="cellIs" dxfId="1463" priority="31" stopIfTrue="1" operator="equal">
      <formula>$HI$304</formula>
    </cfRule>
    <cfRule type="cellIs" dxfId="1462" priority="32" stopIfTrue="1" operator="equal">
      <formula>$HI$305</formula>
    </cfRule>
    <cfRule type="cellIs" dxfId="1461" priority="33" stopIfTrue="1" operator="equal">
      <formula>$HI$306</formula>
    </cfRule>
  </conditionalFormatting>
  <conditionalFormatting sqref="J7:BG7">
    <cfRule type="cellIs" dxfId="1460" priority="34" operator="equal">
      <formula>$HI$306</formula>
    </cfRule>
    <cfRule type="cellIs" dxfId="1459" priority="35" operator="equal">
      <formula>$HI$305</formula>
    </cfRule>
    <cfRule type="cellIs" dxfId="1458" priority="36" operator="equal">
      <formula>$HI$304</formula>
    </cfRule>
    <cfRule type="cellIs" dxfId="1457" priority="37" operator="equal">
      <formula>$HI$303</formula>
    </cfRule>
    <cfRule type="cellIs" dxfId="1456" priority="38" operator="equal">
      <formula>$HI$302</formula>
    </cfRule>
    <cfRule type="cellIs" dxfId="1455" priority="39" operator="equal">
      <formula>$HI$301</formula>
    </cfRule>
    <cfRule type="cellIs" dxfId="1454" priority="40" operator="equal">
      <formula>20</formula>
    </cfRule>
    <cfRule type="cellIs" dxfId="1453" priority="41" operator="between">
      <formula>15</formula>
      <formula>19.9999999999999</formula>
    </cfRule>
    <cfRule type="cellIs" dxfId="1452" priority="42" operator="between">
      <formula>10</formula>
      <formula>14.9999999999999</formula>
    </cfRule>
    <cfRule type="containsBlanks" dxfId="1451" priority="43" stopIfTrue="1">
      <formula>LEN(TRIM(J7))=0</formula>
    </cfRule>
    <cfRule type="cellIs" dxfId="1450" priority="44" operator="between">
      <formula>5</formula>
      <formula>9.999999999999</formula>
    </cfRule>
    <cfRule type="cellIs" dxfId="1449" priority="45" operator="between">
      <formula>0</formula>
      <formula>4.99999999999999</formula>
    </cfRule>
  </conditionalFormatting>
  <conditionalFormatting sqref="A7:B8">
    <cfRule type="cellIs" dxfId="1448" priority="46" operator="equal">
      <formula>$HI$306</formula>
    </cfRule>
  </conditionalFormatting>
  <dataValidations count="3">
    <dataValidation type="list" allowBlank="1" showInputMessage="1" showErrorMessage="1" sqref="J12:BG71">
      <formula1>$HI$301:$HI$306</formula1>
    </dataValidation>
    <dataValidation type="list" allowBlank="1" showInputMessage="1" showErrorMessage="1" sqref="J7:BG7">
      <formula1>$HI$301:$HI$348</formula1>
    </dataValidation>
    <dataValidation type="list" allowBlank="1" showInputMessage="1" showErrorMessage="1" sqref="J8:BG8">
      <formula1>$HP$301:$HP$329</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98624552-096B-48D0-B027-8F95CF670CE8}">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709139F8-E198-40A9-872E-45576BB5159F}">
            <xm:f>'Classe, période, dates, coef'!$DW$301</xm:f>
            <x14:dxf>
              <font>
                <color rgb="FFFF0000"/>
              </font>
              <fill>
                <patternFill>
                  <bgColor rgb="FFFFCCCC"/>
                </patternFill>
              </fill>
            </x14:dxf>
          </x14:cfRule>
          <xm:sqref>A2:I4</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7" t="str">
        <f>IF(OR('Classe, période, dates, coef'!A7="",'Classe, période, dates, coef'!A14=""),'Bilan Groupe Compétences'!B3,CONCATENATE('Classe, période, dates, coef'!A7,"  ~  Période : ",'Classe, période, dates, coef'!A14))</f>
        <v>Affichage classe et période : Complétez l'onglet ''Classe, période, dates, coef''</v>
      </c>
      <c r="C1" s="357"/>
      <c r="D1" s="357"/>
      <c r="E1" s="357"/>
      <c r="F1" s="357"/>
      <c r="G1" s="357"/>
      <c r="H1" s="357"/>
      <c r="I1" s="357"/>
      <c r="J1" s="111" t="str">
        <f>CONCATENATE("   ",'Bilan Groupe Compétences'!DW303)</f>
        <v xml:space="preserve">   Seconde Relation Client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5" t="str">
        <f ca="1">IF(INDEX($HF$301:$HG$338,MATCH(RIGHT(CELL("nomfichier",$HF$301),2),$HF$301:$HF$338,0),2)=0,'Classe, période, dates, coef'!DW301,INDEX($HF$301:$HG$338,MATCH(RIGHT(CELL("nomfichier",$HF$301),2),$HF$301:$HF$338,0),2))</f>
        <v>Nom élève &gt; Complétez l'onglet ''Classe, période, dates, coef''</v>
      </c>
      <c r="B2" s="355"/>
      <c r="C2" s="355"/>
      <c r="D2" s="355"/>
      <c r="E2" s="355"/>
      <c r="F2" s="355"/>
      <c r="G2" s="355"/>
      <c r="H2" s="355"/>
      <c r="I2" s="355"/>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5"/>
      <c r="B3" s="355"/>
      <c r="C3" s="355"/>
      <c r="D3" s="355"/>
      <c r="E3" s="355"/>
      <c r="F3" s="355"/>
      <c r="G3" s="355"/>
      <c r="H3" s="355"/>
      <c r="I3" s="355"/>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6"/>
      <c r="B4" s="356"/>
      <c r="C4" s="356"/>
      <c r="D4" s="356"/>
      <c r="E4" s="356"/>
      <c r="F4" s="356"/>
      <c r="G4" s="356"/>
      <c r="H4" s="356"/>
      <c r="I4" s="356"/>
    </row>
    <row r="5" spans="1:127" ht="21" customHeight="1" thickTop="1" x14ac:dyDescent="0.2">
      <c r="A5" s="365" t="s">
        <v>49</v>
      </c>
      <c r="B5" s="366"/>
      <c r="C5" s="382" t="s">
        <v>75</v>
      </c>
      <c r="D5" s="55">
        <v>4</v>
      </c>
      <c r="E5" s="385" t="s">
        <v>99</v>
      </c>
      <c r="F5" s="385"/>
      <c r="G5" s="385"/>
      <c r="H5" s="385"/>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7"/>
      <c r="B6" s="368"/>
      <c r="C6" s="383"/>
      <c r="D6" s="90">
        <v>4</v>
      </c>
      <c r="E6" s="386" t="s">
        <v>100</v>
      </c>
      <c r="F6" s="386"/>
      <c r="G6" s="386"/>
      <c r="H6" s="386"/>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9" t="str">
        <f>IF(COUNTA(J5:BG6)-COUNTIF(J5:BG6,"")=0,"",IF(ISTEXT(HT300),HT300,ROUND(HT300,1)))</f>
        <v/>
      </c>
      <c r="B7" s="370"/>
      <c r="C7" s="383"/>
      <c r="D7" s="204">
        <v>4</v>
      </c>
      <c r="E7" s="203"/>
      <c r="F7" s="400" t="s">
        <v>122</v>
      </c>
      <c r="G7" s="400"/>
      <c r="H7" s="400"/>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1"/>
      <c r="B8" s="372"/>
      <c r="C8" s="384"/>
      <c r="D8" s="201">
        <v>4</v>
      </c>
      <c r="E8" s="202"/>
      <c r="F8" s="401" t="s">
        <v>232</v>
      </c>
      <c r="G8" s="401"/>
      <c r="H8" s="401"/>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2" t="s">
        <v>22</v>
      </c>
      <c r="B9" s="393"/>
      <c r="C9" s="393"/>
      <c r="D9" s="393"/>
      <c r="E9" s="97">
        <v>4</v>
      </c>
      <c r="F9" s="387" t="s">
        <v>118</v>
      </c>
      <c r="G9" s="388"/>
      <c r="H9" s="388"/>
      <c r="I9" s="389"/>
      <c r="J9" s="375" t="str">
        <f t="shared" ref="J9:BG9" ca="1" si="3">IF(OFFSET($HN$301,COLUMN(A:A)-1,0)=0,"",OFFSET($HN$301,COLUMN(A:A)-1,0))</f>
        <v/>
      </c>
      <c r="K9" s="358" t="str">
        <f t="shared" ca="1" si="3"/>
        <v/>
      </c>
      <c r="L9" s="358" t="str">
        <f t="shared" ca="1" si="3"/>
        <v/>
      </c>
      <c r="M9" s="358" t="str">
        <f t="shared" ca="1" si="3"/>
        <v/>
      </c>
      <c r="N9" s="358" t="str">
        <f t="shared" ca="1" si="3"/>
        <v/>
      </c>
      <c r="O9" s="358" t="str">
        <f t="shared" ca="1" si="3"/>
        <v/>
      </c>
      <c r="P9" s="358" t="str">
        <f t="shared" ca="1" si="3"/>
        <v/>
      </c>
      <c r="Q9" s="358" t="str">
        <f t="shared" ca="1" si="3"/>
        <v/>
      </c>
      <c r="R9" s="358" t="str">
        <f t="shared" ca="1" si="3"/>
        <v/>
      </c>
      <c r="S9" s="358" t="str">
        <f t="shared" ca="1" si="3"/>
        <v/>
      </c>
      <c r="T9" s="358" t="str">
        <f t="shared" ca="1" si="3"/>
        <v/>
      </c>
      <c r="U9" s="358" t="str">
        <f t="shared" ca="1" si="3"/>
        <v/>
      </c>
      <c r="V9" s="358" t="str">
        <f t="shared" ca="1" si="3"/>
        <v/>
      </c>
      <c r="W9" s="358" t="str">
        <f t="shared" ca="1" si="3"/>
        <v/>
      </c>
      <c r="X9" s="358" t="str">
        <f t="shared" ca="1" si="3"/>
        <v/>
      </c>
      <c r="Y9" s="358" t="str">
        <f t="shared" ca="1" si="3"/>
        <v/>
      </c>
      <c r="Z9" s="358" t="str">
        <f t="shared" ca="1" si="3"/>
        <v/>
      </c>
      <c r="AA9" s="358" t="str">
        <f t="shared" ca="1" si="3"/>
        <v/>
      </c>
      <c r="AB9" s="358" t="str">
        <f t="shared" ca="1" si="3"/>
        <v/>
      </c>
      <c r="AC9" s="358" t="str">
        <f t="shared" ca="1" si="3"/>
        <v/>
      </c>
      <c r="AD9" s="358" t="str">
        <f t="shared" ca="1" si="3"/>
        <v/>
      </c>
      <c r="AE9" s="358" t="str">
        <f t="shared" ca="1" si="3"/>
        <v/>
      </c>
      <c r="AF9" s="358" t="str">
        <f t="shared" ca="1" si="3"/>
        <v/>
      </c>
      <c r="AG9" s="358" t="str">
        <f t="shared" ca="1" si="3"/>
        <v/>
      </c>
      <c r="AH9" s="358" t="str">
        <f t="shared" ca="1" si="3"/>
        <v/>
      </c>
      <c r="AI9" s="358" t="str">
        <f t="shared" ca="1" si="3"/>
        <v/>
      </c>
      <c r="AJ9" s="358" t="str">
        <f t="shared" ca="1" si="3"/>
        <v/>
      </c>
      <c r="AK9" s="358" t="str">
        <f t="shared" ca="1" si="3"/>
        <v/>
      </c>
      <c r="AL9" s="358" t="str">
        <f t="shared" ca="1" si="3"/>
        <v/>
      </c>
      <c r="AM9" s="358" t="str">
        <f t="shared" ca="1" si="3"/>
        <v/>
      </c>
      <c r="AN9" s="358" t="str">
        <f t="shared" ca="1" si="3"/>
        <v/>
      </c>
      <c r="AO9" s="358" t="str">
        <f t="shared" ca="1" si="3"/>
        <v/>
      </c>
      <c r="AP9" s="358" t="str">
        <f t="shared" ca="1" si="3"/>
        <v/>
      </c>
      <c r="AQ9" s="358" t="str">
        <f t="shared" ca="1" si="3"/>
        <v/>
      </c>
      <c r="AR9" s="358" t="str">
        <f t="shared" ca="1" si="3"/>
        <v/>
      </c>
      <c r="AS9" s="358" t="str">
        <f t="shared" ca="1" si="3"/>
        <v/>
      </c>
      <c r="AT9" s="358" t="str">
        <f t="shared" ca="1" si="3"/>
        <v/>
      </c>
      <c r="AU9" s="358" t="str">
        <f t="shared" ca="1" si="3"/>
        <v/>
      </c>
      <c r="AV9" s="358" t="str">
        <f t="shared" ca="1" si="3"/>
        <v/>
      </c>
      <c r="AW9" s="358" t="str">
        <f t="shared" ca="1" si="3"/>
        <v/>
      </c>
      <c r="AX9" s="358" t="str">
        <f t="shared" ca="1" si="3"/>
        <v/>
      </c>
      <c r="AY9" s="358" t="str">
        <f t="shared" ca="1" si="3"/>
        <v/>
      </c>
      <c r="AZ9" s="358" t="str">
        <f t="shared" ca="1" si="3"/>
        <v/>
      </c>
      <c r="BA9" s="358" t="str">
        <f t="shared" ca="1" si="3"/>
        <v/>
      </c>
      <c r="BB9" s="358" t="str">
        <f t="shared" ca="1" si="3"/>
        <v/>
      </c>
      <c r="BC9" s="358" t="str">
        <f t="shared" ca="1" si="3"/>
        <v/>
      </c>
      <c r="BD9" s="358" t="str">
        <f t="shared" ca="1" si="3"/>
        <v/>
      </c>
      <c r="BE9" s="358" t="str">
        <f t="shared" ca="1" si="3"/>
        <v/>
      </c>
      <c r="BF9" s="358" t="str">
        <f t="shared" ca="1" si="3"/>
        <v/>
      </c>
      <c r="BG9" s="373" t="str">
        <f t="shared" ca="1" si="3"/>
        <v/>
      </c>
      <c r="DF9" s="9"/>
      <c r="DG9" s="28"/>
      <c r="DI9" s="28"/>
      <c r="DK9" s="28"/>
      <c r="DO9" s="28"/>
      <c r="DQ9" s="28"/>
      <c r="DS9" s="28"/>
      <c r="DU9" s="28"/>
      <c r="DW9" s="28"/>
    </row>
    <row r="10" spans="1:127" ht="36" customHeight="1" x14ac:dyDescent="0.2">
      <c r="A10" s="394" t="s">
        <v>23</v>
      </c>
      <c r="B10" s="395"/>
      <c r="C10" s="395"/>
      <c r="D10" s="395"/>
      <c r="E10" s="396"/>
      <c r="F10" s="112" t="str">
        <f>E6</f>
        <v>Moyenne minimale indicative</v>
      </c>
      <c r="G10" s="113" t="str">
        <f>E5</f>
        <v>Moyenne maximale indicative</v>
      </c>
      <c r="H10" s="390" t="s">
        <v>77</v>
      </c>
      <c r="I10" s="391"/>
      <c r="J10" s="376"/>
      <c r="K10" s="359"/>
      <c r="L10" s="359"/>
      <c r="M10" s="359"/>
      <c r="N10" s="359"/>
      <c r="O10" s="359"/>
      <c r="P10" s="359"/>
      <c r="Q10" s="359"/>
      <c r="R10" s="359"/>
      <c r="S10" s="359"/>
      <c r="T10" s="359"/>
      <c r="U10" s="359"/>
      <c r="V10" s="359"/>
      <c r="W10" s="359"/>
      <c r="X10" s="359"/>
      <c r="Y10" s="359"/>
      <c r="Z10" s="359"/>
      <c r="AA10" s="359"/>
      <c r="AB10" s="359"/>
      <c r="AC10" s="359"/>
      <c r="AD10" s="359"/>
      <c r="AE10" s="359"/>
      <c r="AF10" s="359"/>
      <c r="AG10" s="359"/>
      <c r="AH10" s="359"/>
      <c r="AI10" s="359"/>
      <c r="AJ10" s="359"/>
      <c r="AK10" s="359"/>
      <c r="AL10" s="359"/>
      <c r="AM10" s="359"/>
      <c r="AN10" s="359"/>
      <c r="AO10" s="359"/>
      <c r="AP10" s="359"/>
      <c r="AQ10" s="359"/>
      <c r="AR10" s="359"/>
      <c r="AS10" s="359"/>
      <c r="AT10" s="359"/>
      <c r="AU10" s="359"/>
      <c r="AV10" s="359"/>
      <c r="AW10" s="359"/>
      <c r="AX10" s="359"/>
      <c r="AY10" s="359"/>
      <c r="AZ10" s="359"/>
      <c r="BA10" s="359"/>
      <c r="BB10" s="359"/>
      <c r="BC10" s="359"/>
      <c r="BD10" s="359"/>
      <c r="BE10" s="359"/>
      <c r="BF10" s="359"/>
      <c r="BG10" s="374"/>
      <c r="DF10" s="9"/>
      <c r="DG10" s="28"/>
      <c r="DI10" s="28"/>
      <c r="DK10" s="28"/>
      <c r="DO10" s="28"/>
      <c r="DQ10" s="28"/>
      <c r="DS10" s="28"/>
      <c r="DU10" s="28"/>
      <c r="DW10" s="28"/>
    </row>
    <row r="11" spans="1:127" ht="12.75" customHeight="1" x14ac:dyDescent="0.2">
      <c r="A11" s="397">
        <v>6</v>
      </c>
      <c r="B11" s="398"/>
      <c r="C11" s="398"/>
      <c r="D11" s="398"/>
      <c r="E11" s="399"/>
      <c r="F11" s="82">
        <v>6</v>
      </c>
      <c r="G11" s="100">
        <v>6</v>
      </c>
      <c r="H11" s="377">
        <v>6</v>
      </c>
      <c r="I11" s="378"/>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2" t="str">
        <f>IF('Bilan Groupe Compétences'!A13="","",'Bilan Groupe Compétences'!A13)</f>
        <v>Orientation MA1 : Communiquer avec courtoisie, faire preuve de serviabilité, de calme et de tact</v>
      </c>
      <c r="B12" s="363"/>
      <c r="C12" s="363"/>
      <c r="D12" s="363"/>
      <c r="E12" s="363"/>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60" t="str">
        <f t="shared" ref="H12:H71" si="6">IF(HR307="","",HR307)</f>
        <v/>
      </c>
      <c r="I12" s="361"/>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2" t="str">
        <f>IF('Bilan Groupe Compétences'!A14="","",'Bilan Groupe Compétences'!A14)</f>
        <v>Orientation MA2 : Maintenir son espace de travail fonctionnel et propre dans le respect des règles internes</v>
      </c>
      <c r="B13" s="363"/>
      <c r="C13" s="363"/>
      <c r="D13" s="363"/>
      <c r="E13" s="364"/>
      <c r="F13" s="96" t="str">
        <f t="shared" si="4"/>
        <v/>
      </c>
      <c r="G13" s="95" t="str">
        <f t="shared" si="5"/>
        <v/>
      </c>
      <c r="H13" s="360" t="str">
        <f t="shared" si="6"/>
        <v/>
      </c>
      <c r="I13" s="361"/>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2" t="str">
        <f>IF('Bilan Groupe Compétences'!A15="","",'Bilan Groupe Compétences'!A15)</f>
        <v>Orientation MA3 : Rechercher, trier, classifier, sélectionner l'information papier et numérique</v>
      </c>
      <c r="B14" s="363"/>
      <c r="C14" s="363"/>
      <c r="D14" s="363"/>
      <c r="E14" s="364"/>
      <c r="F14" s="96" t="str">
        <f t="shared" si="4"/>
        <v/>
      </c>
      <c r="G14" s="95" t="str">
        <f t="shared" si="5"/>
        <v/>
      </c>
      <c r="H14" s="360" t="str">
        <f t="shared" si="6"/>
        <v/>
      </c>
      <c r="I14" s="361"/>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2" t="str">
        <f>IF('Bilan Groupe Compétences'!A16="","",'Bilan Groupe Compétences'!A16)</f>
        <v>Orientation MA4 : Rédiger correctement des messages et comptes-rendus simples</v>
      </c>
      <c r="B15" s="363"/>
      <c r="C15" s="363"/>
      <c r="D15" s="363"/>
      <c r="E15" s="364"/>
      <c r="F15" s="96" t="str">
        <f t="shared" si="4"/>
        <v/>
      </c>
      <c r="G15" s="95" t="str">
        <f t="shared" si="5"/>
        <v/>
      </c>
      <c r="H15" s="360" t="str">
        <f t="shared" si="6"/>
        <v/>
      </c>
      <c r="I15" s="361"/>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2" t="str">
        <f>IF('Bilan Groupe Compétences'!A17="","",'Bilan Groupe Compétences'!A17)</f>
        <v>Orientation MA5 : Montrer de l'intérêt pour l'anglais et/ou autre(s) langue(s) étrangère(s)</v>
      </c>
      <c r="B16" s="363"/>
      <c r="C16" s="363"/>
      <c r="D16" s="363"/>
      <c r="E16" s="364"/>
      <c r="F16" s="96" t="str">
        <f t="shared" si="4"/>
        <v/>
      </c>
      <c r="G16" s="95" t="str">
        <f t="shared" si="5"/>
        <v/>
      </c>
      <c r="H16" s="360" t="str">
        <f t="shared" si="6"/>
        <v/>
      </c>
      <c r="I16" s="361"/>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2" t="str">
        <f>IF('Bilan Groupe Compétences'!A18="","",'Bilan Groupe Compétences'!A18)</f>
        <v>Orientation MCV-A1 : Effectuer et comprendre des calculs commerciaux simples (cadencier, % TVA et réduction)</v>
      </c>
      <c r="B17" s="363"/>
      <c r="C17" s="363"/>
      <c r="D17" s="363"/>
      <c r="E17" s="364"/>
      <c r="F17" s="96" t="str">
        <f t="shared" si="4"/>
        <v/>
      </c>
      <c r="G17" s="95" t="str">
        <f t="shared" si="5"/>
        <v/>
      </c>
      <c r="H17" s="360" t="str">
        <f t="shared" si="6"/>
        <v/>
      </c>
      <c r="I17" s="361"/>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2" t="str">
        <f>IF('Bilan Groupe Compétences'!A19="","",'Bilan Groupe Compétences'!A19)</f>
        <v>Orientation MCV-A2 : Travailler en équipe, collaborer, communiquer avec ses collaborateurs</v>
      </c>
      <c r="B18" s="363"/>
      <c r="C18" s="363"/>
      <c r="D18" s="363"/>
      <c r="E18" s="364"/>
      <c r="F18" s="96" t="str">
        <f t="shared" si="4"/>
        <v/>
      </c>
      <c r="G18" s="95" t="str">
        <f t="shared" si="5"/>
        <v/>
      </c>
      <c r="H18" s="360" t="str">
        <f t="shared" si="6"/>
        <v/>
      </c>
      <c r="I18" s="361"/>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2" t="str">
        <f>IF('Bilan Groupe Compétences'!A20="","",'Bilan Groupe Compétences'!A20)</f>
        <v>Orientation MCV-A3 : Argumenter, convaincre, répondre à des objections sur des sujets (ou produits) simples</v>
      </c>
      <c r="B19" s="363"/>
      <c r="C19" s="363"/>
      <c r="D19" s="363"/>
      <c r="E19" s="364"/>
      <c r="F19" s="96" t="str">
        <f t="shared" si="4"/>
        <v/>
      </c>
      <c r="G19" s="95" t="str">
        <f t="shared" si="5"/>
        <v/>
      </c>
      <c r="H19" s="360" t="str">
        <f t="shared" si="6"/>
        <v/>
      </c>
      <c r="I19" s="361"/>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2" t="str">
        <f>IF('Bilan Groupe Compétences'!A21="","",'Bilan Groupe Compétences'!A21)</f>
        <v>Orientation MCV-A4 : Se montrer dynamique, rapide et efficace dans la réalisation de tâches matérielles</v>
      </c>
      <c r="B20" s="363"/>
      <c r="C20" s="363"/>
      <c r="D20" s="363"/>
      <c r="E20" s="364"/>
      <c r="F20" s="96" t="str">
        <f t="shared" si="4"/>
        <v/>
      </c>
      <c r="G20" s="95" t="str">
        <f t="shared" si="5"/>
        <v/>
      </c>
      <c r="H20" s="360" t="str">
        <f t="shared" si="6"/>
        <v/>
      </c>
      <c r="I20" s="361"/>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2" t="str">
        <f>IF('Bilan Groupe Compétences'!A22="","",'Bilan Groupe Compétences'!A22)</f>
        <v>Orientation MCV-A5 : Mettre en valeur des présentations de produits et/ou créer des affichettes attrayantes</v>
      </c>
      <c r="B21" s="363"/>
      <c r="C21" s="363"/>
      <c r="D21" s="363"/>
      <c r="E21" s="364"/>
      <c r="F21" s="96" t="str">
        <f t="shared" si="4"/>
        <v/>
      </c>
      <c r="G21" s="95" t="str">
        <f t="shared" si="5"/>
        <v/>
      </c>
      <c r="H21" s="360" t="str">
        <f t="shared" si="6"/>
        <v/>
      </c>
      <c r="I21" s="361"/>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2" t="str">
        <f>IF('Bilan Groupe Compétences'!A23="","",'Bilan Groupe Compétences'!A23)</f>
        <v>Orientation MCV-B1 : Travailler en autonomie, faire preuve d’indépendance et d’organisation, prendre des initiatives</v>
      </c>
      <c r="B22" s="363"/>
      <c r="C22" s="363"/>
      <c r="D22" s="363"/>
      <c r="E22" s="364"/>
      <c r="F22" s="96" t="str">
        <f t="shared" si="4"/>
        <v/>
      </c>
      <c r="G22" s="95" t="str">
        <f t="shared" si="5"/>
        <v/>
      </c>
      <c r="H22" s="360" t="str">
        <f t="shared" si="6"/>
        <v/>
      </c>
      <c r="I22" s="361"/>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2" t="str">
        <f>IF('Bilan Groupe Compétences'!A24="","",'Bilan Groupe Compétences'!A24)</f>
        <v>Orientation MCV-B2 : Faire preuve de qualité d'écoute, d'observation, d'adaptabilité et d'aisance verbale</v>
      </c>
      <c r="B23" s="363"/>
      <c r="C23" s="363"/>
      <c r="D23" s="363"/>
      <c r="E23" s="364"/>
      <c r="F23" s="96" t="str">
        <f t="shared" si="4"/>
        <v/>
      </c>
      <c r="G23" s="95" t="str">
        <f t="shared" si="5"/>
        <v/>
      </c>
      <c r="H23" s="360" t="str">
        <f t="shared" si="6"/>
        <v/>
      </c>
      <c r="I23" s="361"/>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2" t="str">
        <f>IF('Bilan Groupe Compétences'!A25="","",'Bilan Groupe Compétences'!A25)</f>
        <v>Orientation MCV-B3 : Faire preuve d'aisance, de persévérance dans l'argumentation, la réponse aux objections</v>
      </c>
      <c r="B24" s="363"/>
      <c r="C24" s="363"/>
      <c r="D24" s="363"/>
      <c r="E24" s="364"/>
      <c r="F24" s="96" t="str">
        <f t="shared" si="4"/>
        <v/>
      </c>
      <c r="G24" s="95" t="str">
        <f t="shared" si="5"/>
        <v/>
      </c>
      <c r="H24" s="360" t="str">
        <f t="shared" si="6"/>
        <v/>
      </c>
      <c r="I24" s="361"/>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2" t="str">
        <f>IF('Bilan Groupe Compétences'!A26="","",'Bilan Groupe Compétences'!A26)</f>
        <v>Orientation MCV-B4 : Analyser, synthétiser, s’autoanalyser avec pertinence à l’oral ou l’écrit</v>
      </c>
      <c r="B25" s="363"/>
      <c r="C25" s="363"/>
      <c r="D25" s="363"/>
      <c r="E25" s="364"/>
      <c r="F25" s="96" t="str">
        <f t="shared" si="4"/>
        <v/>
      </c>
      <c r="G25" s="95" t="str">
        <f t="shared" si="5"/>
        <v/>
      </c>
      <c r="H25" s="360" t="str">
        <f t="shared" si="6"/>
        <v/>
      </c>
      <c r="I25" s="361"/>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2" t="str">
        <f>IF('Bilan Groupe Compétences'!A27="","",'Bilan Groupe Compétences'!A27)</f>
        <v>Orientation MCV-B5 : Se montrer rationnel, flexible et entreprenant dans des situations de mobilité</v>
      </c>
      <c r="B26" s="363"/>
      <c r="C26" s="363"/>
      <c r="D26" s="363"/>
      <c r="E26" s="364"/>
      <c r="F26" s="96" t="str">
        <f t="shared" si="4"/>
        <v/>
      </c>
      <c r="G26" s="95" t="str">
        <f t="shared" si="5"/>
        <v/>
      </c>
      <c r="H26" s="360" t="str">
        <f t="shared" si="6"/>
        <v/>
      </c>
      <c r="I26" s="361"/>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2" t="str">
        <f>IF('Bilan Groupe Compétences'!A28="","",'Bilan Groupe Compétences'!A28)</f>
        <v>1.A. Prendre contact avec le client interne ou externe (ou prospect), dans un cadre omnicanal :</v>
      </c>
      <c r="B27" s="363"/>
      <c r="C27" s="363"/>
      <c r="D27" s="363"/>
      <c r="E27" s="364"/>
      <c r="F27" s="96" t="str">
        <f t="shared" si="4"/>
        <v/>
      </c>
      <c r="G27" s="95" t="str">
        <f t="shared" si="5"/>
        <v/>
      </c>
      <c r="H27" s="360" t="str">
        <f t="shared" si="6"/>
        <v/>
      </c>
      <c r="I27" s="361"/>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2" t="str">
        <f>IF('Bilan Groupe Compétences'!A29="","",'Bilan Groupe Compétences'!A29)</f>
        <v>1.B. Identifier le client externe ou interne à l’organisation et ses caractéristiques, dans un cadre omnicanal</v>
      </c>
      <c r="B28" s="363"/>
      <c r="C28" s="363"/>
      <c r="D28" s="363"/>
      <c r="E28" s="364"/>
      <c r="F28" s="96" t="str">
        <f t="shared" si="4"/>
        <v/>
      </c>
      <c r="G28" s="95" t="str">
        <f t="shared" si="5"/>
        <v/>
      </c>
      <c r="H28" s="360" t="str">
        <f t="shared" si="6"/>
        <v/>
      </c>
      <c r="I28" s="361"/>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2" t="str">
        <f>IF('Bilan Groupe Compétences'!A30="","",'Bilan Groupe Compétences'!A30)</f>
        <v>1.C. Identifier le besoin du client externe ou interne (ou du prospect), dans un cadre omnicanal</v>
      </c>
      <c r="B29" s="363"/>
      <c r="C29" s="363"/>
      <c r="D29" s="363"/>
      <c r="E29" s="364"/>
      <c r="F29" s="96" t="str">
        <f t="shared" si="4"/>
        <v/>
      </c>
      <c r="G29" s="95" t="str">
        <f t="shared" si="5"/>
        <v/>
      </c>
      <c r="H29" s="360" t="str">
        <f t="shared" si="6"/>
        <v/>
      </c>
      <c r="I29" s="361"/>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2" t="str">
        <f>IF('Bilan Groupe Compétences'!A31="","",'Bilan Groupe Compétences'!A31)</f>
        <v>1.D. Proposer une solution adaptée au parcours et à l’expérience du client interne ou externe (ou prospect), dans un cadre omnicanal</v>
      </c>
      <c r="B30" s="363"/>
      <c r="C30" s="363"/>
      <c r="D30" s="363"/>
      <c r="E30" s="364"/>
      <c r="F30" s="96" t="str">
        <f t="shared" si="4"/>
        <v/>
      </c>
      <c r="G30" s="95" t="str">
        <f t="shared" si="5"/>
        <v/>
      </c>
      <c r="H30" s="360" t="str">
        <f t="shared" si="6"/>
        <v/>
      </c>
      <c r="I30" s="361"/>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2" t="str">
        <f>IF('Bilan Groupe Compétences'!A32="","",'Bilan Groupe Compétences'!A32)</f>
        <v>2.A. Gérer le suivi de la demande du client interne ou externe (ou du prospect) dans un cadre omnicanal, notamment :</v>
      </c>
      <c r="B31" s="363"/>
      <c r="C31" s="363"/>
      <c r="D31" s="363"/>
      <c r="E31" s="364"/>
      <c r="F31" s="96" t="str">
        <f t="shared" si="4"/>
        <v/>
      </c>
      <c r="G31" s="95" t="str">
        <f t="shared" si="5"/>
        <v/>
      </c>
      <c r="H31" s="360" t="str">
        <f t="shared" si="6"/>
        <v/>
      </c>
      <c r="I31" s="361"/>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2" t="str">
        <f>IF('Bilan Groupe Compétences'!A33="","",'Bilan Groupe Compétences'!A33)</f>
        <v>2.B. Satisfaire le client interne ou externe (ou prospect) dans un cadre omnicanal</v>
      </c>
      <c r="B32" s="363"/>
      <c r="C32" s="363"/>
      <c r="D32" s="363"/>
      <c r="E32" s="364"/>
      <c r="F32" s="96" t="str">
        <f t="shared" si="4"/>
        <v/>
      </c>
      <c r="G32" s="95" t="str">
        <f t="shared" si="5"/>
        <v/>
      </c>
      <c r="H32" s="360" t="str">
        <f t="shared" si="6"/>
        <v/>
      </c>
      <c r="I32" s="361"/>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2" t="str">
        <f>IF('Bilan Groupe Compétences'!A34="","",'Bilan Groupe Compétences'!A34)</f>
        <v>2.C. Fidéliser/pérenniser la relation avec le client interne ou externe dans un cadre omnicanal</v>
      </c>
      <c r="B33" s="363"/>
      <c r="C33" s="363"/>
      <c r="D33" s="363"/>
      <c r="E33" s="364"/>
      <c r="F33" s="96" t="str">
        <f t="shared" si="4"/>
        <v/>
      </c>
      <c r="G33" s="95" t="str">
        <f t="shared" si="5"/>
        <v/>
      </c>
      <c r="H33" s="360" t="str">
        <f t="shared" si="6"/>
        <v/>
      </c>
      <c r="I33" s="361"/>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2" t="str">
        <f>IF('Bilan Groupe Compétences'!A35="","",'Bilan Groupe Compétences'!A35)</f>
        <v>3.A. Assurer la veille informationnelle et commerciale (la collecte) dans un cadre omnicanal</v>
      </c>
      <c r="B34" s="363"/>
      <c r="C34" s="363"/>
      <c r="D34" s="363"/>
      <c r="E34" s="364"/>
      <c r="F34" s="96" t="str">
        <f t="shared" si="4"/>
        <v/>
      </c>
      <c r="G34" s="95" t="str">
        <f t="shared" si="5"/>
        <v/>
      </c>
      <c r="H34" s="360" t="str">
        <f t="shared" si="6"/>
        <v/>
      </c>
      <c r="I34" s="361"/>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2" t="str">
        <f>IF('Bilan Groupe Compétences'!A36="","",'Bilan Groupe Compétences'!A36)</f>
        <v>3.B. Traiter et exploiter l’information relative à la relation client (interne, externe ou prospect) dans un cadre omnicanal</v>
      </c>
      <c r="B35" s="363"/>
      <c r="C35" s="363"/>
      <c r="D35" s="363"/>
      <c r="E35" s="364"/>
      <c r="F35" s="96" t="str">
        <f t="shared" si="4"/>
        <v/>
      </c>
      <c r="G35" s="95" t="str">
        <f t="shared" si="5"/>
        <v/>
      </c>
      <c r="H35" s="360" t="str">
        <f t="shared" si="6"/>
        <v/>
      </c>
      <c r="I35" s="361"/>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2" t="str">
        <f>IF('Bilan Groupe Compétences'!A37="","",'Bilan Groupe Compétences'!A37)</f>
        <v>3.C. Diffuser l’information au client interne, externe ou au prospect dans un cadre omnicanal</v>
      </c>
      <c r="B36" s="363"/>
      <c r="C36" s="363"/>
      <c r="D36" s="363"/>
      <c r="E36" s="364"/>
      <c r="F36" s="96" t="str">
        <f t="shared" si="4"/>
        <v/>
      </c>
      <c r="G36" s="95" t="str">
        <f t="shared" si="5"/>
        <v/>
      </c>
      <c r="H36" s="360" t="str">
        <f t="shared" si="6"/>
        <v/>
      </c>
      <c r="I36" s="361"/>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2" t="str">
        <f>IF('Bilan Groupe Compétences'!A38="","",'Bilan Groupe Compétences'!A38)</f>
        <v>CT 1. Produire un résultat conforme à la commande (de la hiérarchie, du client…)</v>
      </c>
      <c r="B37" s="363"/>
      <c r="C37" s="363"/>
      <c r="D37" s="363"/>
      <c r="E37" s="364"/>
      <c r="F37" s="96" t="str">
        <f t="shared" si="4"/>
        <v/>
      </c>
      <c r="G37" s="95" t="str">
        <f t="shared" si="5"/>
        <v/>
      </c>
      <c r="H37" s="360" t="str">
        <f t="shared" si="6"/>
        <v/>
      </c>
      <c r="I37" s="361"/>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2" t="str">
        <f>IF('Bilan Groupe Compétences'!A39="","",'Bilan Groupe Compétences'!A39)</f>
        <v>CT 2. Respecter les délais impartis</v>
      </c>
      <c r="B38" s="363"/>
      <c r="C38" s="363"/>
      <c r="D38" s="363"/>
      <c r="E38" s="364"/>
      <c r="F38" s="96" t="str">
        <f t="shared" si="4"/>
        <v/>
      </c>
      <c r="G38" s="95" t="str">
        <f t="shared" si="5"/>
        <v/>
      </c>
      <c r="H38" s="360" t="str">
        <f t="shared" si="6"/>
        <v/>
      </c>
      <c r="I38" s="361"/>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2" t="str">
        <f>IF('Bilan Groupe Compétences'!A40="","",'Bilan Groupe Compétences'!A40)</f>
        <v>CT 3. Restituer la présentation de son activité</v>
      </c>
      <c r="B39" s="363"/>
      <c r="C39" s="363"/>
      <c r="D39" s="363"/>
      <c r="E39" s="364"/>
      <c r="F39" s="96" t="str">
        <f t="shared" si="4"/>
        <v/>
      </c>
      <c r="G39" s="95" t="str">
        <f t="shared" si="5"/>
        <v/>
      </c>
      <c r="H39" s="360" t="str">
        <f t="shared" si="6"/>
        <v/>
      </c>
      <c r="I39" s="361"/>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2" t="str">
        <f>IF('Bilan Groupe Compétences'!A41="","",'Bilan Groupe Compétences'!A41)</f>
        <v>CT 4. S'impliquer dans son action</v>
      </c>
      <c r="B40" s="363"/>
      <c r="C40" s="363"/>
      <c r="D40" s="363"/>
      <c r="E40" s="364"/>
      <c r="F40" s="96" t="str">
        <f t="shared" si="4"/>
        <v/>
      </c>
      <c r="G40" s="95" t="str">
        <f t="shared" si="5"/>
        <v/>
      </c>
      <c r="H40" s="360" t="str">
        <f t="shared" si="6"/>
        <v/>
      </c>
      <c r="I40" s="361"/>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2" t="str">
        <f>IF('Bilan Groupe Compétences'!A42="","",'Bilan Groupe Compétences'!A42)</f>
        <v>CT 5. S'intégrer de façon harmonieuse et constructive à l'équipe de travail</v>
      </c>
      <c r="B41" s="363"/>
      <c r="C41" s="363"/>
      <c r="D41" s="363"/>
      <c r="E41" s="364"/>
      <c r="F41" s="96" t="str">
        <f t="shared" si="4"/>
        <v/>
      </c>
      <c r="G41" s="95" t="str">
        <f t="shared" si="5"/>
        <v/>
      </c>
      <c r="H41" s="360" t="str">
        <f t="shared" si="6"/>
        <v/>
      </c>
      <c r="I41" s="361"/>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2" t="str">
        <f>IF('Bilan Groupe Compétences'!A43="","",'Bilan Groupe Compétences'!A43)</f>
        <v>CT 6. Rechercher l'information et l'exploiter</v>
      </c>
      <c r="B42" s="363"/>
      <c r="C42" s="363"/>
      <c r="D42" s="363"/>
      <c r="E42" s="364"/>
      <c r="F42" s="96" t="str">
        <f t="shared" si="4"/>
        <v/>
      </c>
      <c r="G42" s="95" t="str">
        <f t="shared" si="5"/>
        <v/>
      </c>
      <c r="H42" s="360" t="str">
        <f t="shared" si="6"/>
        <v/>
      </c>
      <c r="I42" s="361"/>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2" t="str">
        <f>IF('Bilan Groupe Compétences'!A44="","",'Bilan Groupe Compétences'!A44)</f>
        <v>CT 7. A l'écrit, s'exprimer avec la qualité rédactionnelle attendue</v>
      </c>
      <c r="B43" s="363"/>
      <c r="C43" s="363"/>
      <c r="D43" s="363"/>
      <c r="E43" s="364"/>
      <c r="F43" s="96" t="str">
        <f t="shared" si="4"/>
        <v/>
      </c>
      <c r="G43" s="95" t="str">
        <f t="shared" si="5"/>
        <v/>
      </c>
      <c r="H43" s="360" t="str">
        <f t="shared" si="6"/>
        <v/>
      </c>
      <c r="I43" s="361"/>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2" t="str">
        <f>IF('Bilan Groupe Compétences'!A45="","",'Bilan Groupe Compétences'!A45)</f>
        <v>CT 8. A l'oral, s'exprimer de façon professionnelle</v>
      </c>
      <c r="B44" s="363"/>
      <c r="C44" s="363"/>
      <c r="D44" s="363"/>
      <c r="E44" s="364"/>
      <c r="F44" s="96" t="str">
        <f t="shared" si="4"/>
        <v/>
      </c>
      <c r="G44" s="95" t="str">
        <f t="shared" si="5"/>
        <v/>
      </c>
      <c r="H44" s="360" t="str">
        <f t="shared" si="6"/>
        <v/>
      </c>
      <c r="I44" s="361"/>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2" t="str">
        <f>IF('Bilan Groupe Compétences'!A46="","",'Bilan Groupe Compétences'!A46)</f>
        <v>CT 9. Développer son agilité numérique</v>
      </c>
      <c r="B45" s="363"/>
      <c r="C45" s="363"/>
      <c r="D45" s="363"/>
      <c r="E45" s="364"/>
      <c r="F45" s="96" t="str">
        <f t="shared" si="4"/>
        <v/>
      </c>
      <c r="G45" s="95" t="str">
        <f t="shared" si="5"/>
        <v/>
      </c>
      <c r="H45" s="360" t="str">
        <f t="shared" si="6"/>
        <v/>
      </c>
      <c r="I45" s="361"/>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2" t="str">
        <f>IF('Bilan Groupe Compétences'!A47="","",'Bilan Groupe Compétences'!A47)</f>
        <v>CT 10. Adopter une posture professionnelle (non verbal)</v>
      </c>
      <c r="B46" s="363"/>
      <c r="C46" s="363"/>
      <c r="D46" s="363"/>
      <c r="E46" s="364"/>
      <c r="F46" s="96" t="str">
        <f t="shared" si="4"/>
        <v/>
      </c>
      <c r="G46" s="95" t="str">
        <f t="shared" si="5"/>
        <v/>
      </c>
      <c r="H46" s="360" t="str">
        <f t="shared" si="6"/>
        <v/>
      </c>
      <c r="I46" s="361"/>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2" t="str">
        <f>IF('Bilan Groupe Compétences'!A48="","",'Bilan Groupe Compétences'!A48)</f>
        <v>CT 11. S'autoévaluer</v>
      </c>
      <c r="B47" s="363"/>
      <c r="C47" s="363"/>
      <c r="D47" s="363"/>
      <c r="E47" s="364"/>
      <c r="F47" s="96" t="str">
        <f t="shared" si="4"/>
        <v/>
      </c>
      <c r="G47" s="95" t="str">
        <f t="shared" si="5"/>
        <v/>
      </c>
      <c r="H47" s="360" t="str">
        <f t="shared" si="6"/>
        <v/>
      </c>
      <c r="I47" s="361"/>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2" t="str">
        <f>IF('Bilan Groupe Compétences'!A49="","",'Bilan Groupe Compétences'!A49)</f>
        <v/>
      </c>
      <c r="B48" s="363"/>
      <c r="C48" s="363"/>
      <c r="D48" s="363"/>
      <c r="E48" s="364"/>
      <c r="F48" s="96" t="str">
        <f t="shared" si="4"/>
        <v/>
      </c>
      <c r="G48" s="95" t="str">
        <f t="shared" si="5"/>
        <v/>
      </c>
      <c r="H48" s="360" t="str">
        <f t="shared" si="6"/>
        <v/>
      </c>
      <c r="I48" s="361"/>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2" t="str">
        <f>IF('Bilan Groupe Compétences'!A50="","",'Bilan Groupe Compétences'!A50)</f>
        <v/>
      </c>
      <c r="B49" s="363"/>
      <c r="C49" s="363"/>
      <c r="D49" s="363"/>
      <c r="E49" s="364"/>
      <c r="F49" s="96" t="str">
        <f t="shared" si="4"/>
        <v/>
      </c>
      <c r="G49" s="95" t="str">
        <f t="shared" si="5"/>
        <v/>
      </c>
      <c r="H49" s="360" t="str">
        <f t="shared" si="6"/>
        <v/>
      </c>
      <c r="I49" s="361"/>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2" t="str">
        <f>IF('Bilan Groupe Compétences'!A51="","",'Bilan Groupe Compétences'!A51)</f>
        <v/>
      </c>
      <c r="B50" s="363"/>
      <c r="C50" s="363"/>
      <c r="D50" s="363"/>
      <c r="E50" s="364"/>
      <c r="F50" s="96" t="str">
        <f t="shared" si="4"/>
        <v/>
      </c>
      <c r="G50" s="95" t="str">
        <f t="shared" si="5"/>
        <v/>
      </c>
      <c r="H50" s="360" t="str">
        <f t="shared" si="6"/>
        <v/>
      </c>
      <c r="I50" s="361"/>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2" t="str">
        <f>IF('Bilan Groupe Compétences'!A52="","",'Bilan Groupe Compétences'!A52)</f>
        <v/>
      </c>
      <c r="B51" s="363"/>
      <c r="C51" s="363"/>
      <c r="D51" s="363"/>
      <c r="E51" s="364"/>
      <c r="F51" s="96" t="str">
        <f t="shared" si="4"/>
        <v/>
      </c>
      <c r="G51" s="95" t="str">
        <f t="shared" si="5"/>
        <v/>
      </c>
      <c r="H51" s="360" t="str">
        <f t="shared" si="6"/>
        <v/>
      </c>
      <c r="I51" s="361"/>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2" t="str">
        <f>IF('Bilan Groupe Compétences'!A53="","",'Bilan Groupe Compétences'!A53)</f>
        <v/>
      </c>
      <c r="B52" s="363"/>
      <c r="C52" s="363"/>
      <c r="D52" s="363"/>
      <c r="E52" s="364"/>
      <c r="F52" s="96" t="str">
        <f t="shared" si="4"/>
        <v/>
      </c>
      <c r="G52" s="95" t="str">
        <f t="shared" si="5"/>
        <v/>
      </c>
      <c r="H52" s="360" t="str">
        <f t="shared" si="6"/>
        <v/>
      </c>
      <c r="I52" s="361"/>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2" t="str">
        <f>IF('Bilan Groupe Compétences'!A54="","",'Bilan Groupe Compétences'!A54)</f>
        <v/>
      </c>
      <c r="B53" s="363"/>
      <c r="C53" s="363"/>
      <c r="D53" s="363"/>
      <c r="E53" s="364"/>
      <c r="F53" s="96" t="str">
        <f t="shared" si="4"/>
        <v/>
      </c>
      <c r="G53" s="95" t="str">
        <f t="shared" si="5"/>
        <v/>
      </c>
      <c r="H53" s="360" t="str">
        <f t="shared" si="6"/>
        <v/>
      </c>
      <c r="I53" s="361"/>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2" t="str">
        <f>IF('Bilan Groupe Compétences'!A55="","",'Bilan Groupe Compétences'!A55)</f>
        <v/>
      </c>
      <c r="B54" s="363"/>
      <c r="C54" s="363"/>
      <c r="D54" s="363"/>
      <c r="E54" s="364"/>
      <c r="F54" s="96" t="str">
        <f t="shared" si="4"/>
        <v/>
      </c>
      <c r="G54" s="95" t="str">
        <f t="shared" si="5"/>
        <v/>
      </c>
      <c r="H54" s="360" t="str">
        <f t="shared" si="6"/>
        <v/>
      </c>
      <c r="I54" s="361"/>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2" t="str">
        <f>IF('Bilan Groupe Compétences'!A56="","",'Bilan Groupe Compétences'!A56)</f>
        <v/>
      </c>
      <c r="B55" s="363"/>
      <c r="C55" s="363"/>
      <c r="D55" s="363"/>
      <c r="E55" s="364"/>
      <c r="F55" s="96" t="str">
        <f t="shared" si="4"/>
        <v/>
      </c>
      <c r="G55" s="95" t="str">
        <f t="shared" si="5"/>
        <v/>
      </c>
      <c r="H55" s="360" t="str">
        <f t="shared" si="6"/>
        <v/>
      </c>
      <c r="I55" s="361"/>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2" t="str">
        <f>IF('Bilan Groupe Compétences'!A57="","",'Bilan Groupe Compétences'!A57)</f>
        <v/>
      </c>
      <c r="B56" s="363"/>
      <c r="C56" s="363"/>
      <c r="D56" s="363"/>
      <c r="E56" s="364"/>
      <c r="F56" s="96" t="str">
        <f t="shared" si="4"/>
        <v/>
      </c>
      <c r="G56" s="95" t="str">
        <f t="shared" si="5"/>
        <v/>
      </c>
      <c r="H56" s="360" t="str">
        <f t="shared" si="6"/>
        <v/>
      </c>
      <c r="I56" s="361"/>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2" t="str">
        <f>IF('Bilan Groupe Compétences'!A58="","",'Bilan Groupe Compétences'!A58)</f>
        <v/>
      </c>
      <c r="B57" s="363"/>
      <c r="C57" s="363"/>
      <c r="D57" s="363"/>
      <c r="E57" s="364"/>
      <c r="F57" s="96" t="str">
        <f t="shared" si="4"/>
        <v/>
      </c>
      <c r="G57" s="95" t="str">
        <f t="shared" si="5"/>
        <v/>
      </c>
      <c r="H57" s="360" t="str">
        <f t="shared" si="6"/>
        <v/>
      </c>
      <c r="I57" s="361"/>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2" t="str">
        <f>IF('Bilan Groupe Compétences'!A59="","",'Bilan Groupe Compétences'!A59)</f>
        <v/>
      </c>
      <c r="B58" s="363"/>
      <c r="C58" s="363"/>
      <c r="D58" s="363"/>
      <c r="E58" s="364"/>
      <c r="F58" s="96" t="str">
        <f t="shared" si="4"/>
        <v/>
      </c>
      <c r="G58" s="95" t="str">
        <f t="shared" si="5"/>
        <v/>
      </c>
      <c r="H58" s="360" t="str">
        <f t="shared" si="6"/>
        <v/>
      </c>
      <c r="I58" s="361"/>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2" t="str">
        <f>IF('Bilan Groupe Compétences'!A60="","",'Bilan Groupe Compétences'!A60)</f>
        <v/>
      </c>
      <c r="B59" s="363"/>
      <c r="C59" s="363"/>
      <c r="D59" s="363"/>
      <c r="E59" s="364"/>
      <c r="F59" s="96" t="str">
        <f t="shared" si="4"/>
        <v/>
      </c>
      <c r="G59" s="95" t="str">
        <f t="shared" si="5"/>
        <v/>
      </c>
      <c r="H59" s="360" t="str">
        <f t="shared" si="6"/>
        <v/>
      </c>
      <c r="I59" s="361"/>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2" t="str">
        <f>IF('Bilan Groupe Compétences'!A61="","",'Bilan Groupe Compétences'!A61)</f>
        <v/>
      </c>
      <c r="B60" s="363"/>
      <c r="C60" s="363"/>
      <c r="D60" s="363"/>
      <c r="E60" s="364"/>
      <c r="F60" s="96" t="str">
        <f t="shared" si="4"/>
        <v/>
      </c>
      <c r="G60" s="95" t="str">
        <f t="shared" si="5"/>
        <v/>
      </c>
      <c r="H60" s="360" t="str">
        <f t="shared" si="6"/>
        <v/>
      </c>
      <c r="I60" s="361"/>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2" t="str">
        <f>IF('Bilan Groupe Compétences'!A62="","",'Bilan Groupe Compétences'!A62)</f>
        <v/>
      </c>
      <c r="B61" s="363"/>
      <c r="C61" s="363"/>
      <c r="D61" s="363"/>
      <c r="E61" s="364"/>
      <c r="F61" s="96" t="str">
        <f t="shared" si="4"/>
        <v/>
      </c>
      <c r="G61" s="95" t="str">
        <f t="shared" si="5"/>
        <v/>
      </c>
      <c r="H61" s="360" t="str">
        <f t="shared" si="6"/>
        <v/>
      </c>
      <c r="I61" s="361"/>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2" t="str">
        <f>IF('Bilan Groupe Compétences'!A63="","",'Bilan Groupe Compétences'!A63)</f>
        <v/>
      </c>
      <c r="B62" s="363"/>
      <c r="C62" s="363"/>
      <c r="D62" s="363"/>
      <c r="E62" s="364"/>
      <c r="F62" s="96" t="str">
        <f t="shared" si="4"/>
        <v/>
      </c>
      <c r="G62" s="95" t="str">
        <f t="shared" si="5"/>
        <v/>
      </c>
      <c r="H62" s="360" t="str">
        <f t="shared" si="6"/>
        <v/>
      </c>
      <c r="I62" s="361"/>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2" t="str">
        <f>IF('Bilan Groupe Compétences'!A64="","",'Bilan Groupe Compétences'!A64)</f>
        <v/>
      </c>
      <c r="B63" s="363"/>
      <c r="C63" s="363"/>
      <c r="D63" s="363"/>
      <c r="E63" s="364"/>
      <c r="F63" s="96" t="str">
        <f t="shared" si="4"/>
        <v/>
      </c>
      <c r="G63" s="95" t="str">
        <f t="shared" si="5"/>
        <v/>
      </c>
      <c r="H63" s="360" t="str">
        <f t="shared" si="6"/>
        <v/>
      </c>
      <c r="I63" s="361"/>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2" t="str">
        <f>IF('Bilan Groupe Compétences'!A65="","",'Bilan Groupe Compétences'!A65)</f>
        <v/>
      </c>
      <c r="B64" s="363"/>
      <c r="C64" s="363"/>
      <c r="D64" s="363"/>
      <c r="E64" s="364"/>
      <c r="F64" s="96" t="str">
        <f t="shared" si="4"/>
        <v/>
      </c>
      <c r="G64" s="95" t="str">
        <f t="shared" si="5"/>
        <v/>
      </c>
      <c r="H64" s="360" t="str">
        <f t="shared" si="6"/>
        <v/>
      </c>
      <c r="I64" s="361"/>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2" t="str">
        <f>IF('Bilan Groupe Compétences'!A66="","",'Bilan Groupe Compétences'!A66)</f>
        <v/>
      </c>
      <c r="B65" s="363"/>
      <c r="C65" s="363"/>
      <c r="D65" s="363"/>
      <c r="E65" s="364"/>
      <c r="F65" s="96" t="str">
        <f t="shared" si="4"/>
        <v/>
      </c>
      <c r="G65" s="95" t="str">
        <f t="shared" si="5"/>
        <v/>
      </c>
      <c r="H65" s="360" t="str">
        <f t="shared" si="6"/>
        <v/>
      </c>
      <c r="I65" s="361"/>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2" t="str">
        <f>IF('Bilan Groupe Compétences'!A67="","",'Bilan Groupe Compétences'!A67)</f>
        <v/>
      </c>
      <c r="B66" s="363"/>
      <c r="C66" s="363"/>
      <c r="D66" s="363"/>
      <c r="E66" s="364"/>
      <c r="F66" s="96" t="str">
        <f t="shared" si="4"/>
        <v/>
      </c>
      <c r="G66" s="95" t="str">
        <f t="shared" si="5"/>
        <v/>
      </c>
      <c r="H66" s="360" t="str">
        <f t="shared" si="6"/>
        <v/>
      </c>
      <c r="I66" s="361"/>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2" t="str">
        <f>IF('Bilan Groupe Compétences'!A68="","",'Bilan Groupe Compétences'!A68)</f>
        <v/>
      </c>
      <c r="B67" s="363"/>
      <c r="C67" s="363"/>
      <c r="D67" s="363"/>
      <c r="E67" s="364"/>
      <c r="F67" s="96" t="str">
        <f t="shared" si="4"/>
        <v/>
      </c>
      <c r="G67" s="95" t="str">
        <f t="shared" si="5"/>
        <v/>
      </c>
      <c r="H67" s="360" t="str">
        <f t="shared" si="6"/>
        <v/>
      </c>
      <c r="I67" s="361"/>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2" t="str">
        <f>IF('Bilan Groupe Compétences'!A69="","",'Bilan Groupe Compétences'!A69)</f>
        <v/>
      </c>
      <c r="B68" s="363"/>
      <c r="C68" s="363"/>
      <c r="D68" s="363"/>
      <c r="E68" s="364"/>
      <c r="F68" s="96" t="str">
        <f t="shared" si="4"/>
        <v/>
      </c>
      <c r="G68" s="95" t="str">
        <f t="shared" si="5"/>
        <v/>
      </c>
      <c r="H68" s="360" t="str">
        <f t="shared" si="6"/>
        <v/>
      </c>
      <c r="I68" s="361"/>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2" t="str">
        <f>IF('Bilan Groupe Compétences'!A70="","",'Bilan Groupe Compétences'!A70)</f>
        <v/>
      </c>
      <c r="B69" s="363"/>
      <c r="C69" s="363"/>
      <c r="D69" s="363"/>
      <c r="E69" s="379"/>
      <c r="F69" s="96" t="str">
        <f t="shared" si="4"/>
        <v/>
      </c>
      <c r="G69" s="95" t="str">
        <f t="shared" si="5"/>
        <v/>
      </c>
      <c r="H69" s="360" t="str">
        <f t="shared" si="6"/>
        <v/>
      </c>
      <c r="I69" s="361"/>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2" t="str">
        <f>IF('Bilan Groupe Compétences'!A71="","",'Bilan Groupe Compétences'!A71)</f>
        <v/>
      </c>
      <c r="B70" s="363"/>
      <c r="C70" s="363"/>
      <c r="D70" s="363"/>
      <c r="E70" s="379"/>
      <c r="F70" s="96" t="str">
        <f t="shared" si="4"/>
        <v/>
      </c>
      <c r="G70" s="95" t="str">
        <f t="shared" si="5"/>
        <v/>
      </c>
      <c r="H70" s="360" t="str">
        <f t="shared" si="6"/>
        <v/>
      </c>
      <c r="I70" s="361"/>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6" t="str">
        <f>IF('Bilan Groupe Compétences'!A72="","",'Bilan Groupe Compétences'!A72)</f>
        <v/>
      </c>
      <c r="B71" s="337"/>
      <c r="C71" s="337"/>
      <c r="D71" s="337"/>
      <c r="E71" s="338"/>
      <c r="F71" s="98" t="str">
        <f t="shared" si="4"/>
        <v/>
      </c>
      <c r="G71" s="99" t="str">
        <f t="shared" si="5"/>
        <v/>
      </c>
      <c r="H71" s="380" t="str">
        <f t="shared" si="6"/>
        <v/>
      </c>
      <c r="I71" s="381"/>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127</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132</v>
      </c>
      <c r="HT300" s="10" t="str">
        <f ca="1">IF(COUNTA($HV$300:$JS$300)-COUNTIF($HV$300:$JS$300,"")=0,$HI$307,IF(COUNTIF(HV306:JS306,$HI$307)=COUNTA($J$6:$BG$6)-COUNTIF($J$6:$BG$6,""),$HI$307,IF(AND(COUNTA($J$7:$BG$7)-COUNTIF($J$7:$BG$7,$HI$307)=COUNTIF($J$7:$BG$7,$HI$306),COUNTA($J$12:$BG$71)=COUNTIF($J$12:$BG$71,$HI$306)),$HI$306,SUM(HV300:JS300)/SUM(HV305:JS305))))</f>
        <v>NC</v>
      </c>
      <c r="HU300" s="16" t="s">
        <v>130</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133</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1445" priority="22" operator="equal">
      <formula>20</formula>
    </cfRule>
    <cfRule type="cellIs" dxfId="1444" priority="23" operator="between">
      <formula>15</formula>
      <formula>19.9999999999999</formula>
    </cfRule>
    <cfRule type="cellIs" dxfId="1443" priority="24" operator="between">
      <formula>10</formula>
      <formula>14.9999999999999</formula>
    </cfRule>
    <cfRule type="containsBlanks" dxfId="1442" priority="25" stopIfTrue="1">
      <formula>LEN(TRIM(J5))=0</formula>
    </cfRule>
    <cfRule type="cellIs" dxfId="1441" priority="26" operator="between">
      <formula>5</formula>
      <formula>9.999999999999</formula>
    </cfRule>
    <cfRule type="cellIs" dxfId="1440" priority="27" operator="between">
      <formula>0</formula>
      <formula>4.99999999999999</formula>
    </cfRule>
  </conditionalFormatting>
  <conditionalFormatting sqref="J6:BG6">
    <cfRule type="cellIs" dxfId="1439" priority="16" operator="equal">
      <formula>20</formula>
    </cfRule>
    <cfRule type="cellIs" dxfId="1438" priority="17" operator="between">
      <formula>15</formula>
      <formula>19.9999999999999</formula>
    </cfRule>
    <cfRule type="cellIs" dxfId="1437" priority="18" operator="between">
      <formula>10</formula>
      <formula>14.9999999999999</formula>
    </cfRule>
    <cfRule type="containsBlanks" dxfId="1436" priority="19" stopIfTrue="1">
      <formula>LEN(TRIM(J6))=0</formula>
    </cfRule>
    <cfRule type="cellIs" dxfId="1435" priority="20" operator="between">
      <formula>5</formula>
      <formula>9.999999999999</formula>
    </cfRule>
    <cfRule type="cellIs" dxfId="1434" priority="21" operator="between">
      <formula>0</formula>
      <formula>4.99999999999999</formula>
    </cfRule>
  </conditionalFormatting>
  <conditionalFormatting sqref="F12:G71">
    <cfRule type="cellIs" dxfId="1433" priority="10" operator="equal">
      <formula>20</formula>
    </cfRule>
    <cfRule type="cellIs" dxfId="1432" priority="11" operator="between">
      <formula>15</formula>
      <formula>19.9999999999999</formula>
    </cfRule>
    <cfRule type="cellIs" dxfId="1431" priority="12" operator="between">
      <formula>10</formula>
      <formula>14.9999999999999</formula>
    </cfRule>
    <cfRule type="containsBlanks" dxfId="1430" priority="13" stopIfTrue="1">
      <formula>LEN(TRIM(F12))=0</formula>
    </cfRule>
    <cfRule type="cellIs" dxfId="1429" priority="14" operator="between">
      <formula>5</formula>
      <formula>9.999999999999</formula>
    </cfRule>
    <cfRule type="cellIs" dxfId="1428" priority="15" operator="between">
      <formula>0</formula>
      <formula>4.99999999999999</formula>
    </cfRule>
  </conditionalFormatting>
  <conditionalFormatting sqref="A7">
    <cfRule type="cellIs" dxfId="1427" priority="4" operator="equal">
      <formula>20</formula>
    </cfRule>
    <cfRule type="cellIs" dxfId="1426" priority="5" operator="between">
      <formula>15</formula>
      <formula>19.9999999999999</formula>
    </cfRule>
    <cfRule type="cellIs" dxfId="1425" priority="6" operator="between">
      <formula>10</formula>
      <formula>14.9999999999999</formula>
    </cfRule>
    <cfRule type="containsBlanks" dxfId="1424" priority="7" stopIfTrue="1">
      <formula>LEN(TRIM(A7))=0</formula>
    </cfRule>
    <cfRule type="cellIs" dxfId="1423" priority="8" operator="between">
      <formula>5</formula>
      <formula>9.999999999999</formula>
    </cfRule>
    <cfRule type="cellIs" dxfId="1422" priority="9" operator="between">
      <formula>0</formula>
      <formula>4.99999999999999</formula>
    </cfRule>
  </conditionalFormatting>
  <conditionalFormatting sqref="C5">
    <cfRule type="cellIs" dxfId="1421" priority="3" operator="equal">
      <formula>20</formula>
    </cfRule>
  </conditionalFormatting>
  <conditionalFormatting sqref="J12:BG71 H12:H71">
    <cfRule type="cellIs" dxfId="1420" priority="28" stopIfTrue="1" operator="equal">
      <formula>$HI$301</formula>
    </cfRule>
    <cfRule type="cellIs" dxfId="1419" priority="29" stopIfTrue="1" operator="equal">
      <formula>$HI$302</formula>
    </cfRule>
    <cfRule type="cellIs" dxfId="1418" priority="30" stopIfTrue="1" operator="equal">
      <formula>$HI$303</formula>
    </cfRule>
    <cfRule type="cellIs" dxfId="1417" priority="31" stopIfTrue="1" operator="equal">
      <formula>$HI$304</formula>
    </cfRule>
    <cfRule type="cellIs" dxfId="1416" priority="32" stopIfTrue="1" operator="equal">
      <formula>$HI$305</formula>
    </cfRule>
    <cfRule type="cellIs" dxfId="1415" priority="33" stopIfTrue="1" operator="equal">
      <formula>$HI$306</formula>
    </cfRule>
  </conditionalFormatting>
  <conditionalFormatting sqref="J7:BG7">
    <cfRule type="cellIs" dxfId="1414" priority="34" operator="equal">
      <formula>$HI$306</formula>
    </cfRule>
    <cfRule type="cellIs" dxfId="1413" priority="35" operator="equal">
      <formula>$HI$305</formula>
    </cfRule>
    <cfRule type="cellIs" dxfId="1412" priority="36" operator="equal">
      <formula>$HI$304</formula>
    </cfRule>
    <cfRule type="cellIs" dxfId="1411" priority="37" operator="equal">
      <formula>$HI$303</formula>
    </cfRule>
    <cfRule type="cellIs" dxfId="1410" priority="38" operator="equal">
      <formula>$HI$302</formula>
    </cfRule>
    <cfRule type="cellIs" dxfId="1409" priority="39" operator="equal">
      <formula>$HI$301</formula>
    </cfRule>
    <cfRule type="cellIs" dxfId="1408" priority="40" operator="equal">
      <formula>20</formula>
    </cfRule>
    <cfRule type="cellIs" dxfId="1407" priority="41" operator="between">
      <formula>15</formula>
      <formula>19.9999999999999</formula>
    </cfRule>
    <cfRule type="cellIs" dxfId="1406" priority="42" operator="between">
      <formula>10</formula>
      <formula>14.9999999999999</formula>
    </cfRule>
    <cfRule type="containsBlanks" dxfId="1405" priority="43" stopIfTrue="1">
      <formula>LEN(TRIM(J7))=0</formula>
    </cfRule>
    <cfRule type="cellIs" dxfId="1404" priority="44" operator="between">
      <formula>5</formula>
      <formula>9.999999999999</formula>
    </cfRule>
    <cfRule type="cellIs" dxfId="1403" priority="45" operator="between">
      <formula>0</formula>
      <formula>4.99999999999999</formula>
    </cfRule>
  </conditionalFormatting>
  <conditionalFormatting sqref="A7:B8">
    <cfRule type="cellIs" dxfId="1402" priority="46" operator="equal">
      <formula>$HI$306</formula>
    </cfRule>
  </conditionalFormatting>
  <dataValidations count="3">
    <dataValidation type="list" allowBlank="1" showInputMessage="1" showErrorMessage="1" sqref="J8:BG8">
      <formula1>$HP$301:$HP$329</formula1>
    </dataValidation>
    <dataValidation type="list" allowBlank="1" showInputMessage="1" showErrorMessage="1" sqref="J7:BG7">
      <formula1>$HI$301:$HI$348</formula1>
    </dataValidation>
    <dataValidation type="list" allowBlank="1" showInputMessage="1" showErrorMessage="1" sqref="J12:BG71">
      <formula1>$HI$301:$HI$306</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B704A85A-006E-4782-A736-B60247E3BABD}">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A24F8770-1EE8-41F1-B396-8549D5D292B4}">
            <xm:f>'Classe, période, dates, coef'!$DW$301</xm:f>
            <x14:dxf>
              <font>
                <color rgb="FFFF0000"/>
              </font>
              <fill>
                <patternFill>
                  <bgColor rgb="FFFFCCCC"/>
                </patternFill>
              </fill>
            </x14:dxf>
          </x14:cfRule>
          <xm:sqref>A2:I4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7" t="str">
        <f>IF(OR('Classe, période, dates, coef'!A7="",'Classe, période, dates, coef'!A14=""),'Bilan Groupe Compétences'!B3,CONCATENATE('Classe, période, dates, coef'!A7,"  ~  Période : ",'Classe, période, dates, coef'!A14))</f>
        <v>Affichage classe et période : Complétez l'onglet ''Classe, période, dates, coef''</v>
      </c>
      <c r="C1" s="357"/>
      <c r="D1" s="357"/>
      <c r="E1" s="357"/>
      <c r="F1" s="357"/>
      <c r="G1" s="357"/>
      <c r="H1" s="357"/>
      <c r="I1" s="357"/>
      <c r="J1" s="111" t="str">
        <f>CONCATENATE("   ",'Bilan Groupe Compétences'!DW303)</f>
        <v xml:space="preserve">   Seconde Relation Client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5" t="str">
        <f ca="1">IF(INDEX($HF$301:$HG$338,MATCH(RIGHT(CELL("nomfichier",$HF$301),2),$HF$301:$HF$338,0),2)=0,'Classe, période, dates, coef'!DW301,INDEX($HF$301:$HG$338,MATCH(RIGHT(CELL("nomfichier",$HF$301),2),$HF$301:$HF$338,0),2))</f>
        <v>Nom élève &gt; Complétez l'onglet ''Classe, période, dates, coef''</v>
      </c>
      <c r="B2" s="355"/>
      <c r="C2" s="355"/>
      <c r="D2" s="355"/>
      <c r="E2" s="355"/>
      <c r="F2" s="355"/>
      <c r="G2" s="355"/>
      <c r="H2" s="355"/>
      <c r="I2" s="355"/>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5"/>
      <c r="B3" s="355"/>
      <c r="C3" s="355"/>
      <c r="D3" s="355"/>
      <c r="E3" s="355"/>
      <c r="F3" s="355"/>
      <c r="G3" s="355"/>
      <c r="H3" s="355"/>
      <c r="I3" s="355"/>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6"/>
      <c r="B4" s="356"/>
      <c r="C4" s="356"/>
      <c r="D4" s="356"/>
      <c r="E4" s="356"/>
      <c r="F4" s="356"/>
      <c r="G4" s="356"/>
      <c r="H4" s="356"/>
      <c r="I4" s="356"/>
    </row>
    <row r="5" spans="1:127" ht="21" customHeight="1" thickTop="1" x14ac:dyDescent="0.2">
      <c r="A5" s="365" t="s">
        <v>49</v>
      </c>
      <c r="B5" s="366"/>
      <c r="C5" s="382" t="s">
        <v>75</v>
      </c>
      <c r="D5" s="55">
        <v>4</v>
      </c>
      <c r="E5" s="385" t="s">
        <v>99</v>
      </c>
      <c r="F5" s="385"/>
      <c r="G5" s="385"/>
      <c r="H5" s="385"/>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7"/>
      <c r="B6" s="368"/>
      <c r="C6" s="383"/>
      <c r="D6" s="90">
        <v>4</v>
      </c>
      <c r="E6" s="386" t="s">
        <v>100</v>
      </c>
      <c r="F6" s="386"/>
      <c r="G6" s="386"/>
      <c r="H6" s="386"/>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9" t="str">
        <f>IF(COUNTA(J5:BG6)-COUNTIF(J5:BG6,"")=0,"",IF(ISTEXT(HT300),HT300,ROUND(HT300,1)))</f>
        <v/>
      </c>
      <c r="B7" s="370"/>
      <c r="C7" s="383"/>
      <c r="D7" s="204">
        <v>4</v>
      </c>
      <c r="E7" s="203"/>
      <c r="F7" s="400" t="s">
        <v>122</v>
      </c>
      <c r="G7" s="400"/>
      <c r="H7" s="400"/>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1"/>
      <c r="B8" s="372"/>
      <c r="C8" s="384"/>
      <c r="D8" s="201">
        <v>4</v>
      </c>
      <c r="E8" s="202"/>
      <c r="F8" s="401" t="s">
        <v>232</v>
      </c>
      <c r="G8" s="401"/>
      <c r="H8" s="401"/>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2" t="s">
        <v>22</v>
      </c>
      <c r="B9" s="393"/>
      <c r="C9" s="393"/>
      <c r="D9" s="393"/>
      <c r="E9" s="97">
        <v>4</v>
      </c>
      <c r="F9" s="387" t="s">
        <v>118</v>
      </c>
      <c r="G9" s="388"/>
      <c r="H9" s="388"/>
      <c r="I9" s="389"/>
      <c r="J9" s="375" t="str">
        <f t="shared" ref="J9:BG9" ca="1" si="3">IF(OFFSET($HN$301,COLUMN(A:A)-1,0)=0,"",OFFSET($HN$301,COLUMN(A:A)-1,0))</f>
        <v/>
      </c>
      <c r="K9" s="358" t="str">
        <f t="shared" ca="1" si="3"/>
        <v/>
      </c>
      <c r="L9" s="358" t="str">
        <f t="shared" ca="1" si="3"/>
        <v/>
      </c>
      <c r="M9" s="358" t="str">
        <f t="shared" ca="1" si="3"/>
        <v/>
      </c>
      <c r="N9" s="358" t="str">
        <f t="shared" ca="1" si="3"/>
        <v/>
      </c>
      <c r="O9" s="358" t="str">
        <f t="shared" ca="1" si="3"/>
        <v/>
      </c>
      <c r="P9" s="358" t="str">
        <f t="shared" ca="1" si="3"/>
        <v/>
      </c>
      <c r="Q9" s="358" t="str">
        <f t="shared" ca="1" si="3"/>
        <v/>
      </c>
      <c r="R9" s="358" t="str">
        <f t="shared" ca="1" si="3"/>
        <v/>
      </c>
      <c r="S9" s="358" t="str">
        <f t="shared" ca="1" si="3"/>
        <v/>
      </c>
      <c r="T9" s="358" t="str">
        <f t="shared" ca="1" si="3"/>
        <v/>
      </c>
      <c r="U9" s="358" t="str">
        <f t="shared" ca="1" si="3"/>
        <v/>
      </c>
      <c r="V9" s="358" t="str">
        <f t="shared" ca="1" si="3"/>
        <v/>
      </c>
      <c r="W9" s="358" t="str">
        <f t="shared" ca="1" si="3"/>
        <v/>
      </c>
      <c r="X9" s="358" t="str">
        <f t="shared" ca="1" si="3"/>
        <v/>
      </c>
      <c r="Y9" s="358" t="str">
        <f t="shared" ca="1" si="3"/>
        <v/>
      </c>
      <c r="Z9" s="358" t="str">
        <f t="shared" ca="1" si="3"/>
        <v/>
      </c>
      <c r="AA9" s="358" t="str">
        <f t="shared" ca="1" si="3"/>
        <v/>
      </c>
      <c r="AB9" s="358" t="str">
        <f t="shared" ca="1" si="3"/>
        <v/>
      </c>
      <c r="AC9" s="358" t="str">
        <f t="shared" ca="1" si="3"/>
        <v/>
      </c>
      <c r="AD9" s="358" t="str">
        <f t="shared" ca="1" si="3"/>
        <v/>
      </c>
      <c r="AE9" s="358" t="str">
        <f t="shared" ca="1" si="3"/>
        <v/>
      </c>
      <c r="AF9" s="358" t="str">
        <f t="shared" ca="1" si="3"/>
        <v/>
      </c>
      <c r="AG9" s="358" t="str">
        <f t="shared" ca="1" si="3"/>
        <v/>
      </c>
      <c r="AH9" s="358" t="str">
        <f t="shared" ca="1" si="3"/>
        <v/>
      </c>
      <c r="AI9" s="358" t="str">
        <f t="shared" ca="1" si="3"/>
        <v/>
      </c>
      <c r="AJ9" s="358" t="str">
        <f t="shared" ca="1" si="3"/>
        <v/>
      </c>
      <c r="AK9" s="358" t="str">
        <f t="shared" ca="1" si="3"/>
        <v/>
      </c>
      <c r="AL9" s="358" t="str">
        <f t="shared" ca="1" si="3"/>
        <v/>
      </c>
      <c r="AM9" s="358" t="str">
        <f t="shared" ca="1" si="3"/>
        <v/>
      </c>
      <c r="AN9" s="358" t="str">
        <f t="shared" ca="1" si="3"/>
        <v/>
      </c>
      <c r="AO9" s="358" t="str">
        <f t="shared" ca="1" si="3"/>
        <v/>
      </c>
      <c r="AP9" s="358" t="str">
        <f t="shared" ca="1" si="3"/>
        <v/>
      </c>
      <c r="AQ9" s="358" t="str">
        <f t="shared" ca="1" si="3"/>
        <v/>
      </c>
      <c r="AR9" s="358" t="str">
        <f t="shared" ca="1" si="3"/>
        <v/>
      </c>
      <c r="AS9" s="358" t="str">
        <f t="shared" ca="1" si="3"/>
        <v/>
      </c>
      <c r="AT9" s="358" t="str">
        <f t="shared" ca="1" si="3"/>
        <v/>
      </c>
      <c r="AU9" s="358" t="str">
        <f t="shared" ca="1" si="3"/>
        <v/>
      </c>
      <c r="AV9" s="358" t="str">
        <f t="shared" ca="1" si="3"/>
        <v/>
      </c>
      <c r="AW9" s="358" t="str">
        <f t="shared" ca="1" si="3"/>
        <v/>
      </c>
      <c r="AX9" s="358" t="str">
        <f t="shared" ca="1" si="3"/>
        <v/>
      </c>
      <c r="AY9" s="358" t="str">
        <f t="shared" ca="1" si="3"/>
        <v/>
      </c>
      <c r="AZ9" s="358" t="str">
        <f t="shared" ca="1" si="3"/>
        <v/>
      </c>
      <c r="BA9" s="358" t="str">
        <f t="shared" ca="1" si="3"/>
        <v/>
      </c>
      <c r="BB9" s="358" t="str">
        <f t="shared" ca="1" si="3"/>
        <v/>
      </c>
      <c r="BC9" s="358" t="str">
        <f t="shared" ca="1" si="3"/>
        <v/>
      </c>
      <c r="BD9" s="358" t="str">
        <f t="shared" ca="1" si="3"/>
        <v/>
      </c>
      <c r="BE9" s="358" t="str">
        <f t="shared" ca="1" si="3"/>
        <v/>
      </c>
      <c r="BF9" s="358" t="str">
        <f t="shared" ca="1" si="3"/>
        <v/>
      </c>
      <c r="BG9" s="373" t="str">
        <f t="shared" ca="1" si="3"/>
        <v/>
      </c>
      <c r="DF9" s="9"/>
      <c r="DG9" s="28"/>
      <c r="DI9" s="28"/>
      <c r="DK9" s="28"/>
      <c r="DO9" s="28"/>
      <c r="DQ9" s="28"/>
      <c r="DS9" s="28"/>
      <c r="DU9" s="28"/>
      <c r="DW9" s="28"/>
    </row>
    <row r="10" spans="1:127" ht="36" customHeight="1" x14ac:dyDescent="0.2">
      <c r="A10" s="394" t="s">
        <v>23</v>
      </c>
      <c r="B10" s="395"/>
      <c r="C10" s="395"/>
      <c r="D10" s="395"/>
      <c r="E10" s="396"/>
      <c r="F10" s="112" t="str">
        <f>E6</f>
        <v>Moyenne minimale indicative</v>
      </c>
      <c r="G10" s="113" t="str">
        <f>E5</f>
        <v>Moyenne maximale indicative</v>
      </c>
      <c r="H10" s="390" t="s">
        <v>77</v>
      </c>
      <c r="I10" s="391"/>
      <c r="J10" s="376"/>
      <c r="K10" s="359"/>
      <c r="L10" s="359"/>
      <c r="M10" s="359"/>
      <c r="N10" s="359"/>
      <c r="O10" s="359"/>
      <c r="P10" s="359"/>
      <c r="Q10" s="359"/>
      <c r="R10" s="359"/>
      <c r="S10" s="359"/>
      <c r="T10" s="359"/>
      <c r="U10" s="359"/>
      <c r="V10" s="359"/>
      <c r="W10" s="359"/>
      <c r="X10" s="359"/>
      <c r="Y10" s="359"/>
      <c r="Z10" s="359"/>
      <c r="AA10" s="359"/>
      <c r="AB10" s="359"/>
      <c r="AC10" s="359"/>
      <c r="AD10" s="359"/>
      <c r="AE10" s="359"/>
      <c r="AF10" s="359"/>
      <c r="AG10" s="359"/>
      <c r="AH10" s="359"/>
      <c r="AI10" s="359"/>
      <c r="AJ10" s="359"/>
      <c r="AK10" s="359"/>
      <c r="AL10" s="359"/>
      <c r="AM10" s="359"/>
      <c r="AN10" s="359"/>
      <c r="AO10" s="359"/>
      <c r="AP10" s="359"/>
      <c r="AQ10" s="359"/>
      <c r="AR10" s="359"/>
      <c r="AS10" s="359"/>
      <c r="AT10" s="359"/>
      <c r="AU10" s="359"/>
      <c r="AV10" s="359"/>
      <c r="AW10" s="359"/>
      <c r="AX10" s="359"/>
      <c r="AY10" s="359"/>
      <c r="AZ10" s="359"/>
      <c r="BA10" s="359"/>
      <c r="BB10" s="359"/>
      <c r="BC10" s="359"/>
      <c r="BD10" s="359"/>
      <c r="BE10" s="359"/>
      <c r="BF10" s="359"/>
      <c r="BG10" s="374"/>
      <c r="DF10" s="9"/>
      <c r="DG10" s="28"/>
      <c r="DI10" s="28"/>
      <c r="DK10" s="28"/>
      <c r="DO10" s="28"/>
      <c r="DQ10" s="28"/>
      <c r="DS10" s="28"/>
      <c r="DU10" s="28"/>
      <c r="DW10" s="28"/>
    </row>
    <row r="11" spans="1:127" ht="12.75" customHeight="1" x14ac:dyDescent="0.2">
      <c r="A11" s="397">
        <v>6</v>
      </c>
      <c r="B11" s="398"/>
      <c r="C11" s="398"/>
      <c r="D11" s="398"/>
      <c r="E11" s="399"/>
      <c r="F11" s="82">
        <v>6</v>
      </c>
      <c r="G11" s="100">
        <v>6</v>
      </c>
      <c r="H11" s="377">
        <v>6</v>
      </c>
      <c r="I11" s="378"/>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2" t="str">
        <f>IF('Bilan Groupe Compétences'!A13="","",'Bilan Groupe Compétences'!A13)</f>
        <v>Orientation MA1 : Communiquer avec courtoisie, faire preuve de serviabilité, de calme et de tact</v>
      </c>
      <c r="B12" s="363"/>
      <c r="C12" s="363"/>
      <c r="D12" s="363"/>
      <c r="E12" s="363"/>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60" t="str">
        <f t="shared" ref="H12:H71" si="6">IF(HR307="","",HR307)</f>
        <v/>
      </c>
      <c r="I12" s="361"/>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2" t="str">
        <f>IF('Bilan Groupe Compétences'!A14="","",'Bilan Groupe Compétences'!A14)</f>
        <v>Orientation MA2 : Maintenir son espace de travail fonctionnel et propre dans le respect des règles internes</v>
      </c>
      <c r="B13" s="363"/>
      <c r="C13" s="363"/>
      <c r="D13" s="363"/>
      <c r="E13" s="364"/>
      <c r="F13" s="96" t="str">
        <f t="shared" si="4"/>
        <v/>
      </c>
      <c r="G13" s="95" t="str">
        <f t="shared" si="5"/>
        <v/>
      </c>
      <c r="H13" s="360" t="str">
        <f t="shared" si="6"/>
        <v/>
      </c>
      <c r="I13" s="361"/>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2" t="str">
        <f>IF('Bilan Groupe Compétences'!A15="","",'Bilan Groupe Compétences'!A15)</f>
        <v>Orientation MA3 : Rechercher, trier, classifier, sélectionner l'information papier et numérique</v>
      </c>
      <c r="B14" s="363"/>
      <c r="C14" s="363"/>
      <c r="D14" s="363"/>
      <c r="E14" s="364"/>
      <c r="F14" s="96" t="str">
        <f t="shared" si="4"/>
        <v/>
      </c>
      <c r="G14" s="95" t="str">
        <f t="shared" si="5"/>
        <v/>
      </c>
      <c r="H14" s="360" t="str">
        <f t="shared" si="6"/>
        <v/>
      </c>
      <c r="I14" s="361"/>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2" t="str">
        <f>IF('Bilan Groupe Compétences'!A16="","",'Bilan Groupe Compétences'!A16)</f>
        <v>Orientation MA4 : Rédiger correctement des messages et comptes-rendus simples</v>
      </c>
      <c r="B15" s="363"/>
      <c r="C15" s="363"/>
      <c r="D15" s="363"/>
      <c r="E15" s="364"/>
      <c r="F15" s="96" t="str">
        <f t="shared" si="4"/>
        <v/>
      </c>
      <c r="G15" s="95" t="str">
        <f t="shared" si="5"/>
        <v/>
      </c>
      <c r="H15" s="360" t="str">
        <f t="shared" si="6"/>
        <v/>
      </c>
      <c r="I15" s="361"/>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2" t="str">
        <f>IF('Bilan Groupe Compétences'!A17="","",'Bilan Groupe Compétences'!A17)</f>
        <v>Orientation MA5 : Montrer de l'intérêt pour l'anglais et/ou autre(s) langue(s) étrangère(s)</v>
      </c>
      <c r="B16" s="363"/>
      <c r="C16" s="363"/>
      <c r="D16" s="363"/>
      <c r="E16" s="364"/>
      <c r="F16" s="96" t="str">
        <f t="shared" si="4"/>
        <v/>
      </c>
      <c r="G16" s="95" t="str">
        <f t="shared" si="5"/>
        <v/>
      </c>
      <c r="H16" s="360" t="str">
        <f t="shared" si="6"/>
        <v/>
      </c>
      <c r="I16" s="361"/>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2" t="str">
        <f>IF('Bilan Groupe Compétences'!A18="","",'Bilan Groupe Compétences'!A18)</f>
        <v>Orientation MCV-A1 : Effectuer et comprendre des calculs commerciaux simples (cadencier, % TVA et réduction)</v>
      </c>
      <c r="B17" s="363"/>
      <c r="C17" s="363"/>
      <c r="D17" s="363"/>
      <c r="E17" s="364"/>
      <c r="F17" s="96" t="str">
        <f t="shared" si="4"/>
        <v/>
      </c>
      <c r="G17" s="95" t="str">
        <f t="shared" si="5"/>
        <v/>
      </c>
      <c r="H17" s="360" t="str">
        <f t="shared" si="6"/>
        <v/>
      </c>
      <c r="I17" s="361"/>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2" t="str">
        <f>IF('Bilan Groupe Compétences'!A19="","",'Bilan Groupe Compétences'!A19)</f>
        <v>Orientation MCV-A2 : Travailler en équipe, collaborer, communiquer avec ses collaborateurs</v>
      </c>
      <c r="B18" s="363"/>
      <c r="C18" s="363"/>
      <c r="D18" s="363"/>
      <c r="E18" s="364"/>
      <c r="F18" s="96" t="str">
        <f t="shared" si="4"/>
        <v/>
      </c>
      <c r="G18" s="95" t="str">
        <f t="shared" si="5"/>
        <v/>
      </c>
      <c r="H18" s="360" t="str">
        <f t="shared" si="6"/>
        <v/>
      </c>
      <c r="I18" s="361"/>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2" t="str">
        <f>IF('Bilan Groupe Compétences'!A20="","",'Bilan Groupe Compétences'!A20)</f>
        <v>Orientation MCV-A3 : Argumenter, convaincre, répondre à des objections sur des sujets (ou produits) simples</v>
      </c>
      <c r="B19" s="363"/>
      <c r="C19" s="363"/>
      <c r="D19" s="363"/>
      <c r="E19" s="364"/>
      <c r="F19" s="96" t="str">
        <f t="shared" si="4"/>
        <v/>
      </c>
      <c r="G19" s="95" t="str">
        <f t="shared" si="5"/>
        <v/>
      </c>
      <c r="H19" s="360" t="str">
        <f t="shared" si="6"/>
        <v/>
      </c>
      <c r="I19" s="361"/>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2" t="str">
        <f>IF('Bilan Groupe Compétences'!A21="","",'Bilan Groupe Compétences'!A21)</f>
        <v>Orientation MCV-A4 : Se montrer dynamique, rapide et efficace dans la réalisation de tâches matérielles</v>
      </c>
      <c r="B20" s="363"/>
      <c r="C20" s="363"/>
      <c r="D20" s="363"/>
      <c r="E20" s="364"/>
      <c r="F20" s="96" t="str">
        <f t="shared" si="4"/>
        <v/>
      </c>
      <c r="G20" s="95" t="str">
        <f t="shared" si="5"/>
        <v/>
      </c>
      <c r="H20" s="360" t="str">
        <f t="shared" si="6"/>
        <v/>
      </c>
      <c r="I20" s="361"/>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2" t="str">
        <f>IF('Bilan Groupe Compétences'!A22="","",'Bilan Groupe Compétences'!A22)</f>
        <v>Orientation MCV-A5 : Mettre en valeur des présentations de produits et/ou créer des affichettes attrayantes</v>
      </c>
      <c r="B21" s="363"/>
      <c r="C21" s="363"/>
      <c r="D21" s="363"/>
      <c r="E21" s="364"/>
      <c r="F21" s="96" t="str">
        <f t="shared" si="4"/>
        <v/>
      </c>
      <c r="G21" s="95" t="str">
        <f t="shared" si="5"/>
        <v/>
      </c>
      <c r="H21" s="360" t="str">
        <f t="shared" si="6"/>
        <v/>
      </c>
      <c r="I21" s="361"/>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2" t="str">
        <f>IF('Bilan Groupe Compétences'!A23="","",'Bilan Groupe Compétences'!A23)</f>
        <v>Orientation MCV-B1 : Travailler en autonomie, faire preuve d’indépendance et d’organisation, prendre des initiatives</v>
      </c>
      <c r="B22" s="363"/>
      <c r="C22" s="363"/>
      <c r="D22" s="363"/>
      <c r="E22" s="364"/>
      <c r="F22" s="96" t="str">
        <f t="shared" si="4"/>
        <v/>
      </c>
      <c r="G22" s="95" t="str">
        <f t="shared" si="5"/>
        <v/>
      </c>
      <c r="H22" s="360" t="str">
        <f t="shared" si="6"/>
        <v/>
      </c>
      <c r="I22" s="361"/>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2" t="str">
        <f>IF('Bilan Groupe Compétences'!A24="","",'Bilan Groupe Compétences'!A24)</f>
        <v>Orientation MCV-B2 : Faire preuve de qualité d'écoute, d'observation, d'adaptabilité et d'aisance verbale</v>
      </c>
      <c r="B23" s="363"/>
      <c r="C23" s="363"/>
      <c r="D23" s="363"/>
      <c r="E23" s="364"/>
      <c r="F23" s="96" t="str">
        <f t="shared" si="4"/>
        <v/>
      </c>
      <c r="G23" s="95" t="str">
        <f t="shared" si="5"/>
        <v/>
      </c>
      <c r="H23" s="360" t="str">
        <f t="shared" si="6"/>
        <v/>
      </c>
      <c r="I23" s="361"/>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2" t="str">
        <f>IF('Bilan Groupe Compétences'!A25="","",'Bilan Groupe Compétences'!A25)</f>
        <v>Orientation MCV-B3 : Faire preuve d'aisance, de persévérance dans l'argumentation, la réponse aux objections</v>
      </c>
      <c r="B24" s="363"/>
      <c r="C24" s="363"/>
      <c r="D24" s="363"/>
      <c r="E24" s="364"/>
      <c r="F24" s="96" t="str">
        <f t="shared" si="4"/>
        <v/>
      </c>
      <c r="G24" s="95" t="str">
        <f t="shared" si="5"/>
        <v/>
      </c>
      <c r="H24" s="360" t="str">
        <f t="shared" si="6"/>
        <v/>
      </c>
      <c r="I24" s="361"/>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2" t="str">
        <f>IF('Bilan Groupe Compétences'!A26="","",'Bilan Groupe Compétences'!A26)</f>
        <v>Orientation MCV-B4 : Analyser, synthétiser, s’autoanalyser avec pertinence à l’oral ou l’écrit</v>
      </c>
      <c r="B25" s="363"/>
      <c r="C25" s="363"/>
      <c r="D25" s="363"/>
      <c r="E25" s="364"/>
      <c r="F25" s="96" t="str">
        <f t="shared" si="4"/>
        <v/>
      </c>
      <c r="G25" s="95" t="str">
        <f t="shared" si="5"/>
        <v/>
      </c>
      <c r="H25" s="360" t="str">
        <f t="shared" si="6"/>
        <v/>
      </c>
      <c r="I25" s="361"/>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2" t="str">
        <f>IF('Bilan Groupe Compétences'!A27="","",'Bilan Groupe Compétences'!A27)</f>
        <v>Orientation MCV-B5 : Se montrer rationnel, flexible et entreprenant dans des situations de mobilité</v>
      </c>
      <c r="B26" s="363"/>
      <c r="C26" s="363"/>
      <c r="D26" s="363"/>
      <c r="E26" s="364"/>
      <c r="F26" s="96" t="str">
        <f t="shared" si="4"/>
        <v/>
      </c>
      <c r="G26" s="95" t="str">
        <f t="shared" si="5"/>
        <v/>
      </c>
      <c r="H26" s="360" t="str">
        <f t="shared" si="6"/>
        <v/>
      </c>
      <c r="I26" s="361"/>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2" t="str">
        <f>IF('Bilan Groupe Compétences'!A28="","",'Bilan Groupe Compétences'!A28)</f>
        <v>1.A. Prendre contact avec le client interne ou externe (ou prospect), dans un cadre omnicanal :</v>
      </c>
      <c r="B27" s="363"/>
      <c r="C27" s="363"/>
      <c r="D27" s="363"/>
      <c r="E27" s="364"/>
      <c r="F27" s="96" t="str">
        <f t="shared" si="4"/>
        <v/>
      </c>
      <c r="G27" s="95" t="str">
        <f t="shared" si="5"/>
        <v/>
      </c>
      <c r="H27" s="360" t="str">
        <f t="shared" si="6"/>
        <v/>
      </c>
      <c r="I27" s="361"/>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2" t="str">
        <f>IF('Bilan Groupe Compétences'!A29="","",'Bilan Groupe Compétences'!A29)</f>
        <v>1.B. Identifier le client externe ou interne à l’organisation et ses caractéristiques, dans un cadre omnicanal</v>
      </c>
      <c r="B28" s="363"/>
      <c r="C28" s="363"/>
      <c r="D28" s="363"/>
      <c r="E28" s="364"/>
      <c r="F28" s="96" t="str">
        <f t="shared" si="4"/>
        <v/>
      </c>
      <c r="G28" s="95" t="str">
        <f t="shared" si="5"/>
        <v/>
      </c>
      <c r="H28" s="360" t="str">
        <f t="shared" si="6"/>
        <v/>
      </c>
      <c r="I28" s="361"/>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2" t="str">
        <f>IF('Bilan Groupe Compétences'!A30="","",'Bilan Groupe Compétences'!A30)</f>
        <v>1.C. Identifier le besoin du client externe ou interne (ou du prospect), dans un cadre omnicanal</v>
      </c>
      <c r="B29" s="363"/>
      <c r="C29" s="363"/>
      <c r="D29" s="363"/>
      <c r="E29" s="364"/>
      <c r="F29" s="96" t="str">
        <f t="shared" si="4"/>
        <v/>
      </c>
      <c r="G29" s="95" t="str">
        <f t="shared" si="5"/>
        <v/>
      </c>
      <c r="H29" s="360" t="str">
        <f t="shared" si="6"/>
        <v/>
      </c>
      <c r="I29" s="361"/>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2" t="str">
        <f>IF('Bilan Groupe Compétences'!A31="","",'Bilan Groupe Compétences'!A31)</f>
        <v>1.D. Proposer une solution adaptée au parcours et à l’expérience du client interne ou externe (ou prospect), dans un cadre omnicanal</v>
      </c>
      <c r="B30" s="363"/>
      <c r="C30" s="363"/>
      <c r="D30" s="363"/>
      <c r="E30" s="364"/>
      <c r="F30" s="96" t="str">
        <f t="shared" si="4"/>
        <v/>
      </c>
      <c r="G30" s="95" t="str">
        <f t="shared" si="5"/>
        <v/>
      </c>
      <c r="H30" s="360" t="str">
        <f t="shared" si="6"/>
        <v/>
      </c>
      <c r="I30" s="361"/>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2" t="str">
        <f>IF('Bilan Groupe Compétences'!A32="","",'Bilan Groupe Compétences'!A32)</f>
        <v>2.A. Gérer le suivi de la demande du client interne ou externe (ou du prospect) dans un cadre omnicanal, notamment :</v>
      </c>
      <c r="B31" s="363"/>
      <c r="C31" s="363"/>
      <c r="D31" s="363"/>
      <c r="E31" s="364"/>
      <c r="F31" s="96" t="str">
        <f t="shared" si="4"/>
        <v/>
      </c>
      <c r="G31" s="95" t="str">
        <f t="shared" si="5"/>
        <v/>
      </c>
      <c r="H31" s="360" t="str">
        <f t="shared" si="6"/>
        <v/>
      </c>
      <c r="I31" s="361"/>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2" t="str">
        <f>IF('Bilan Groupe Compétences'!A33="","",'Bilan Groupe Compétences'!A33)</f>
        <v>2.B. Satisfaire le client interne ou externe (ou prospect) dans un cadre omnicanal</v>
      </c>
      <c r="B32" s="363"/>
      <c r="C32" s="363"/>
      <c r="D32" s="363"/>
      <c r="E32" s="364"/>
      <c r="F32" s="96" t="str">
        <f t="shared" si="4"/>
        <v/>
      </c>
      <c r="G32" s="95" t="str">
        <f t="shared" si="5"/>
        <v/>
      </c>
      <c r="H32" s="360" t="str">
        <f t="shared" si="6"/>
        <v/>
      </c>
      <c r="I32" s="361"/>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2" t="str">
        <f>IF('Bilan Groupe Compétences'!A34="","",'Bilan Groupe Compétences'!A34)</f>
        <v>2.C. Fidéliser/pérenniser la relation avec le client interne ou externe dans un cadre omnicanal</v>
      </c>
      <c r="B33" s="363"/>
      <c r="C33" s="363"/>
      <c r="D33" s="363"/>
      <c r="E33" s="364"/>
      <c r="F33" s="96" t="str">
        <f t="shared" si="4"/>
        <v/>
      </c>
      <c r="G33" s="95" t="str">
        <f t="shared" si="5"/>
        <v/>
      </c>
      <c r="H33" s="360" t="str">
        <f t="shared" si="6"/>
        <v/>
      </c>
      <c r="I33" s="361"/>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2" t="str">
        <f>IF('Bilan Groupe Compétences'!A35="","",'Bilan Groupe Compétences'!A35)</f>
        <v>3.A. Assurer la veille informationnelle et commerciale (la collecte) dans un cadre omnicanal</v>
      </c>
      <c r="B34" s="363"/>
      <c r="C34" s="363"/>
      <c r="D34" s="363"/>
      <c r="E34" s="364"/>
      <c r="F34" s="96" t="str">
        <f t="shared" si="4"/>
        <v/>
      </c>
      <c r="G34" s="95" t="str">
        <f t="shared" si="5"/>
        <v/>
      </c>
      <c r="H34" s="360" t="str">
        <f t="shared" si="6"/>
        <v/>
      </c>
      <c r="I34" s="361"/>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2" t="str">
        <f>IF('Bilan Groupe Compétences'!A36="","",'Bilan Groupe Compétences'!A36)</f>
        <v>3.B. Traiter et exploiter l’information relative à la relation client (interne, externe ou prospect) dans un cadre omnicanal</v>
      </c>
      <c r="B35" s="363"/>
      <c r="C35" s="363"/>
      <c r="D35" s="363"/>
      <c r="E35" s="364"/>
      <c r="F35" s="96" t="str">
        <f t="shared" si="4"/>
        <v/>
      </c>
      <c r="G35" s="95" t="str">
        <f t="shared" si="5"/>
        <v/>
      </c>
      <c r="H35" s="360" t="str">
        <f t="shared" si="6"/>
        <v/>
      </c>
      <c r="I35" s="361"/>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2" t="str">
        <f>IF('Bilan Groupe Compétences'!A37="","",'Bilan Groupe Compétences'!A37)</f>
        <v>3.C. Diffuser l’information au client interne, externe ou au prospect dans un cadre omnicanal</v>
      </c>
      <c r="B36" s="363"/>
      <c r="C36" s="363"/>
      <c r="D36" s="363"/>
      <c r="E36" s="364"/>
      <c r="F36" s="96" t="str">
        <f t="shared" si="4"/>
        <v/>
      </c>
      <c r="G36" s="95" t="str">
        <f t="shared" si="5"/>
        <v/>
      </c>
      <c r="H36" s="360" t="str">
        <f t="shared" si="6"/>
        <v/>
      </c>
      <c r="I36" s="361"/>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2" t="str">
        <f>IF('Bilan Groupe Compétences'!A38="","",'Bilan Groupe Compétences'!A38)</f>
        <v>CT 1. Produire un résultat conforme à la commande (de la hiérarchie, du client…)</v>
      </c>
      <c r="B37" s="363"/>
      <c r="C37" s="363"/>
      <c r="D37" s="363"/>
      <c r="E37" s="364"/>
      <c r="F37" s="96" t="str">
        <f t="shared" si="4"/>
        <v/>
      </c>
      <c r="G37" s="95" t="str">
        <f t="shared" si="5"/>
        <v/>
      </c>
      <c r="H37" s="360" t="str">
        <f t="shared" si="6"/>
        <v/>
      </c>
      <c r="I37" s="361"/>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2" t="str">
        <f>IF('Bilan Groupe Compétences'!A39="","",'Bilan Groupe Compétences'!A39)</f>
        <v>CT 2. Respecter les délais impartis</v>
      </c>
      <c r="B38" s="363"/>
      <c r="C38" s="363"/>
      <c r="D38" s="363"/>
      <c r="E38" s="364"/>
      <c r="F38" s="96" t="str">
        <f t="shared" si="4"/>
        <v/>
      </c>
      <c r="G38" s="95" t="str">
        <f t="shared" si="5"/>
        <v/>
      </c>
      <c r="H38" s="360" t="str">
        <f t="shared" si="6"/>
        <v/>
      </c>
      <c r="I38" s="361"/>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2" t="str">
        <f>IF('Bilan Groupe Compétences'!A40="","",'Bilan Groupe Compétences'!A40)</f>
        <v>CT 3. Restituer la présentation de son activité</v>
      </c>
      <c r="B39" s="363"/>
      <c r="C39" s="363"/>
      <c r="D39" s="363"/>
      <c r="E39" s="364"/>
      <c r="F39" s="96" t="str">
        <f t="shared" si="4"/>
        <v/>
      </c>
      <c r="G39" s="95" t="str">
        <f t="shared" si="5"/>
        <v/>
      </c>
      <c r="H39" s="360" t="str">
        <f t="shared" si="6"/>
        <v/>
      </c>
      <c r="I39" s="361"/>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2" t="str">
        <f>IF('Bilan Groupe Compétences'!A41="","",'Bilan Groupe Compétences'!A41)</f>
        <v>CT 4. S'impliquer dans son action</v>
      </c>
      <c r="B40" s="363"/>
      <c r="C40" s="363"/>
      <c r="D40" s="363"/>
      <c r="E40" s="364"/>
      <c r="F40" s="96" t="str">
        <f t="shared" si="4"/>
        <v/>
      </c>
      <c r="G40" s="95" t="str">
        <f t="shared" si="5"/>
        <v/>
      </c>
      <c r="H40" s="360" t="str">
        <f t="shared" si="6"/>
        <v/>
      </c>
      <c r="I40" s="361"/>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2" t="str">
        <f>IF('Bilan Groupe Compétences'!A42="","",'Bilan Groupe Compétences'!A42)</f>
        <v>CT 5. S'intégrer de façon harmonieuse et constructive à l'équipe de travail</v>
      </c>
      <c r="B41" s="363"/>
      <c r="C41" s="363"/>
      <c r="D41" s="363"/>
      <c r="E41" s="364"/>
      <c r="F41" s="96" t="str">
        <f t="shared" si="4"/>
        <v/>
      </c>
      <c r="G41" s="95" t="str">
        <f t="shared" si="5"/>
        <v/>
      </c>
      <c r="H41" s="360" t="str">
        <f t="shared" si="6"/>
        <v/>
      </c>
      <c r="I41" s="361"/>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2" t="str">
        <f>IF('Bilan Groupe Compétences'!A43="","",'Bilan Groupe Compétences'!A43)</f>
        <v>CT 6. Rechercher l'information et l'exploiter</v>
      </c>
      <c r="B42" s="363"/>
      <c r="C42" s="363"/>
      <c r="D42" s="363"/>
      <c r="E42" s="364"/>
      <c r="F42" s="96" t="str">
        <f t="shared" si="4"/>
        <v/>
      </c>
      <c r="G42" s="95" t="str">
        <f t="shared" si="5"/>
        <v/>
      </c>
      <c r="H42" s="360" t="str">
        <f t="shared" si="6"/>
        <v/>
      </c>
      <c r="I42" s="361"/>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2" t="str">
        <f>IF('Bilan Groupe Compétences'!A44="","",'Bilan Groupe Compétences'!A44)</f>
        <v>CT 7. A l'écrit, s'exprimer avec la qualité rédactionnelle attendue</v>
      </c>
      <c r="B43" s="363"/>
      <c r="C43" s="363"/>
      <c r="D43" s="363"/>
      <c r="E43" s="364"/>
      <c r="F43" s="96" t="str">
        <f t="shared" si="4"/>
        <v/>
      </c>
      <c r="G43" s="95" t="str">
        <f t="shared" si="5"/>
        <v/>
      </c>
      <c r="H43" s="360" t="str">
        <f t="shared" si="6"/>
        <v/>
      </c>
      <c r="I43" s="361"/>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2" t="str">
        <f>IF('Bilan Groupe Compétences'!A45="","",'Bilan Groupe Compétences'!A45)</f>
        <v>CT 8. A l'oral, s'exprimer de façon professionnelle</v>
      </c>
      <c r="B44" s="363"/>
      <c r="C44" s="363"/>
      <c r="D44" s="363"/>
      <c r="E44" s="364"/>
      <c r="F44" s="96" t="str">
        <f t="shared" si="4"/>
        <v/>
      </c>
      <c r="G44" s="95" t="str">
        <f t="shared" si="5"/>
        <v/>
      </c>
      <c r="H44" s="360" t="str">
        <f t="shared" si="6"/>
        <v/>
      </c>
      <c r="I44" s="361"/>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2" t="str">
        <f>IF('Bilan Groupe Compétences'!A46="","",'Bilan Groupe Compétences'!A46)</f>
        <v>CT 9. Développer son agilité numérique</v>
      </c>
      <c r="B45" s="363"/>
      <c r="C45" s="363"/>
      <c r="D45" s="363"/>
      <c r="E45" s="364"/>
      <c r="F45" s="96" t="str">
        <f t="shared" si="4"/>
        <v/>
      </c>
      <c r="G45" s="95" t="str">
        <f t="shared" si="5"/>
        <v/>
      </c>
      <c r="H45" s="360" t="str">
        <f t="shared" si="6"/>
        <v/>
      </c>
      <c r="I45" s="361"/>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2" t="str">
        <f>IF('Bilan Groupe Compétences'!A47="","",'Bilan Groupe Compétences'!A47)</f>
        <v>CT 10. Adopter une posture professionnelle (non verbal)</v>
      </c>
      <c r="B46" s="363"/>
      <c r="C46" s="363"/>
      <c r="D46" s="363"/>
      <c r="E46" s="364"/>
      <c r="F46" s="96" t="str">
        <f t="shared" si="4"/>
        <v/>
      </c>
      <c r="G46" s="95" t="str">
        <f t="shared" si="5"/>
        <v/>
      </c>
      <c r="H46" s="360" t="str">
        <f t="shared" si="6"/>
        <v/>
      </c>
      <c r="I46" s="361"/>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2" t="str">
        <f>IF('Bilan Groupe Compétences'!A48="","",'Bilan Groupe Compétences'!A48)</f>
        <v>CT 11. S'autoévaluer</v>
      </c>
      <c r="B47" s="363"/>
      <c r="C47" s="363"/>
      <c r="D47" s="363"/>
      <c r="E47" s="364"/>
      <c r="F47" s="96" t="str">
        <f t="shared" si="4"/>
        <v/>
      </c>
      <c r="G47" s="95" t="str">
        <f t="shared" si="5"/>
        <v/>
      </c>
      <c r="H47" s="360" t="str">
        <f t="shared" si="6"/>
        <v/>
      </c>
      <c r="I47" s="361"/>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2" t="str">
        <f>IF('Bilan Groupe Compétences'!A49="","",'Bilan Groupe Compétences'!A49)</f>
        <v/>
      </c>
      <c r="B48" s="363"/>
      <c r="C48" s="363"/>
      <c r="D48" s="363"/>
      <c r="E48" s="364"/>
      <c r="F48" s="96" t="str">
        <f t="shared" si="4"/>
        <v/>
      </c>
      <c r="G48" s="95" t="str">
        <f t="shared" si="5"/>
        <v/>
      </c>
      <c r="H48" s="360" t="str">
        <f t="shared" si="6"/>
        <v/>
      </c>
      <c r="I48" s="361"/>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2" t="str">
        <f>IF('Bilan Groupe Compétences'!A50="","",'Bilan Groupe Compétences'!A50)</f>
        <v/>
      </c>
      <c r="B49" s="363"/>
      <c r="C49" s="363"/>
      <c r="D49" s="363"/>
      <c r="E49" s="364"/>
      <c r="F49" s="96" t="str">
        <f t="shared" si="4"/>
        <v/>
      </c>
      <c r="G49" s="95" t="str">
        <f t="shared" si="5"/>
        <v/>
      </c>
      <c r="H49" s="360" t="str">
        <f t="shared" si="6"/>
        <v/>
      </c>
      <c r="I49" s="361"/>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2" t="str">
        <f>IF('Bilan Groupe Compétences'!A51="","",'Bilan Groupe Compétences'!A51)</f>
        <v/>
      </c>
      <c r="B50" s="363"/>
      <c r="C50" s="363"/>
      <c r="D50" s="363"/>
      <c r="E50" s="364"/>
      <c r="F50" s="96" t="str">
        <f t="shared" si="4"/>
        <v/>
      </c>
      <c r="G50" s="95" t="str">
        <f t="shared" si="5"/>
        <v/>
      </c>
      <c r="H50" s="360" t="str">
        <f t="shared" si="6"/>
        <v/>
      </c>
      <c r="I50" s="361"/>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2" t="str">
        <f>IF('Bilan Groupe Compétences'!A52="","",'Bilan Groupe Compétences'!A52)</f>
        <v/>
      </c>
      <c r="B51" s="363"/>
      <c r="C51" s="363"/>
      <c r="D51" s="363"/>
      <c r="E51" s="364"/>
      <c r="F51" s="96" t="str">
        <f t="shared" si="4"/>
        <v/>
      </c>
      <c r="G51" s="95" t="str">
        <f t="shared" si="5"/>
        <v/>
      </c>
      <c r="H51" s="360" t="str">
        <f t="shared" si="6"/>
        <v/>
      </c>
      <c r="I51" s="361"/>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2" t="str">
        <f>IF('Bilan Groupe Compétences'!A53="","",'Bilan Groupe Compétences'!A53)</f>
        <v/>
      </c>
      <c r="B52" s="363"/>
      <c r="C52" s="363"/>
      <c r="D52" s="363"/>
      <c r="E52" s="364"/>
      <c r="F52" s="96" t="str">
        <f t="shared" si="4"/>
        <v/>
      </c>
      <c r="G52" s="95" t="str">
        <f t="shared" si="5"/>
        <v/>
      </c>
      <c r="H52" s="360" t="str">
        <f t="shared" si="6"/>
        <v/>
      </c>
      <c r="I52" s="361"/>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2" t="str">
        <f>IF('Bilan Groupe Compétences'!A54="","",'Bilan Groupe Compétences'!A54)</f>
        <v/>
      </c>
      <c r="B53" s="363"/>
      <c r="C53" s="363"/>
      <c r="D53" s="363"/>
      <c r="E53" s="364"/>
      <c r="F53" s="96" t="str">
        <f t="shared" si="4"/>
        <v/>
      </c>
      <c r="G53" s="95" t="str">
        <f t="shared" si="5"/>
        <v/>
      </c>
      <c r="H53" s="360" t="str">
        <f t="shared" si="6"/>
        <v/>
      </c>
      <c r="I53" s="361"/>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2" t="str">
        <f>IF('Bilan Groupe Compétences'!A55="","",'Bilan Groupe Compétences'!A55)</f>
        <v/>
      </c>
      <c r="B54" s="363"/>
      <c r="C54" s="363"/>
      <c r="D54" s="363"/>
      <c r="E54" s="364"/>
      <c r="F54" s="96" t="str">
        <f t="shared" si="4"/>
        <v/>
      </c>
      <c r="G54" s="95" t="str">
        <f t="shared" si="5"/>
        <v/>
      </c>
      <c r="H54" s="360" t="str">
        <f t="shared" si="6"/>
        <v/>
      </c>
      <c r="I54" s="361"/>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2" t="str">
        <f>IF('Bilan Groupe Compétences'!A56="","",'Bilan Groupe Compétences'!A56)</f>
        <v/>
      </c>
      <c r="B55" s="363"/>
      <c r="C55" s="363"/>
      <c r="D55" s="363"/>
      <c r="E55" s="364"/>
      <c r="F55" s="96" t="str">
        <f t="shared" si="4"/>
        <v/>
      </c>
      <c r="G55" s="95" t="str">
        <f t="shared" si="5"/>
        <v/>
      </c>
      <c r="H55" s="360" t="str">
        <f t="shared" si="6"/>
        <v/>
      </c>
      <c r="I55" s="361"/>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2" t="str">
        <f>IF('Bilan Groupe Compétences'!A57="","",'Bilan Groupe Compétences'!A57)</f>
        <v/>
      </c>
      <c r="B56" s="363"/>
      <c r="C56" s="363"/>
      <c r="D56" s="363"/>
      <c r="E56" s="364"/>
      <c r="F56" s="96" t="str">
        <f t="shared" si="4"/>
        <v/>
      </c>
      <c r="G56" s="95" t="str">
        <f t="shared" si="5"/>
        <v/>
      </c>
      <c r="H56" s="360" t="str">
        <f t="shared" si="6"/>
        <v/>
      </c>
      <c r="I56" s="361"/>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2" t="str">
        <f>IF('Bilan Groupe Compétences'!A58="","",'Bilan Groupe Compétences'!A58)</f>
        <v/>
      </c>
      <c r="B57" s="363"/>
      <c r="C57" s="363"/>
      <c r="D57" s="363"/>
      <c r="E57" s="364"/>
      <c r="F57" s="96" t="str">
        <f t="shared" si="4"/>
        <v/>
      </c>
      <c r="G57" s="95" t="str">
        <f t="shared" si="5"/>
        <v/>
      </c>
      <c r="H57" s="360" t="str">
        <f t="shared" si="6"/>
        <v/>
      </c>
      <c r="I57" s="361"/>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2" t="str">
        <f>IF('Bilan Groupe Compétences'!A59="","",'Bilan Groupe Compétences'!A59)</f>
        <v/>
      </c>
      <c r="B58" s="363"/>
      <c r="C58" s="363"/>
      <c r="D58" s="363"/>
      <c r="E58" s="364"/>
      <c r="F58" s="96" t="str">
        <f t="shared" si="4"/>
        <v/>
      </c>
      <c r="G58" s="95" t="str">
        <f t="shared" si="5"/>
        <v/>
      </c>
      <c r="H58" s="360" t="str">
        <f t="shared" si="6"/>
        <v/>
      </c>
      <c r="I58" s="361"/>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2" t="str">
        <f>IF('Bilan Groupe Compétences'!A60="","",'Bilan Groupe Compétences'!A60)</f>
        <v/>
      </c>
      <c r="B59" s="363"/>
      <c r="C59" s="363"/>
      <c r="D59" s="363"/>
      <c r="E59" s="364"/>
      <c r="F59" s="96" t="str">
        <f t="shared" si="4"/>
        <v/>
      </c>
      <c r="G59" s="95" t="str">
        <f t="shared" si="5"/>
        <v/>
      </c>
      <c r="H59" s="360" t="str">
        <f t="shared" si="6"/>
        <v/>
      </c>
      <c r="I59" s="361"/>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2" t="str">
        <f>IF('Bilan Groupe Compétences'!A61="","",'Bilan Groupe Compétences'!A61)</f>
        <v/>
      </c>
      <c r="B60" s="363"/>
      <c r="C60" s="363"/>
      <c r="D60" s="363"/>
      <c r="E60" s="364"/>
      <c r="F60" s="96" t="str">
        <f t="shared" si="4"/>
        <v/>
      </c>
      <c r="G60" s="95" t="str">
        <f t="shared" si="5"/>
        <v/>
      </c>
      <c r="H60" s="360" t="str">
        <f t="shared" si="6"/>
        <v/>
      </c>
      <c r="I60" s="361"/>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2" t="str">
        <f>IF('Bilan Groupe Compétences'!A62="","",'Bilan Groupe Compétences'!A62)</f>
        <v/>
      </c>
      <c r="B61" s="363"/>
      <c r="C61" s="363"/>
      <c r="D61" s="363"/>
      <c r="E61" s="364"/>
      <c r="F61" s="96" t="str">
        <f t="shared" si="4"/>
        <v/>
      </c>
      <c r="G61" s="95" t="str">
        <f t="shared" si="5"/>
        <v/>
      </c>
      <c r="H61" s="360" t="str">
        <f t="shared" si="6"/>
        <v/>
      </c>
      <c r="I61" s="361"/>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2" t="str">
        <f>IF('Bilan Groupe Compétences'!A63="","",'Bilan Groupe Compétences'!A63)</f>
        <v/>
      </c>
      <c r="B62" s="363"/>
      <c r="C62" s="363"/>
      <c r="D62" s="363"/>
      <c r="E62" s="364"/>
      <c r="F62" s="96" t="str">
        <f t="shared" si="4"/>
        <v/>
      </c>
      <c r="G62" s="95" t="str">
        <f t="shared" si="5"/>
        <v/>
      </c>
      <c r="H62" s="360" t="str">
        <f t="shared" si="6"/>
        <v/>
      </c>
      <c r="I62" s="361"/>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2" t="str">
        <f>IF('Bilan Groupe Compétences'!A64="","",'Bilan Groupe Compétences'!A64)</f>
        <v/>
      </c>
      <c r="B63" s="363"/>
      <c r="C63" s="363"/>
      <c r="D63" s="363"/>
      <c r="E63" s="364"/>
      <c r="F63" s="96" t="str">
        <f t="shared" si="4"/>
        <v/>
      </c>
      <c r="G63" s="95" t="str">
        <f t="shared" si="5"/>
        <v/>
      </c>
      <c r="H63" s="360" t="str">
        <f t="shared" si="6"/>
        <v/>
      </c>
      <c r="I63" s="361"/>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2" t="str">
        <f>IF('Bilan Groupe Compétences'!A65="","",'Bilan Groupe Compétences'!A65)</f>
        <v/>
      </c>
      <c r="B64" s="363"/>
      <c r="C64" s="363"/>
      <c r="D64" s="363"/>
      <c r="E64" s="364"/>
      <c r="F64" s="96" t="str">
        <f t="shared" si="4"/>
        <v/>
      </c>
      <c r="G64" s="95" t="str">
        <f t="shared" si="5"/>
        <v/>
      </c>
      <c r="H64" s="360" t="str">
        <f t="shared" si="6"/>
        <v/>
      </c>
      <c r="I64" s="361"/>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2" t="str">
        <f>IF('Bilan Groupe Compétences'!A66="","",'Bilan Groupe Compétences'!A66)</f>
        <v/>
      </c>
      <c r="B65" s="363"/>
      <c r="C65" s="363"/>
      <c r="D65" s="363"/>
      <c r="E65" s="364"/>
      <c r="F65" s="96" t="str">
        <f t="shared" si="4"/>
        <v/>
      </c>
      <c r="G65" s="95" t="str">
        <f t="shared" si="5"/>
        <v/>
      </c>
      <c r="H65" s="360" t="str">
        <f t="shared" si="6"/>
        <v/>
      </c>
      <c r="I65" s="361"/>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2" t="str">
        <f>IF('Bilan Groupe Compétences'!A67="","",'Bilan Groupe Compétences'!A67)</f>
        <v/>
      </c>
      <c r="B66" s="363"/>
      <c r="C66" s="363"/>
      <c r="D66" s="363"/>
      <c r="E66" s="364"/>
      <c r="F66" s="96" t="str">
        <f t="shared" si="4"/>
        <v/>
      </c>
      <c r="G66" s="95" t="str">
        <f t="shared" si="5"/>
        <v/>
      </c>
      <c r="H66" s="360" t="str">
        <f t="shared" si="6"/>
        <v/>
      </c>
      <c r="I66" s="361"/>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2" t="str">
        <f>IF('Bilan Groupe Compétences'!A68="","",'Bilan Groupe Compétences'!A68)</f>
        <v/>
      </c>
      <c r="B67" s="363"/>
      <c r="C67" s="363"/>
      <c r="D67" s="363"/>
      <c r="E67" s="364"/>
      <c r="F67" s="96" t="str">
        <f t="shared" si="4"/>
        <v/>
      </c>
      <c r="G67" s="95" t="str">
        <f t="shared" si="5"/>
        <v/>
      </c>
      <c r="H67" s="360" t="str">
        <f t="shared" si="6"/>
        <v/>
      </c>
      <c r="I67" s="361"/>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2" t="str">
        <f>IF('Bilan Groupe Compétences'!A69="","",'Bilan Groupe Compétences'!A69)</f>
        <v/>
      </c>
      <c r="B68" s="363"/>
      <c r="C68" s="363"/>
      <c r="D68" s="363"/>
      <c r="E68" s="364"/>
      <c r="F68" s="96" t="str">
        <f t="shared" si="4"/>
        <v/>
      </c>
      <c r="G68" s="95" t="str">
        <f t="shared" si="5"/>
        <v/>
      </c>
      <c r="H68" s="360" t="str">
        <f t="shared" si="6"/>
        <v/>
      </c>
      <c r="I68" s="361"/>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2" t="str">
        <f>IF('Bilan Groupe Compétences'!A70="","",'Bilan Groupe Compétences'!A70)</f>
        <v/>
      </c>
      <c r="B69" s="363"/>
      <c r="C69" s="363"/>
      <c r="D69" s="363"/>
      <c r="E69" s="379"/>
      <c r="F69" s="96" t="str">
        <f t="shared" si="4"/>
        <v/>
      </c>
      <c r="G69" s="95" t="str">
        <f t="shared" si="5"/>
        <v/>
      </c>
      <c r="H69" s="360" t="str">
        <f t="shared" si="6"/>
        <v/>
      </c>
      <c r="I69" s="361"/>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2" t="str">
        <f>IF('Bilan Groupe Compétences'!A71="","",'Bilan Groupe Compétences'!A71)</f>
        <v/>
      </c>
      <c r="B70" s="363"/>
      <c r="C70" s="363"/>
      <c r="D70" s="363"/>
      <c r="E70" s="379"/>
      <c r="F70" s="96" t="str">
        <f t="shared" si="4"/>
        <v/>
      </c>
      <c r="G70" s="95" t="str">
        <f t="shared" si="5"/>
        <v/>
      </c>
      <c r="H70" s="360" t="str">
        <f t="shared" si="6"/>
        <v/>
      </c>
      <c r="I70" s="361"/>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6" t="str">
        <f>IF('Bilan Groupe Compétences'!A72="","",'Bilan Groupe Compétences'!A72)</f>
        <v/>
      </c>
      <c r="B71" s="337"/>
      <c r="C71" s="337"/>
      <c r="D71" s="337"/>
      <c r="E71" s="338"/>
      <c r="F71" s="98" t="str">
        <f t="shared" si="4"/>
        <v/>
      </c>
      <c r="G71" s="99" t="str">
        <f t="shared" si="5"/>
        <v/>
      </c>
      <c r="H71" s="380" t="str">
        <f t="shared" si="6"/>
        <v/>
      </c>
      <c r="I71" s="381"/>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127</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132</v>
      </c>
      <c r="HT300" s="10" t="str">
        <f ca="1">IF(COUNTA($HV$300:$JS$300)-COUNTIF($HV$300:$JS$300,"")=0,$HI$307,IF(COUNTIF(HV306:JS306,$HI$307)=COUNTA($J$6:$BG$6)-COUNTIF($J$6:$BG$6,""),$HI$307,IF(AND(COUNTA($J$7:$BG$7)-COUNTIF($J$7:$BG$7,$HI$307)=COUNTIF($J$7:$BG$7,$HI$306),COUNTA($J$12:$BG$71)=COUNTIF($J$12:$BG$71,$HI$306)),$HI$306,SUM(HV300:JS300)/SUM(HV305:JS305))))</f>
        <v>NC</v>
      </c>
      <c r="HU300" s="16" t="s">
        <v>130</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133</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1399" priority="22" operator="equal">
      <formula>20</formula>
    </cfRule>
    <cfRule type="cellIs" dxfId="1398" priority="23" operator="between">
      <formula>15</formula>
      <formula>19.9999999999999</formula>
    </cfRule>
    <cfRule type="cellIs" dxfId="1397" priority="24" operator="between">
      <formula>10</formula>
      <formula>14.9999999999999</formula>
    </cfRule>
    <cfRule type="containsBlanks" dxfId="1396" priority="25" stopIfTrue="1">
      <formula>LEN(TRIM(J5))=0</formula>
    </cfRule>
    <cfRule type="cellIs" dxfId="1395" priority="26" operator="between">
      <formula>5</formula>
      <formula>9.999999999999</formula>
    </cfRule>
    <cfRule type="cellIs" dxfId="1394" priority="27" operator="between">
      <formula>0</formula>
      <formula>4.99999999999999</formula>
    </cfRule>
  </conditionalFormatting>
  <conditionalFormatting sqref="J6:BG6">
    <cfRule type="cellIs" dxfId="1393" priority="16" operator="equal">
      <formula>20</formula>
    </cfRule>
    <cfRule type="cellIs" dxfId="1392" priority="17" operator="between">
      <formula>15</formula>
      <formula>19.9999999999999</formula>
    </cfRule>
    <cfRule type="cellIs" dxfId="1391" priority="18" operator="between">
      <formula>10</formula>
      <formula>14.9999999999999</formula>
    </cfRule>
    <cfRule type="containsBlanks" dxfId="1390" priority="19" stopIfTrue="1">
      <formula>LEN(TRIM(J6))=0</formula>
    </cfRule>
    <cfRule type="cellIs" dxfId="1389" priority="20" operator="between">
      <formula>5</formula>
      <formula>9.999999999999</formula>
    </cfRule>
    <cfRule type="cellIs" dxfId="1388" priority="21" operator="between">
      <formula>0</formula>
      <formula>4.99999999999999</formula>
    </cfRule>
  </conditionalFormatting>
  <conditionalFormatting sqref="F12:G71">
    <cfRule type="cellIs" dxfId="1387" priority="10" operator="equal">
      <formula>20</formula>
    </cfRule>
    <cfRule type="cellIs" dxfId="1386" priority="11" operator="between">
      <formula>15</formula>
      <formula>19.9999999999999</formula>
    </cfRule>
    <cfRule type="cellIs" dxfId="1385" priority="12" operator="between">
      <formula>10</formula>
      <formula>14.9999999999999</formula>
    </cfRule>
    <cfRule type="containsBlanks" dxfId="1384" priority="13" stopIfTrue="1">
      <formula>LEN(TRIM(F12))=0</formula>
    </cfRule>
    <cfRule type="cellIs" dxfId="1383" priority="14" operator="between">
      <formula>5</formula>
      <formula>9.999999999999</formula>
    </cfRule>
    <cfRule type="cellIs" dxfId="1382" priority="15" operator="between">
      <formula>0</formula>
      <formula>4.99999999999999</formula>
    </cfRule>
  </conditionalFormatting>
  <conditionalFormatting sqref="A7">
    <cfRule type="cellIs" dxfId="1381" priority="4" operator="equal">
      <formula>20</formula>
    </cfRule>
    <cfRule type="cellIs" dxfId="1380" priority="5" operator="between">
      <formula>15</formula>
      <formula>19.9999999999999</formula>
    </cfRule>
    <cfRule type="cellIs" dxfId="1379" priority="6" operator="between">
      <formula>10</formula>
      <formula>14.9999999999999</formula>
    </cfRule>
    <cfRule type="containsBlanks" dxfId="1378" priority="7" stopIfTrue="1">
      <formula>LEN(TRIM(A7))=0</formula>
    </cfRule>
    <cfRule type="cellIs" dxfId="1377" priority="8" operator="between">
      <formula>5</formula>
      <formula>9.999999999999</formula>
    </cfRule>
    <cfRule type="cellIs" dxfId="1376" priority="9" operator="between">
      <formula>0</formula>
      <formula>4.99999999999999</formula>
    </cfRule>
  </conditionalFormatting>
  <conditionalFormatting sqref="C5">
    <cfRule type="cellIs" dxfId="1375" priority="3" operator="equal">
      <formula>20</formula>
    </cfRule>
  </conditionalFormatting>
  <conditionalFormatting sqref="J12:BG71 H12:H71">
    <cfRule type="cellIs" dxfId="1374" priority="28" stopIfTrue="1" operator="equal">
      <formula>$HI$301</formula>
    </cfRule>
    <cfRule type="cellIs" dxfId="1373" priority="29" stopIfTrue="1" operator="equal">
      <formula>$HI$302</formula>
    </cfRule>
    <cfRule type="cellIs" dxfId="1372" priority="30" stopIfTrue="1" operator="equal">
      <formula>$HI$303</formula>
    </cfRule>
    <cfRule type="cellIs" dxfId="1371" priority="31" stopIfTrue="1" operator="equal">
      <formula>$HI$304</formula>
    </cfRule>
    <cfRule type="cellIs" dxfId="1370" priority="32" stopIfTrue="1" operator="equal">
      <formula>$HI$305</formula>
    </cfRule>
    <cfRule type="cellIs" dxfId="1369" priority="33" stopIfTrue="1" operator="equal">
      <formula>$HI$306</formula>
    </cfRule>
  </conditionalFormatting>
  <conditionalFormatting sqref="J7:BG7">
    <cfRule type="cellIs" dxfId="1368" priority="34" operator="equal">
      <formula>$HI$306</formula>
    </cfRule>
    <cfRule type="cellIs" dxfId="1367" priority="35" operator="equal">
      <formula>$HI$305</formula>
    </cfRule>
    <cfRule type="cellIs" dxfId="1366" priority="36" operator="equal">
      <formula>$HI$304</formula>
    </cfRule>
    <cfRule type="cellIs" dxfId="1365" priority="37" operator="equal">
      <formula>$HI$303</formula>
    </cfRule>
    <cfRule type="cellIs" dxfId="1364" priority="38" operator="equal">
      <formula>$HI$302</formula>
    </cfRule>
    <cfRule type="cellIs" dxfId="1363" priority="39" operator="equal">
      <formula>$HI$301</formula>
    </cfRule>
    <cfRule type="cellIs" dxfId="1362" priority="40" operator="equal">
      <formula>20</formula>
    </cfRule>
    <cfRule type="cellIs" dxfId="1361" priority="41" operator="between">
      <formula>15</formula>
      <formula>19.9999999999999</formula>
    </cfRule>
    <cfRule type="cellIs" dxfId="1360" priority="42" operator="between">
      <formula>10</formula>
      <formula>14.9999999999999</formula>
    </cfRule>
    <cfRule type="containsBlanks" dxfId="1359" priority="43" stopIfTrue="1">
      <formula>LEN(TRIM(J7))=0</formula>
    </cfRule>
    <cfRule type="cellIs" dxfId="1358" priority="44" operator="between">
      <formula>5</formula>
      <formula>9.999999999999</formula>
    </cfRule>
    <cfRule type="cellIs" dxfId="1357" priority="45" operator="between">
      <formula>0</formula>
      <formula>4.99999999999999</formula>
    </cfRule>
  </conditionalFormatting>
  <conditionalFormatting sqref="A7:B8">
    <cfRule type="cellIs" dxfId="1356" priority="46" operator="equal">
      <formula>$HI$306</formula>
    </cfRule>
  </conditionalFormatting>
  <dataValidations count="3">
    <dataValidation type="list" allowBlank="1" showInputMessage="1" showErrorMessage="1" sqref="J12:BG71">
      <formula1>$HI$301:$HI$306</formula1>
    </dataValidation>
    <dataValidation type="list" allowBlank="1" showInputMessage="1" showErrorMessage="1" sqref="J7:BG7">
      <formula1>$HI$301:$HI$348</formula1>
    </dataValidation>
    <dataValidation type="list" allowBlank="1" showInputMessage="1" showErrorMessage="1" sqref="J8:BG8">
      <formula1>$HP$301:$HP$329</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73B32862-F9F9-40E3-B86F-EA8A3FFA1E1A}">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5C516568-653B-4524-8C65-60BCE1BCC1FC}">
            <xm:f>'Classe, période, dates, coef'!$DW$301</xm:f>
            <x14:dxf>
              <font>
                <color rgb="FFFF0000"/>
              </font>
              <fill>
                <patternFill>
                  <bgColor rgb="FFFFCCCC"/>
                </patternFill>
              </fill>
            </x14:dxf>
          </x14:cfRule>
          <xm:sqref>A2:I4</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7" t="str">
        <f>IF(OR('Classe, période, dates, coef'!A7="",'Classe, période, dates, coef'!A14=""),'Bilan Groupe Compétences'!B3,CONCATENATE('Classe, période, dates, coef'!A7,"  ~  Période : ",'Classe, période, dates, coef'!A14))</f>
        <v>Affichage classe et période : Complétez l'onglet ''Classe, période, dates, coef''</v>
      </c>
      <c r="C1" s="357"/>
      <c r="D1" s="357"/>
      <c r="E1" s="357"/>
      <c r="F1" s="357"/>
      <c r="G1" s="357"/>
      <c r="H1" s="357"/>
      <c r="I1" s="357"/>
      <c r="J1" s="111" t="str">
        <f>CONCATENATE("   ",'Bilan Groupe Compétences'!DW303)</f>
        <v xml:space="preserve">   Seconde Relation Client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5" t="str">
        <f ca="1">IF(INDEX($HF$301:$HG$338,MATCH(RIGHT(CELL("nomfichier",$HF$301),2),$HF$301:$HF$338,0),2)=0,'Classe, période, dates, coef'!DW301,INDEX($HF$301:$HG$338,MATCH(RIGHT(CELL("nomfichier",$HF$301),2),$HF$301:$HF$338,0),2))</f>
        <v>Nom élève &gt; Complétez l'onglet ''Classe, période, dates, coef''</v>
      </c>
      <c r="B2" s="355"/>
      <c r="C2" s="355"/>
      <c r="D2" s="355"/>
      <c r="E2" s="355"/>
      <c r="F2" s="355"/>
      <c r="G2" s="355"/>
      <c r="H2" s="355"/>
      <c r="I2" s="355"/>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5"/>
      <c r="B3" s="355"/>
      <c r="C3" s="355"/>
      <c r="D3" s="355"/>
      <c r="E3" s="355"/>
      <c r="F3" s="355"/>
      <c r="G3" s="355"/>
      <c r="H3" s="355"/>
      <c r="I3" s="355"/>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6"/>
      <c r="B4" s="356"/>
      <c r="C4" s="356"/>
      <c r="D4" s="356"/>
      <c r="E4" s="356"/>
      <c r="F4" s="356"/>
      <c r="G4" s="356"/>
      <c r="H4" s="356"/>
      <c r="I4" s="356"/>
    </row>
    <row r="5" spans="1:127" ht="21" customHeight="1" thickTop="1" x14ac:dyDescent="0.2">
      <c r="A5" s="365" t="s">
        <v>49</v>
      </c>
      <c r="B5" s="366"/>
      <c r="C5" s="382" t="s">
        <v>75</v>
      </c>
      <c r="D5" s="55">
        <v>4</v>
      </c>
      <c r="E5" s="385" t="s">
        <v>99</v>
      </c>
      <c r="F5" s="385"/>
      <c r="G5" s="385"/>
      <c r="H5" s="385"/>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7"/>
      <c r="B6" s="368"/>
      <c r="C6" s="383"/>
      <c r="D6" s="90">
        <v>4</v>
      </c>
      <c r="E6" s="386" t="s">
        <v>100</v>
      </c>
      <c r="F6" s="386"/>
      <c r="G6" s="386"/>
      <c r="H6" s="386"/>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9" t="str">
        <f>IF(COUNTA(J5:BG6)-COUNTIF(J5:BG6,"")=0,"",IF(ISTEXT(HT300),HT300,ROUND(HT300,1)))</f>
        <v/>
      </c>
      <c r="B7" s="370"/>
      <c r="C7" s="383"/>
      <c r="D7" s="204">
        <v>4</v>
      </c>
      <c r="E7" s="203"/>
      <c r="F7" s="400" t="s">
        <v>122</v>
      </c>
      <c r="G7" s="400"/>
      <c r="H7" s="400"/>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1"/>
      <c r="B8" s="372"/>
      <c r="C8" s="384"/>
      <c r="D8" s="201">
        <v>4</v>
      </c>
      <c r="E8" s="202"/>
      <c r="F8" s="401" t="s">
        <v>232</v>
      </c>
      <c r="G8" s="401"/>
      <c r="H8" s="401"/>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2" t="s">
        <v>22</v>
      </c>
      <c r="B9" s="393"/>
      <c r="C9" s="393"/>
      <c r="D9" s="393"/>
      <c r="E9" s="97">
        <v>4</v>
      </c>
      <c r="F9" s="387" t="s">
        <v>118</v>
      </c>
      <c r="G9" s="388"/>
      <c r="H9" s="388"/>
      <c r="I9" s="389"/>
      <c r="J9" s="375" t="str">
        <f t="shared" ref="J9:BG9" ca="1" si="3">IF(OFFSET($HN$301,COLUMN(A:A)-1,0)=0,"",OFFSET($HN$301,COLUMN(A:A)-1,0))</f>
        <v/>
      </c>
      <c r="K9" s="358" t="str">
        <f t="shared" ca="1" si="3"/>
        <v/>
      </c>
      <c r="L9" s="358" t="str">
        <f t="shared" ca="1" si="3"/>
        <v/>
      </c>
      <c r="M9" s="358" t="str">
        <f t="shared" ca="1" si="3"/>
        <v/>
      </c>
      <c r="N9" s="358" t="str">
        <f t="shared" ca="1" si="3"/>
        <v/>
      </c>
      <c r="O9" s="358" t="str">
        <f t="shared" ca="1" si="3"/>
        <v/>
      </c>
      <c r="P9" s="358" t="str">
        <f t="shared" ca="1" si="3"/>
        <v/>
      </c>
      <c r="Q9" s="358" t="str">
        <f t="shared" ca="1" si="3"/>
        <v/>
      </c>
      <c r="R9" s="358" t="str">
        <f t="shared" ca="1" si="3"/>
        <v/>
      </c>
      <c r="S9" s="358" t="str">
        <f t="shared" ca="1" si="3"/>
        <v/>
      </c>
      <c r="T9" s="358" t="str">
        <f t="shared" ca="1" si="3"/>
        <v/>
      </c>
      <c r="U9" s="358" t="str">
        <f t="shared" ca="1" si="3"/>
        <v/>
      </c>
      <c r="V9" s="358" t="str">
        <f t="shared" ca="1" si="3"/>
        <v/>
      </c>
      <c r="W9" s="358" t="str">
        <f t="shared" ca="1" si="3"/>
        <v/>
      </c>
      <c r="X9" s="358" t="str">
        <f t="shared" ca="1" si="3"/>
        <v/>
      </c>
      <c r="Y9" s="358" t="str">
        <f t="shared" ca="1" si="3"/>
        <v/>
      </c>
      <c r="Z9" s="358" t="str">
        <f t="shared" ca="1" si="3"/>
        <v/>
      </c>
      <c r="AA9" s="358" t="str">
        <f t="shared" ca="1" si="3"/>
        <v/>
      </c>
      <c r="AB9" s="358" t="str">
        <f t="shared" ca="1" si="3"/>
        <v/>
      </c>
      <c r="AC9" s="358" t="str">
        <f t="shared" ca="1" si="3"/>
        <v/>
      </c>
      <c r="AD9" s="358" t="str">
        <f t="shared" ca="1" si="3"/>
        <v/>
      </c>
      <c r="AE9" s="358" t="str">
        <f t="shared" ca="1" si="3"/>
        <v/>
      </c>
      <c r="AF9" s="358" t="str">
        <f t="shared" ca="1" si="3"/>
        <v/>
      </c>
      <c r="AG9" s="358" t="str">
        <f t="shared" ca="1" si="3"/>
        <v/>
      </c>
      <c r="AH9" s="358" t="str">
        <f t="shared" ca="1" si="3"/>
        <v/>
      </c>
      <c r="AI9" s="358" t="str">
        <f t="shared" ca="1" si="3"/>
        <v/>
      </c>
      <c r="AJ9" s="358" t="str">
        <f t="shared" ca="1" si="3"/>
        <v/>
      </c>
      <c r="AK9" s="358" t="str">
        <f t="shared" ca="1" si="3"/>
        <v/>
      </c>
      <c r="AL9" s="358" t="str">
        <f t="shared" ca="1" si="3"/>
        <v/>
      </c>
      <c r="AM9" s="358" t="str">
        <f t="shared" ca="1" si="3"/>
        <v/>
      </c>
      <c r="AN9" s="358" t="str">
        <f t="shared" ca="1" si="3"/>
        <v/>
      </c>
      <c r="AO9" s="358" t="str">
        <f t="shared" ca="1" si="3"/>
        <v/>
      </c>
      <c r="AP9" s="358" t="str">
        <f t="shared" ca="1" si="3"/>
        <v/>
      </c>
      <c r="AQ9" s="358" t="str">
        <f t="shared" ca="1" si="3"/>
        <v/>
      </c>
      <c r="AR9" s="358" t="str">
        <f t="shared" ca="1" si="3"/>
        <v/>
      </c>
      <c r="AS9" s="358" t="str">
        <f t="shared" ca="1" si="3"/>
        <v/>
      </c>
      <c r="AT9" s="358" t="str">
        <f t="shared" ca="1" si="3"/>
        <v/>
      </c>
      <c r="AU9" s="358" t="str">
        <f t="shared" ca="1" si="3"/>
        <v/>
      </c>
      <c r="AV9" s="358" t="str">
        <f t="shared" ca="1" si="3"/>
        <v/>
      </c>
      <c r="AW9" s="358" t="str">
        <f t="shared" ca="1" si="3"/>
        <v/>
      </c>
      <c r="AX9" s="358" t="str">
        <f t="shared" ca="1" si="3"/>
        <v/>
      </c>
      <c r="AY9" s="358" t="str">
        <f t="shared" ca="1" si="3"/>
        <v/>
      </c>
      <c r="AZ9" s="358" t="str">
        <f t="shared" ca="1" si="3"/>
        <v/>
      </c>
      <c r="BA9" s="358" t="str">
        <f t="shared" ca="1" si="3"/>
        <v/>
      </c>
      <c r="BB9" s="358" t="str">
        <f t="shared" ca="1" si="3"/>
        <v/>
      </c>
      <c r="BC9" s="358" t="str">
        <f t="shared" ca="1" si="3"/>
        <v/>
      </c>
      <c r="BD9" s="358" t="str">
        <f t="shared" ca="1" si="3"/>
        <v/>
      </c>
      <c r="BE9" s="358" t="str">
        <f t="shared" ca="1" si="3"/>
        <v/>
      </c>
      <c r="BF9" s="358" t="str">
        <f t="shared" ca="1" si="3"/>
        <v/>
      </c>
      <c r="BG9" s="373" t="str">
        <f t="shared" ca="1" si="3"/>
        <v/>
      </c>
      <c r="DF9" s="9"/>
      <c r="DG9" s="28"/>
      <c r="DI9" s="28"/>
      <c r="DK9" s="28"/>
      <c r="DO9" s="28"/>
      <c r="DQ9" s="28"/>
      <c r="DS9" s="28"/>
      <c r="DU9" s="28"/>
      <c r="DW9" s="28"/>
    </row>
    <row r="10" spans="1:127" ht="36" customHeight="1" x14ac:dyDescent="0.2">
      <c r="A10" s="394" t="s">
        <v>23</v>
      </c>
      <c r="B10" s="395"/>
      <c r="C10" s="395"/>
      <c r="D10" s="395"/>
      <c r="E10" s="396"/>
      <c r="F10" s="112" t="str">
        <f>E6</f>
        <v>Moyenne minimale indicative</v>
      </c>
      <c r="G10" s="113" t="str">
        <f>E5</f>
        <v>Moyenne maximale indicative</v>
      </c>
      <c r="H10" s="390" t="s">
        <v>77</v>
      </c>
      <c r="I10" s="391"/>
      <c r="J10" s="376"/>
      <c r="K10" s="359"/>
      <c r="L10" s="359"/>
      <c r="M10" s="359"/>
      <c r="N10" s="359"/>
      <c r="O10" s="359"/>
      <c r="P10" s="359"/>
      <c r="Q10" s="359"/>
      <c r="R10" s="359"/>
      <c r="S10" s="359"/>
      <c r="T10" s="359"/>
      <c r="U10" s="359"/>
      <c r="V10" s="359"/>
      <c r="W10" s="359"/>
      <c r="X10" s="359"/>
      <c r="Y10" s="359"/>
      <c r="Z10" s="359"/>
      <c r="AA10" s="359"/>
      <c r="AB10" s="359"/>
      <c r="AC10" s="359"/>
      <c r="AD10" s="359"/>
      <c r="AE10" s="359"/>
      <c r="AF10" s="359"/>
      <c r="AG10" s="359"/>
      <c r="AH10" s="359"/>
      <c r="AI10" s="359"/>
      <c r="AJ10" s="359"/>
      <c r="AK10" s="359"/>
      <c r="AL10" s="359"/>
      <c r="AM10" s="359"/>
      <c r="AN10" s="359"/>
      <c r="AO10" s="359"/>
      <c r="AP10" s="359"/>
      <c r="AQ10" s="359"/>
      <c r="AR10" s="359"/>
      <c r="AS10" s="359"/>
      <c r="AT10" s="359"/>
      <c r="AU10" s="359"/>
      <c r="AV10" s="359"/>
      <c r="AW10" s="359"/>
      <c r="AX10" s="359"/>
      <c r="AY10" s="359"/>
      <c r="AZ10" s="359"/>
      <c r="BA10" s="359"/>
      <c r="BB10" s="359"/>
      <c r="BC10" s="359"/>
      <c r="BD10" s="359"/>
      <c r="BE10" s="359"/>
      <c r="BF10" s="359"/>
      <c r="BG10" s="374"/>
      <c r="DF10" s="9"/>
      <c r="DG10" s="28"/>
      <c r="DI10" s="28"/>
      <c r="DK10" s="28"/>
      <c r="DO10" s="28"/>
      <c r="DQ10" s="28"/>
      <c r="DS10" s="28"/>
      <c r="DU10" s="28"/>
      <c r="DW10" s="28"/>
    </row>
    <row r="11" spans="1:127" ht="12.75" customHeight="1" x14ac:dyDescent="0.2">
      <c r="A11" s="397">
        <v>6</v>
      </c>
      <c r="B11" s="398"/>
      <c r="C11" s="398"/>
      <c r="D11" s="398"/>
      <c r="E11" s="399"/>
      <c r="F11" s="82">
        <v>6</v>
      </c>
      <c r="G11" s="100">
        <v>6</v>
      </c>
      <c r="H11" s="377">
        <v>6</v>
      </c>
      <c r="I11" s="378"/>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2" t="str">
        <f>IF('Bilan Groupe Compétences'!A13="","",'Bilan Groupe Compétences'!A13)</f>
        <v>Orientation MA1 : Communiquer avec courtoisie, faire preuve de serviabilité, de calme et de tact</v>
      </c>
      <c r="B12" s="363"/>
      <c r="C12" s="363"/>
      <c r="D12" s="363"/>
      <c r="E12" s="363"/>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60" t="str">
        <f t="shared" ref="H12:H71" si="6">IF(HR307="","",HR307)</f>
        <v/>
      </c>
      <c r="I12" s="361"/>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2" t="str">
        <f>IF('Bilan Groupe Compétences'!A14="","",'Bilan Groupe Compétences'!A14)</f>
        <v>Orientation MA2 : Maintenir son espace de travail fonctionnel et propre dans le respect des règles internes</v>
      </c>
      <c r="B13" s="363"/>
      <c r="C13" s="363"/>
      <c r="D13" s="363"/>
      <c r="E13" s="364"/>
      <c r="F13" s="96" t="str">
        <f t="shared" si="4"/>
        <v/>
      </c>
      <c r="G13" s="95" t="str">
        <f t="shared" si="5"/>
        <v/>
      </c>
      <c r="H13" s="360" t="str">
        <f t="shared" si="6"/>
        <v/>
      </c>
      <c r="I13" s="361"/>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2" t="str">
        <f>IF('Bilan Groupe Compétences'!A15="","",'Bilan Groupe Compétences'!A15)</f>
        <v>Orientation MA3 : Rechercher, trier, classifier, sélectionner l'information papier et numérique</v>
      </c>
      <c r="B14" s="363"/>
      <c r="C14" s="363"/>
      <c r="D14" s="363"/>
      <c r="E14" s="364"/>
      <c r="F14" s="96" t="str">
        <f t="shared" si="4"/>
        <v/>
      </c>
      <c r="G14" s="95" t="str">
        <f t="shared" si="5"/>
        <v/>
      </c>
      <c r="H14" s="360" t="str">
        <f t="shared" si="6"/>
        <v/>
      </c>
      <c r="I14" s="361"/>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2" t="str">
        <f>IF('Bilan Groupe Compétences'!A16="","",'Bilan Groupe Compétences'!A16)</f>
        <v>Orientation MA4 : Rédiger correctement des messages et comptes-rendus simples</v>
      </c>
      <c r="B15" s="363"/>
      <c r="C15" s="363"/>
      <c r="D15" s="363"/>
      <c r="E15" s="364"/>
      <c r="F15" s="96" t="str">
        <f t="shared" si="4"/>
        <v/>
      </c>
      <c r="G15" s="95" t="str">
        <f t="shared" si="5"/>
        <v/>
      </c>
      <c r="H15" s="360" t="str">
        <f t="shared" si="6"/>
        <v/>
      </c>
      <c r="I15" s="361"/>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2" t="str">
        <f>IF('Bilan Groupe Compétences'!A17="","",'Bilan Groupe Compétences'!A17)</f>
        <v>Orientation MA5 : Montrer de l'intérêt pour l'anglais et/ou autre(s) langue(s) étrangère(s)</v>
      </c>
      <c r="B16" s="363"/>
      <c r="C16" s="363"/>
      <c r="D16" s="363"/>
      <c r="E16" s="364"/>
      <c r="F16" s="96" t="str">
        <f t="shared" si="4"/>
        <v/>
      </c>
      <c r="G16" s="95" t="str">
        <f t="shared" si="5"/>
        <v/>
      </c>
      <c r="H16" s="360" t="str">
        <f t="shared" si="6"/>
        <v/>
      </c>
      <c r="I16" s="361"/>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2" t="str">
        <f>IF('Bilan Groupe Compétences'!A18="","",'Bilan Groupe Compétences'!A18)</f>
        <v>Orientation MCV-A1 : Effectuer et comprendre des calculs commerciaux simples (cadencier, % TVA et réduction)</v>
      </c>
      <c r="B17" s="363"/>
      <c r="C17" s="363"/>
      <c r="D17" s="363"/>
      <c r="E17" s="364"/>
      <c r="F17" s="96" t="str">
        <f t="shared" si="4"/>
        <v/>
      </c>
      <c r="G17" s="95" t="str">
        <f t="shared" si="5"/>
        <v/>
      </c>
      <c r="H17" s="360" t="str">
        <f t="shared" si="6"/>
        <v/>
      </c>
      <c r="I17" s="361"/>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2" t="str">
        <f>IF('Bilan Groupe Compétences'!A19="","",'Bilan Groupe Compétences'!A19)</f>
        <v>Orientation MCV-A2 : Travailler en équipe, collaborer, communiquer avec ses collaborateurs</v>
      </c>
      <c r="B18" s="363"/>
      <c r="C18" s="363"/>
      <c r="D18" s="363"/>
      <c r="E18" s="364"/>
      <c r="F18" s="96" t="str">
        <f t="shared" si="4"/>
        <v/>
      </c>
      <c r="G18" s="95" t="str">
        <f t="shared" si="5"/>
        <v/>
      </c>
      <c r="H18" s="360" t="str">
        <f t="shared" si="6"/>
        <v/>
      </c>
      <c r="I18" s="361"/>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2" t="str">
        <f>IF('Bilan Groupe Compétences'!A20="","",'Bilan Groupe Compétences'!A20)</f>
        <v>Orientation MCV-A3 : Argumenter, convaincre, répondre à des objections sur des sujets (ou produits) simples</v>
      </c>
      <c r="B19" s="363"/>
      <c r="C19" s="363"/>
      <c r="D19" s="363"/>
      <c r="E19" s="364"/>
      <c r="F19" s="96" t="str">
        <f t="shared" si="4"/>
        <v/>
      </c>
      <c r="G19" s="95" t="str">
        <f t="shared" si="5"/>
        <v/>
      </c>
      <c r="H19" s="360" t="str">
        <f t="shared" si="6"/>
        <v/>
      </c>
      <c r="I19" s="361"/>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2" t="str">
        <f>IF('Bilan Groupe Compétences'!A21="","",'Bilan Groupe Compétences'!A21)</f>
        <v>Orientation MCV-A4 : Se montrer dynamique, rapide et efficace dans la réalisation de tâches matérielles</v>
      </c>
      <c r="B20" s="363"/>
      <c r="C20" s="363"/>
      <c r="D20" s="363"/>
      <c r="E20" s="364"/>
      <c r="F20" s="96" t="str">
        <f t="shared" si="4"/>
        <v/>
      </c>
      <c r="G20" s="95" t="str">
        <f t="shared" si="5"/>
        <v/>
      </c>
      <c r="H20" s="360" t="str">
        <f t="shared" si="6"/>
        <v/>
      </c>
      <c r="I20" s="361"/>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2" t="str">
        <f>IF('Bilan Groupe Compétences'!A22="","",'Bilan Groupe Compétences'!A22)</f>
        <v>Orientation MCV-A5 : Mettre en valeur des présentations de produits et/ou créer des affichettes attrayantes</v>
      </c>
      <c r="B21" s="363"/>
      <c r="C21" s="363"/>
      <c r="D21" s="363"/>
      <c r="E21" s="364"/>
      <c r="F21" s="96" t="str">
        <f t="shared" si="4"/>
        <v/>
      </c>
      <c r="G21" s="95" t="str">
        <f t="shared" si="5"/>
        <v/>
      </c>
      <c r="H21" s="360" t="str">
        <f t="shared" si="6"/>
        <v/>
      </c>
      <c r="I21" s="361"/>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2" t="str">
        <f>IF('Bilan Groupe Compétences'!A23="","",'Bilan Groupe Compétences'!A23)</f>
        <v>Orientation MCV-B1 : Travailler en autonomie, faire preuve d’indépendance et d’organisation, prendre des initiatives</v>
      </c>
      <c r="B22" s="363"/>
      <c r="C22" s="363"/>
      <c r="D22" s="363"/>
      <c r="E22" s="364"/>
      <c r="F22" s="96" t="str">
        <f t="shared" si="4"/>
        <v/>
      </c>
      <c r="G22" s="95" t="str">
        <f t="shared" si="5"/>
        <v/>
      </c>
      <c r="H22" s="360" t="str">
        <f t="shared" si="6"/>
        <v/>
      </c>
      <c r="I22" s="361"/>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2" t="str">
        <f>IF('Bilan Groupe Compétences'!A24="","",'Bilan Groupe Compétences'!A24)</f>
        <v>Orientation MCV-B2 : Faire preuve de qualité d'écoute, d'observation, d'adaptabilité et d'aisance verbale</v>
      </c>
      <c r="B23" s="363"/>
      <c r="C23" s="363"/>
      <c r="D23" s="363"/>
      <c r="E23" s="364"/>
      <c r="F23" s="96" t="str">
        <f t="shared" si="4"/>
        <v/>
      </c>
      <c r="G23" s="95" t="str">
        <f t="shared" si="5"/>
        <v/>
      </c>
      <c r="H23" s="360" t="str">
        <f t="shared" si="6"/>
        <v/>
      </c>
      <c r="I23" s="361"/>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2" t="str">
        <f>IF('Bilan Groupe Compétences'!A25="","",'Bilan Groupe Compétences'!A25)</f>
        <v>Orientation MCV-B3 : Faire preuve d'aisance, de persévérance dans l'argumentation, la réponse aux objections</v>
      </c>
      <c r="B24" s="363"/>
      <c r="C24" s="363"/>
      <c r="D24" s="363"/>
      <c r="E24" s="364"/>
      <c r="F24" s="96" t="str">
        <f t="shared" si="4"/>
        <v/>
      </c>
      <c r="G24" s="95" t="str">
        <f t="shared" si="5"/>
        <v/>
      </c>
      <c r="H24" s="360" t="str">
        <f t="shared" si="6"/>
        <v/>
      </c>
      <c r="I24" s="361"/>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2" t="str">
        <f>IF('Bilan Groupe Compétences'!A26="","",'Bilan Groupe Compétences'!A26)</f>
        <v>Orientation MCV-B4 : Analyser, synthétiser, s’autoanalyser avec pertinence à l’oral ou l’écrit</v>
      </c>
      <c r="B25" s="363"/>
      <c r="C25" s="363"/>
      <c r="D25" s="363"/>
      <c r="E25" s="364"/>
      <c r="F25" s="96" t="str">
        <f t="shared" si="4"/>
        <v/>
      </c>
      <c r="G25" s="95" t="str">
        <f t="shared" si="5"/>
        <v/>
      </c>
      <c r="H25" s="360" t="str">
        <f t="shared" si="6"/>
        <v/>
      </c>
      <c r="I25" s="361"/>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2" t="str">
        <f>IF('Bilan Groupe Compétences'!A27="","",'Bilan Groupe Compétences'!A27)</f>
        <v>Orientation MCV-B5 : Se montrer rationnel, flexible et entreprenant dans des situations de mobilité</v>
      </c>
      <c r="B26" s="363"/>
      <c r="C26" s="363"/>
      <c r="D26" s="363"/>
      <c r="E26" s="364"/>
      <c r="F26" s="96" t="str">
        <f t="shared" si="4"/>
        <v/>
      </c>
      <c r="G26" s="95" t="str">
        <f t="shared" si="5"/>
        <v/>
      </c>
      <c r="H26" s="360" t="str">
        <f t="shared" si="6"/>
        <v/>
      </c>
      <c r="I26" s="361"/>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2" t="str">
        <f>IF('Bilan Groupe Compétences'!A28="","",'Bilan Groupe Compétences'!A28)</f>
        <v>1.A. Prendre contact avec le client interne ou externe (ou prospect), dans un cadre omnicanal :</v>
      </c>
      <c r="B27" s="363"/>
      <c r="C27" s="363"/>
      <c r="D27" s="363"/>
      <c r="E27" s="364"/>
      <c r="F27" s="96" t="str">
        <f t="shared" si="4"/>
        <v/>
      </c>
      <c r="G27" s="95" t="str">
        <f t="shared" si="5"/>
        <v/>
      </c>
      <c r="H27" s="360" t="str">
        <f t="shared" si="6"/>
        <v/>
      </c>
      <c r="I27" s="361"/>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2" t="str">
        <f>IF('Bilan Groupe Compétences'!A29="","",'Bilan Groupe Compétences'!A29)</f>
        <v>1.B. Identifier le client externe ou interne à l’organisation et ses caractéristiques, dans un cadre omnicanal</v>
      </c>
      <c r="B28" s="363"/>
      <c r="C28" s="363"/>
      <c r="D28" s="363"/>
      <c r="E28" s="364"/>
      <c r="F28" s="96" t="str">
        <f t="shared" si="4"/>
        <v/>
      </c>
      <c r="G28" s="95" t="str">
        <f t="shared" si="5"/>
        <v/>
      </c>
      <c r="H28" s="360" t="str">
        <f t="shared" si="6"/>
        <v/>
      </c>
      <c r="I28" s="361"/>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2" t="str">
        <f>IF('Bilan Groupe Compétences'!A30="","",'Bilan Groupe Compétences'!A30)</f>
        <v>1.C. Identifier le besoin du client externe ou interne (ou du prospect), dans un cadre omnicanal</v>
      </c>
      <c r="B29" s="363"/>
      <c r="C29" s="363"/>
      <c r="D29" s="363"/>
      <c r="E29" s="364"/>
      <c r="F29" s="96" t="str">
        <f t="shared" si="4"/>
        <v/>
      </c>
      <c r="G29" s="95" t="str">
        <f t="shared" si="5"/>
        <v/>
      </c>
      <c r="H29" s="360" t="str">
        <f t="shared" si="6"/>
        <v/>
      </c>
      <c r="I29" s="361"/>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2" t="str">
        <f>IF('Bilan Groupe Compétences'!A31="","",'Bilan Groupe Compétences'!A31)</f>
        <v>1.D. Proposer une solution adaptée au parcours et à l’expérience du client interne ou externe (ou prospect), dans un cadre omnicanal</v>
      </c>
      <c r="B30" s="363"/>
      <c r="C30" s="363"/>
      <c r="D30" s="363"/>
      <c r="E30" s="364"/>
      <c r="F30" s="96" t="str">
        <f t="shared" si="4"/>
        <v/>
      </c>
      <c r="G30" s="95" t="str">
        <f t="shared" si="5"/>
        <v/>
      </c>
      <c r="H30" s="360" t="str">
        <f t="shared" si="6"/>
        <v/>
      </c>
      <c r="I30" s="361"/>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2" t="str">
        <f>IF('Bilan Groupe Compétences'!A32="","",'Bilan Groupe Compétences'!A32)</f>
        <v>2.A. Gérer le suivi de la demande du client interne ou externe (ou du prospect) dans un cadre omnicanal, notamment :</v>
      </c>
      <c r="B31" s="363"/>
      <c r="C31" s="363"/>
      <c r="D31" s="363"/>
      <c r="E31" s="364"/>
      <c r="F31" s="96" t="str">
        <f t="shared" si="4"/>
        <v/>
      </c>
      <c r="G31" s="95" t="str">
        <f t="shared" si="5"/>
        <v/>
      </c>
      <c r="H31" s="360" t="str">
        <f t="shared" si="6"/>
        <v/>
      </c>
      <c r="I31" s="361"/>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2" t="str">
        <f>IF('Bilan Groupe Compétences'!A33="","",'Bilan Groupe Compétences'!A33)</f>
        <v>2.B. Satisfaire le client interne ou externe (ou prospect) dans un cadre omnicanal</v>
      </c>
      <c r="B32" s="363"/>
      <c r="C32" s="363"/>
      <c r="D32" s="363"/>
      <c r="E32" s="364"/>
      <c r="F32" s="96" t="str">
        <f t="shared" si="4"/>
        <v/>
      </c>
      <c r="G32" s="95" t="str">
        <f t="shared" si="5"/>
        <v/>
      </c>
      <c r="H32" s="360" t="str">
        <f t="shared" si="6"/>
        <v/>
      </c>
      <c r="I32" s="361"/>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2" t="str">
        <f>IF('Bilan Groupe Compétences'!A34="","",'Bilan Groupe Compétences'!A34)</f>
        <v>2.C. Fidéliser/pérenniser la relation avec le client interne ou externe dans un cadre omnicanal</v>
      </c>
      <c r="B33" s="363"/>
      <c r="C33" s="363"/>
      <c r="D33" s="363"/>
      <c r="E33" s="364"/>
      <c r="F33" s="96" t="str">
        <f t="shared" si="4"/>
        <v/>
      </c>
      <c r="G33" s="95" t="str">
        <f t="shared" si="5"/>
        <v/>
      </c>
      <c r="H33" s="360" t="str">
        <f t="shared" si="6"/>
        <v/>
      </c>
      <c r="I33" s="361"/>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2" t="str">
        <f>IF('Bilan Groupe Compétences'!A35="","",'Bilan Groupe Compétences'!A35)</f>
        <v>3.A. Assurer la veille informationnelle et commerciale (la collecte) dans un cadre omnicanal</v>
      </c>
      <c r="B34" s="363"/>
      <c r="C34" s="363"/>
      <c r="D34" s="363"/>
      <c r="E34" s="364"/>
      <c r="F34" s="96" t="str">
        <f t="shared" si="4"/>
        <v/>
      </c>
      <c r="G34" s="95" t="str">
        <f t="shared" si="5"/>
        <v/>
      </c>
      <c r="H34" s="360" t="str">
        <f t="shared" si="6"/>
        <v/>
      </c>
      <c r="I34" s="361"/>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2" t="str">
        <f>IF('Bilan Groupe Compétences'!A36="","",'Bilan Groupe Compétences'!A36)</f>
        <v>3.B. Traiter et exploiter l’information relative à la relation client (interne, externe ou prospect) dans un cadre omnicanal</v>
      </c>
      <c r="B35" s="363"/>
      <c r="C35" s="363"/>
      <c r="D35" s="363"/>
      <c r="E35" s="364"/>
      <c r="F35" s="96" t="str">
        <f t="shared" si="4"/>
        <v/>
      </c>
      <c r="G35" s="95" t="str">
        <f t="shared" si="5"/>
        <v/>
      </c>
      <c r="H35" s="360" t="str">
        <f t="shared" si="6"/>
        <v/>
      </c>
      <c r="I35" s="361"/>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2" t="str">
        <f>IF('Bilan Groupe Compétences'!A37="","",'Bilan Groupe Compétences'!A37)</f>
        <v>3.C. Diffuser l’information au client interne, externe ou au prospect dans un cadre omnicanal</v>
      </c>
      <c r="B36" s="363"/>
      <c r="C36" s="363"/>
      <c r="D36" s="363"/>
      <c r="E36" s="364"/>
      <c r="F36" s="96" t="str">
        <f t="shared" si="4"/>
        <v/>
      </c>
      <c r="G36" s="95" t="str">
        <f t="shared" si="5"/>
        <v/>
      </c>
      <c r="H36" s="360" t="str">
        <f t="shared" si="6"/>
        <v/>
      </c>
      <c r="I36" s="361"/>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2" t="str">
        <f>IF('Bilan Groupe Compétences'!A38="","",'Bilan Groupe Compétences'!A38)</f>
        <v>CT 1. Produire un résultat conforme à la commande (de la hiérarchie, du client…)</v>
      </c>
      <c r="B37" s="363"/>
      <c r="C37" s="363"/>
      <c r="D37" s="363"/>
      <c r="E37" s="364"/>
      <c r="F37" s="96" t="str">
        <f t="shared" si="4"/>
        <v/>
      </c>
      <c r="G37" s="95" t="str">
        <f t="shared" si="5"/>
        <v/>
      </c>
      <c r="H37" s="360" t="str">
        <f t="shared" si="6"/>
        <v/>
      </c>
      <c r="I37" s="361"/>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2" t="str">
        <f>IF('Bilan Groupe Compétences'!A39="","",'Bilan Groupe Compétences'!A39)</f>
        <v>CT 2. Respecter les délais impartis</v>
      </c>
      <c r="B38" s="363"/>
      <c r="C38" s="363"/>
      <c r="D38" s="363"/>
      <c r="E38" s="364"/>
      <c r="F38" s="96" t="str">
        <f t="shared" si="4"/>
        <v/>
      </c>
      <c r="G38" s="95" t="str">
        <f t="shared" si="5"/>
        <v/>
      </c>
      <c r="H38" s="360" t="str">
        <f t="shared" si="6"/>
        <v/>
      </c>
      <c r="I38" s="361"/>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2" t="str">
        <f>IF('Bilan Groupe Compétences'!A40="","",'Bilan Groupe Compétences'!A40)</f>
        <v>CT 3. Restituer la présentation de son activité</v>
      </c>
      <c r="B39" s="363"/>
      <c r="C39" s="363"/>
      <c r="D39" s="363"/>
      <c r="E39" s="364"/>
      <c r="F39" s="96" t="str">
        <f t="shared" si="4"/>
        <v/>
      </c>
      <c r="G39" s="95" t="str">
        <f t="shared" si="5"/>
        <v/>
      </c>
      <c r="H39" s="360" t="str">
        <f t="shared" si="6"/>
        <v/>
      </c>
      <c r="I39" s="361"/>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2" t="str">
        <f>IF('Bilan Groupe Compétences'!A41="","",'Bilan Groupe Compétences'!A41)</f>
        <v>CT 4. S'impliquer dans son action</v>
      </c>
      <c r="B40" s="363"/>
      <c r="C40" s="363"/>
      <c r="D40" s="363"/>
      <c r="E40" s="364"/>
      <c r="F40" s="96" t="str">
        <f t="shared" si="4"/>
        <v/>
      </c>
      <c r="G40" s="95" t="str">
        <f t="shared" si="5"/>
        <v/>
      </c>
      <c r="H40" s="360" t="str">
        <f t="shared" si="6"/>
        <v/>
      </c>
      <c r="I40" s="361"/>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2" t="str">
        <f>IF('Bilan Groupe Compétences'!A42="","",'Bilan Groupe Compétences'!A42)</f>
        <v>CT 5. S'intégrer de façon harmonieuse et constructive à l'équipe de travail</v>
      </c>
      <c r="B41" s="363"/>
      <c r="C41" s="363"/>
      <c r="D41" s="363"/>
      <c r="E41" s="364"/>
      <c r="F41" s="96" t="str">
        <f t="shared" si="4"/>
        <v/>
      </c>
      <c r="G41" s="95" t="str">
        <f t="shared" si="5"/>
        <v/>
      </c>
      <c r="H41" s="360" t="str">
        <f t="shared" si="6"/>
        <v/>
      </c>
      <c r="I41" s="361"/>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2" t="str">
        <f>IF('Bilan Groupe Compétences'!A43="","",'Bilan Groupe Compétences'!A43)</f>
        <v>CT 6. Rechercher l'information et l'exploiter</v>
      </c>
      <c r="B42" s="363"/>
      <c r="C42" s="363"/>
      <c r="D42" s="363"/>
      <c r="E42" s="364"/>
      <c r="F42" s="96" t="str">
        <f t="shared" si="4"/>
        <v/>
      </c>
      <c r="G42" s="95" t="str">
        <f t="shared" si="5"/>
        <v/>
      </c>
      <c r="H42" s="360" t="str">
        <f t="shared" si="6"/>
        <v/>
      </c>
      <c r="I42" s="361"/>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2" t="str">
        <f>IF('Bilan Groupe Compétences'!A44="","",'Bilan Groupe Compétences'!A44)</f>
        <v>CT 7. A l'écrit, s'exprimer avec la qualité rédactionnelle attendue</v>
      </c>
      <c r="B43" s="363"/>
      <c r="C43" s="363"/>
      <c r="D43" s="363"/>
      <c r="E43" s="364"/>
      <c r="F43" s="96" t="str">
        <f t="shared" si="4"/>
        <v/>
      </c>
      <c r="G43" s="95" t="str">
        <f t="shared" si="5"/>
        <v/>
      </c>
      <c r="H43" s="360" t="str">
        <f t="shared" si="6"/>
        <v/>
      </c>
      <c r="I43" s="361"/>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2" t="str">
        <f>IF('Bilan Groupe Compétences'!A45="","",'Bilan Groupe Compétences'!A45)</f>
        <v>CT 8. A l'oral, s'exprimer de façon professionnelle</v>
      </c>
      <c r="B44" s="363"/>
      <c r="C44" s="363"/>
      <c r="D44" s="363"/>
      <c r="E44" s="364"/>
      <c r="F44" s="96" t="str">
        <f t="shared" si="4"/>
        <v/>
      </c>
      <c r="G44" s="95" t="str">
        <f t="shared" si="5"/>
        <v/>
      </c>
      <c r="H44" s="360" t="str">
        <f t="shared" si="6"/>
        <v/>
      </c>
      <c r="I44" s="361"/>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2" t="str">
        <f>IF('Bilan Groupe Compétences'!A46="","",'Bilan Groupe Compétences'!A46)</f>
        <v>CT 9. Développer son agilité numérique</v>
      </c>
      <c r="B45" s="363"/>
      <c r="C45" s="363"/>
      <c r="D45" s="363"/>
      <c r="E45" s="364"/>
      <c r="F45" s="96" t="str">
        <f t="shared" si="4"/>
        <v/>
      </c>
      <c r="G45" s="95" t="str">
        <f t="shared" si="5"/>
        <v/>
      </c>
      <c r="H45" s="360" t="str">
        <f t="shared" si="6"/>
        <v/>
      </c>
      <c r="I45" s="361"/>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2" t="str">
        <f>IF('Bilan Groupe Compétences'!A47="","",'Bilan Groupe Compétences'!A47)</f>
        <v>CT 10. Adopter une posture professionnelle (non verbal)</v>
      </c>
      <c r="B46" s="363"/>
      <c r="C46" s="363"/>
      <c r="D46" s="363"/>
      <c r="E46" s="364"/>
      <c r="F46" s="96" t="str">
        <f t="shared" si="4"/>
        <v/>
      </c>
      <c r="G46" s="95" t="str">
        <f t="shared" si="5"/>
        <v/>
      </c>
      <c r="H46" s="360" t="str">
        <f t="shared" si="6"/>
        <v/>
      </c>
      <c r="I46" s="361"/>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2" t="str">
        <f>IF('Bilan Groupe Compétences'!A48="","",'Bilan Groupe Compétences'!A48)</f>
        <v>CT 11. S'autoévaluer</v>
      </c>
      <c r="B47" s="363"/>
      <c r="C47" s="363"/>
      <c r="D47" s="363"/>
      <c r="E47" s="364"/>
      <c r="F47" s="96" t="str">
        <f t="shared" si="4"/>
        <v/>
      </c>
      <c r="G47" s="95" t="str">
        <f t="shared" si="5"/>
        <v/>
      </c>
      <c r="H47" s="360" t="str">
        <f t="shared" si="6"/>
        <v/>
      </c>
      <c r="I47" s="361"/>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2" t="str">
        <f>IF('Bilan Groupe Compétences'!A49="","",'Bilan Groupe Compétences'!A49)</f>
        <v/>
      </c>
      <c r="B48" s="363"/>
      <c r="C48" s="363"/>
      <c r="D48" s="363"/>
      <c r="E48" s="364"/>
      <c r="F48" s="96" t="str">
        <f t="shared" si="4"/>
        <v/>
      </c>
      <c r="G48" s="95" t="str">
        <f t="shared" si="5"/>
        <v/>
      </c>
      <c r="H48" s="360" t="str">
        <f t="shared" si="6"/>
        <v/>
      </c>
      <c r="I48" s="361"/>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2" t="str">
        <f>IF('Bilan Groupe Compétences'!A50="","",'Bilan Groupe Compétences'!A50)</f>
        <v/>
      </c>
      <c r="B49" s="363"/>
      <c r="C49" s="363"/>
      <c r="D49" s="363"/>
      <c r="E49" s="364"/>
      <c r="F49" s="96" t="str">
        <f t="shared" si="4"/>
        <v/>
      </c>
      <c r="G49" s="95" t="str">
        <f t="shared" si="5"/>
        <v/>
      </c>
      <c r="H49" s="360" t="str">
        <f t="shared" si="6"/>
        <v/>
      </c>
      <c r="I49" s="361"/>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2" t="str">
        <f>IF('Bilan Groupe Compétences'!A51="","",'Bilan Groupe Compétences'!A51)</f>
        <v/>
      </c>
      <c r="B50" s="363"/>
      <c r="C50" s="363"/>
      <c r="D50" s="363"/>
      <c r="E50" s="364"/>
      <c r="F50" s="96" t="str">
        <f t="shared" si="4"/>
        <v/>
      </c>
      <c r="G50" s="95" t="str">
        <f t="shared" si="5"/>
        <v/>
      </c>
      <c r="H50" s="360" t="str">
        <f t="shared" si="6"/>
        <v/>
      </c>
      <c r="I50" s="361"/>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2" t="str">
        <f>IF('Bilan Groupe Compétences'!A52="","",'Bilan Groupe Compétences'!A52)</f>
        <v/>
      </c>
      <c r="B51" s="363"/>
      <c r="C51" s="363"/>
      <c r="D51" s="363"/>
      <c r="E51" s="364"/>
      <c r="F51" s="96" t="str">
        <f t="shared" si="4"/>
        <v/>
      </c>
      <c r="G51" s="95" t="str">
        <f t="shared" si="5"/>
        <v/>
      </c>
      <c r="H51" s="360" t="str">
        <f t="shared" si="6"/>
        <v/>
      </c>
      <c r="I51" s="361"/>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2" t="str">
        <f>IF('Bilan Groupe Compétences'!A53="","",'Bilan Groupe Compétences'!A53)</f>
        <v/>
      </c>
      <c r="B52" s="363"/>
      <c r="C52" s="363"/>
      <c r="D52" s="363"/>
      <c r="E52" s="364"/>
      <c r="F52" s="96" t="str">
        <f t="shared" si="4"/>
        <v/>
      </c>
      <c r="G52" s="95" t="str">
        <f t="shared" si="5"/>
        <v/>
      </c>
      <c r="H52" s="360" t="str">
        <f t="shared" si="6"/>
        <v/>
      </c>
      <c r="I52" s="361"/>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2" t="str">
        <f>IF('Bilan Groupe Compétences'!A54="","",'Bilan Groupe Compétences'!A54)</f>
        <v/>
      </c>
      <c r="B53" s="363"/>
      <c r="C53" s="363"/>
      <c r="D53" s="363"/>
      <c r="E53" s="364"/>
      <c r="F53" s="96" t="str">
        <f t="shared" si="4"/>
        <v/>
      </c>
      <c r="G53" s="95" t="str">
        <f t="shared" si="5"/>
        <v/>
      </c>
      <c r="H53" s="360" t="str">
        <f t="shared" si="6"/>
        <v/>
      </c>
      <c r="I53" s="361"/>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2" t="str">
        <f>IF('Bilan Groupe Compétences'!A55="","",'Bilan Groupe Compétences'!A55)</f>
        <v/>
      </c>
      <c r="B54" s="363"/>
      <c r="C54" s="363"/>
      <c r="D54" s="363"/>
      <c r="E54" s="364"/>
      <c r="F54" s="96" t="str">
        <f t="shared" si="4"/>
        <v/>
      </c>
      <c r="G54" s="95" t="str">
        <f t="shared" si="5"/>
        <v/>
      </c>
      <c r="H54" s="360" t="str">
        <f t="shared" si="6"/>
        <v/>
      </c>
      <c r="I54" s="361"/>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2" t="str">
        <f>IF('Bilan Groupe Compétences'!A56="","",'Bilan Groupe Compétences'!A56)</f>
        <v/>
      </c>
      <c r="B55" s="363"/>
      <c r="C55" s="363"/>
      <c r="D55" s="363"/>
      <c r="E55" s="364"/>
      <c r="F55" s="96" t="str">
        <f t="shared" si="4"/>
        <v/>
      </c>
      <c r="G55" s="95" t="str">
        <f t="shared" si="5"/>
        <v/>
      </c>
      <c r="H55" s="360" t="str">
        <f t="shared" si="6"/>
        <v/>
      </c>
      <c r="I55" s="361"/>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2" t="str">
        <f>IF('Bilan Groupe Compétences'!A57="","",'Bilan Groupe Compétences'!A57)</f>
        <v/>
      </c>
      <c r="B56" s="363"/>
      <c r="C56" s="363"/>
      <c r="D56" s="363"/>
      <c r="E56" s="364"/>
      <c r="F56" s="96" t="str">
        <f t="shared" si="4"/>
        <v/>
      </c>
      <c r="G56" s="95" t="str">
        <f t="shared" si="5"/>
        <v/>
      </c>
      <c r="H56" s="360" t="str">
        <f t="shared" si="6"/>
        <v/>
      </c>
      <c r="I56" s="361"/>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2" t="str">
        <f>IF('Bilan Groupe Compétences'!A58="","",'Bilan Groupe Compétences'!A58)</f>
        <v/>
      </c>
      <c r="B57" s="363"/>
      <c r="C57" s="363"/>
      <c r="D57" s="363"/>
      <c r="E57" s="364"/>
      <c r="F57" s="96" t="str">
        <f t="shared" si="4"/>
        <v/>
      </c>
      <c r="G57" s="95" t="str">
        <f t="shared" si="5"/>
        <v/>
      </c>
      <c r="H57" s="360" t="str">
        <f t="shared" si="6"/>
        <v/>
      </c>
      <c r="I57" s="361"/>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2" t="str">
        <f>IF('Bilan Groupe Compétences'!A59="","",'Bilan Groupe Compétences'!A59)</f>
        <v/>
      </c>
      <c r="B58" s="363"/>
      <c r="C58" s="363"/>
      <c r="D58" s="363"/>
      <c r="E58" s="364"/>
      <c r="F58" s="96" t="str">
        <f t="shared" si="4"/>
        <v/>
      </c>
      <c r="G58" s="95" t="str">
        <f t="shared" si="5"/>
        <v/>
      </c>
      <c r="H58" s="360" t="str">
        <f t="shared" si="6"/>
        <v/>
      </c>
      <c r="I58" s="361"/>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2" t="str">
        <f>IF('Bilan Groupe Compétences'!A60="","",'Bilan Groupe Compétences'!A60)</f>
        <v/>
      </c>
      <c r="B59" s="363"/>
      <c r="C59" s="363"/>
      <c r="D59" s="363"/>
      <c r="E59" s="364"/>
      <c r="F59" s="96" t="str">
        <f t="shared" si="4"/>
        <v/>
      </c>
      <c r="G59" s="95" t="str">
        <f t="shared" si="5"/>
        <v/>
      </c>
      <c r="H59" s="360" t="str">
        <f t="shared" si="6"/>
        <v/>
      </c>
      <c r="I59" s="361"/>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2" t="str">
        <f>IF('Bilan Groupe Compétences'!A61="","",'Bilan Groupe Compétences'!A61)</f>
        <v/>
      </c>
      <c r="B60" s="363"/>
      <c r="C60" s="363"/>
      <c r="D60" s="363"/>
      <c r="E60" s="364"/>
      <c r="F60" s="96" t="str">
        <f t="shared" si="4"/>
        <v/>
      </c>
      <c r="G60" s="95" t="str">
        <f t="shared" si="5"/>
        <v/>
      </c>
      <c r="H60" s="360" t="str">
        <f t="shared" si="6"/>
        <v/>
      </c>
      <c r="I60" s="361"/>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2" t="str">
        <f>IF('Bilan Groupe Compétences'!A62="","",'Bilan Groupe Compétences'!A62)</f>
        <v/>
      </c>
      <c r="B61" s="363"/>
      <c r="C61" s="363"/>
      <c r="D61" s="363"/>
      <c r="E61" s="364"/>
      <c r="F61" s="96" t="str">
        <f t="shared" si="4"/>
        <v/>
      </c>
      <c r="G61" s="95" t="str">
        <f t="shared" si="5"/>
        <v/>
      </c>
      <c r="H61" s="360" t="str">
        <f t="shared" si="6"/>
        <v/>
      </c>
      <c r="I61" s="361"/>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2" t="str">
        <f>IF('Bilan Groupe Compétences'!A63="","",'Bilan Groupe Compétences'!A63)</f>
        <v/>
      </c>
      <c r="B62" s="363"/>
      <c r="C62" s="363"/>
      <c r="D62" s="363"/>
      <c r="E62" s="364"/>
      <c r="F62" s="96" t="str">
        <f t="shared" si="4"/>
        <v/>
      </c>
      <c r="G62" s="95" t="str">
        <f t="shared" si="5"/>
        <v/>
      </c>
      <c r="H62" s="360" t="str">
        <f t="shared" si="6"/>
        <v/>
      </c>
      <c r="I62" s="361"/>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2" t="str">
        <f>IF('Bilan Groupe Compétences'!A64="","",'Bilan Groupe Compétences'!A64)</f>
        <v/>
      </c>
      <c r="B63" s="363"/>
      <c r="C63" s="363"/>
      <c r="D63" s="363"/>
      <c r="E63" s="364"/>
      <c r="F63" s="96" t="str">
        <f t="shared" si="4"/>
        <v/>
      </c>
      <c r="G63" s="95" t="str">
        <f t="shared" si="5"/>
        <v/>
      </c>
      <c r="H63" s="360" t="str">
        <f t="shared" si="6"/>
        <v/>
      </c>
      <c r="I63" s="361"/>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2" t="str">
        <f>IF('Bilan Groupe Compétences'!A65="","",'Bilan Groupe Compétences'!A65)</f>
        <v/>
      </c>
      <c r="B64" s="363"/>
      <c r="C64" s="363"/>
      <c r="D64" s="363"/>
      <c r="E64" s="364"/>
      <c r="F64" s="96" t="str">
        <f t="shared" si="4"/>
        <v/>
      </c>
      <c r="G64" s="95" t="str">
        <f t="shared" si="5"/>
        <v/>
      </c>
      <c r="H64" s="360" t="str">
        <f t="shared" si="6"/>
        <v/>
      </c>
      <c r="I64" s="361"/>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2" t="str">
        <f>IF('Bilan Groupe Compétences'!A66="","",'Bilan Groupe Compétences'!A66)</f>
        <v/>
      </c>
      <c r="B65" s="363"/>
      <c r="C65" s="363"/>
      <c r="D65" s="363"/>
      <c r="E65" s="364"/>
      <c r="F65" s="96" t="str">
        <f t="shared" si="4"/>
        <v/>
      </c>
      <c r="G65" s="95" t="str">
        <f t="shared" si="5"/>
        <v/>
      </c>
      <c r="H65" s="360" t="str">
        <f t="shared" si="6"/>
        <v/>
      </c>
      <c r="I65" s="361"/>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2" t="str">
        <f>IF('Bilan Groupe Compétences'!A67="","",'Bilan Groupe Compétences'!A67)</f>
        <v/>
      </c>
      <c r="B66" s="363"/>
      <c r="C66" s="363"/>
      <c r="D66" s="363"/>
      <c r="E66" s="364"/>
      <c r="F66" s="96" t="str">
        <f t="shared" si="4"/>
        <v/>
      </c>
      <c r="G66" s="95" t="str">
        <f t="shared" si="5"/>
        <v/>
      </c>
      <c r="H66" s="360" t="str">
        <f t="shared" si="6"/>
        <v/>
      </c>
      <c r="I66" s="361"/>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2" t="str">
        <f>IF('Bilan Groupe Compétences'!A68="","",'Bilan Groupe Compétences'!A68)</f>
        <v/>
      </c>
      <c r="B67" s="363"/>
      <c r="C67" s="363"/>
      <c r="D67" s="363"/>
      <c r="E67" s="364"/>
      <c r="F67" s="96" t="str">
        <f t="shared" si="4"/>
        <v/>
      </c>
      <c r="G67" s="95" t="str">
        <f t="shared" si="5"/>
        <v/>
      </c>
      <c r="H67" s="360" t="str">
        <f t="shared" si="6"/>
        <v/>
      </c>
      <c r="I67" s="361"/>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2" t="str">
        <f>IF('Bilan Groupe Compétences'!A69="","",'Bilan Groupe Compétences'!A69)</f>
        <v/>
      </c>
      <c r="B68" s="363"/>
      <c r="C68" s="363"/>
      <c r="D68" s="363"/>
      <c r="E68" s="364"/>
      <c r="F68" s="96" t="str">
        <f t="shared" si="4"/>
        <v/>
      </c>
      <c r="G68" s="95" t="str">
        <f t="shared" si="5"/>
        <v/>
      </c>
      <c r="H68" s="360" t="str">
        <f t="shared" si="6"/>
        <v/>
      </c>
      <c r="I68" s="361"/>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2" t="str">
        <f>IF('Bilan Groupe Compétences'!A70="","",'Bilan Groupe Compétences'!A70)</f>
        <v/>
      </c>
      <c r="B69" s="363"/>
      <c r="C69" s="363"/>
      <c r="D69" s="363"/>
      <c r="E69" s="379"/>
      <c r="F69" s="96" t="str">
        <f t="shared" si="4"/>
        <v/>
      </c>
      <c r="G69" s="95" t="str">
        <f t="shared" si="5"/>
        <v/>
      </c>
      <c r="H69" s="360" t="str">
        <f t="shared" si="6"/>
        <v/>
      </c>
      <c r="I69" s="361"/>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2" t="str">
        <f>IF('Bilan Groupe Compétences'!A71="","",'Bilan Groupe Compétences'!A71)</f>
        <v/>
      </c>
      <c r="B70" s="363"/>
      <c r="C70" s="363"/>
      <c r="D70" s="363"/>
      <c r="E70" s="379"/>
      <c r="F70" s="96" t="str">
        <f t="shared" si="4"/>
        <v/>
      </c>
      <c r="G70" s="95" t="str">
        <f t="shared" si="5"/>
        <v/>
      </c>
      <c r="H70" s="360" t="str">
        <f t="shared" si="6"/>
        <v/>
      </c>
      <c r="I70" s="361"/>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6" t="str">
        <f>IF('Bilan Groupe Compétences'!A72="","",'Bilan Groupe Compétences'!A72)</f>
        <v/>
      </c>
      <c r="B71" s="337"/>
      <c r="C71" s="337"/>
      <c r="D71" s="337"/>
      <c r="E71" s="338"/>
      <c r="F71" s="98" t="str">
        <f t="shared" si="4"/>
        <v/>
      </c>
      <c r="G71" s="99" t="str">
        <f t="shared" si="5"/>
        <v/>
      </c>
      <c r="H71" s="380" t="str">
        <f t="shared" si="6"/>
        <v/>
      </c>
      <c r="I71" s="381"/>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127</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132</v>
      </c>
      <c r="HT300" s="10" t="str">
        <f ca="1">IF(COUNTA($HV$300:$JS$300)-COUNTIF($HV$300:$JS$300,"")=0,$HI$307,IF(COUNTIF(HV306:JS306,$HI$307)=COUNTA($J$6:$BG$6)-COUNTIF($J$6:$BG$6,""),$HI$307,IF(AND(COUNTA($J$7:$BG$7)-COUNTIF($J$7:$BG$7,$HI$307)=COUNTIF($J$7:$BG$7,$HI$306),COUNTA($J$12:$BG$71)=COUNTIF($J$12:$BG$71,$HI$306)),$HI$306,SUM(HV300:JS300)/SUM(HV305:JS305))))</f>
        <v>NC</v>
      </c>
      <c r="HU300" s="16" t="s">
        <v>130</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133</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1353" priority="22" operator="equal">
      <formula>20</formula>
    </cfRule>
    <cfRule type="cellIs" dxfId="1352" priority="23" operator="between">
      <formula>15</formula>
      <formula>19.9999999999999</formula>
    </cfRule>
    <cfRule type="cellIs" dxfId="1351" priority="24" operator="between">
      <formula>10</formula>
      <formula>14.9999999999999</formula>
    </cfRule>
    <cfRule type="containsBlanks" dxfId="1350" priority="25" stopIfTrue="1">
      <formula>LEN(TRIM(J5))=0</formula>
    </cfRule>
    <cfRule type="cellIs" dxfId="1349" priority="26" operator="between">
      <formula>5</formula>
      <formula>9.999999999999</formula>
    </cfRule>
    <cfRule type="cellIs" dxfId="1348" priority="27" operator="between">
      <formula>0</formula>
      <formula>4.99999999999999</formula>
    </cfRule>
  </conditionalFormatting>
  <conditionalFormatting sqref="J6:BG6">
    <cfRule type="cellIs" dxfId="1347" priority="16" operator="equal">
      <formula>20</formula>
    </cfRule>
    <cfRule type="cellIs" dxfId="1346" priority="17" operator="between">
      <formula>15</formula>
      <formula>19.9999999999999</formula>
    </cfRule>
    <cfRule type="cellIs" dxfId="1345" priority="18" operator="between">
      <formula>10</formula>
      <formula>14.9999999999999</formula>
    </cfRule>
    <cfRule type="containsBlanks" dxfId="1344" priority="19" stopIfTrue="1">
      <formula>LEN(TRIM(J6))=0</formula>
    </cfRule>
    <cfRule type="cellIs" dxfId="1343" priority="20" operator="between">
      <formula>5</formula>
      <formula>9.999999999999</formula>
    </cfRule>
    <cfRule type="cellIs" dxfId="1342" priority="21" operator="between">
      <formula>0</formula>
      <formula>4.99999999999999</formula>
    </cfRule>
  </conditionalFormatting>
  <conditionalFormatting sqref="F12:G71">
    <cfRule type="cellIs" dxfId="1341" priority="10" operator="equal">
      <formula>20</formula>
    </cfRule>
    <cfRule type="cellIs" dxfId="1340" priority="11" operator="between">
      <formula>15</formula>
      <formula>19.9999999999999</formula>
    </cfRule>
    <cfRule type="cellIs" dxfId="1339" priority="12" operator="between">
      <formula>10</formula>
      <formula>14.9999999999999</formula>
    </cfRule>
    <cfRule type="containsBlanks" dxfId="1338" priority="13" stopIfTrue="1">
      <formula>LEN(TRIM(F12))=0</formula>
    </cfRule>
    <cfRule type="cellIs" dxfId="1337" priority="14" operator="between">
      <formula>5</formula>
      <formula>9.999999999999</formula>
    </cfRule>
    <cfRule type="cellIs" dxfId="1336" priority="15" operator="between">
      <formula>0</formula>
      <formula>4.99999999999999</formula>
    </cfRule>
  </conditionalFormatting>
  <conditionalFormatting sqref="A7">
    <cfRule type="cellIs" dxfId="1335" priority="4" operator="equal">
      <formula>20</formula>
    </cfRule>
    <cfRule type="cellIs" dxfId="1334" priority="5" operator="between">
      <formula>15</formula>
      <formula>19.9999999999999</formula>
    </cfRule>
    <cfRule type="cellIs" dxfId="1333" priority="6" operator="between">
      <formula>10</formula>
      <formula>14.9999999999999</formula>
    </cfRule>
    <cfRule type="containsBlanks" dxfId="1332" priority="7" stopIfTrue="1">
      <formula>LEN(TRIM(A7))=0</formula>
    </cfRule>
    <cfRule type="cellIs" dxfId="1331" priority="8" operator="between">
      <formula>5</formula>
      <formula>9.999999999999</formula>
    </cfRule>
    <cfRule type="cellIs" dxfId="1330" priority="9" operator="between">
      <formula>0</formula>
      <formula>4.99999999999999</formula>
    </cfRule>
  </conditionalFormatting>
  <conditionalFormatting sqref="C5">
    <cfRule type="cellIs" dxfId="1329" priority="3" operator="equal">
      <formula>20</formula>
    </cfRule>
  </conditionalFormatting>
  <conditionalFormatting sqref="J12:BG71 H12:H71">
    <cfRule type="cellIs" dxfId="1328" priority="28" stopIfTrue="1" operator="equal">
      <formula>$HI$301</formula>
    </cfRule>
    <cfRule type="cellIs" dxfId="1327" priority="29" stopIfTrue="1" operator="equal">
      <formula>$HI$302</formula>
    </cfRule>
    <cfRule type="cellIs" dxfId="1326" priority="30" stopIfTrue="1" operator="equal">
      <formula>$HI$303</formula>
    </cfRule>
    <cfRule type="cellIs" dxfId="1325" priority="31" stopIfTrue="1" operator="equal">
      <formula>$HI$304</formula>
    </cfRule>
    <cfRule type="cellIs" dxfId="1324" priority="32" stopIfTrue="1" operator="equal">
      <formula>$HI$305</formula>
    </cfRule>
    <cfRule type="cellIs" dxfId="1323" priority="33" stopIfTrue="1" operator="equal">
      <formula>$HI$306</formula>
    </cfRule>
  </conditionalFormatting>
  <conditionalFormatting sqref="J7:BG7">
    <cfRule type="cellIs" dxfId="1322" priority="34" operator="equal">
      <formula>$HI$306</formula>
    </cfRule>
    <cfRule type="cellIs" dxfId="1321" priority="35" operator="equal">
      <formula>$HI$305</formula>
    </cfRule>
    <cfRule type="cellIs" dxfId="1320" priority="36" operator="equal">
      <formula>$HI$304</formula>
    </cfRule>
    <cfRule type="cellIs" dxfId="1319" priority="37" operator="equal">
      <formula>$HI$303</formula>
    </cfRule>
    <cfRule type="cellIs" dxfId="1318" priority="38" operator="equal">
      <formula>$HI$302</formula>
    </cfRule>
    <cfRule type="cellIs" dxfId="1317" priority="39" operator="equal">
      <formula>$HI$301</formula>
    </cfRule>
    <cfRule type="cellIs" dxfId="1316" priority="40" operator="equal">
      <formula>20</formula>
    </cfRule>
    <cfRule type="cellIs" dxfId="1315" priority="41" operator="between">
      <formula>15</formula>
      <formula>19.9999999999999</formula>
    </cfRule>
    <cfRule type="cellIs" dxfId="1314" priority="42" operator="between">
      <formula>10</formula>
      <formula>14.9999999999999</formula>
    </cfRule>
    <cfRule type="containsBlanks" dxfId="1313" priority="43" stopIfTrue="1">
      <formula>LEN(TRIM(J7))=0</formula>
    </cfRule>
    <cfRule type="cellIs" dxfId="1312" priority="44" operator="between">
      <formula>5</formula>
      <formula>9.999999999999</formula>
    </cfRule>
    <cfRule type="cellIs" dxfId="1311" priority="45" operator="between">
      <formula>0</formula>
      <formula>4.99999999999999</formula>
    </cfRule>
  </conditionalFormatting>
  <conditionalFormatting sqref="A7:B8">
    <cfRule type="cellIs" dxfId="1310" priority="46" operator="equal">
      <formula>$HI$306</formula>
    </cfRule>
  </conditionalFormatting>
  <dataValidations count="3">
    <dataValidation type="list" allowBlank="1" showInputMessage="1" showErrorMessage="1" sqref="J8:BG8">
      <formula1>$HP$301:$HP$329</formula1>
    </dataValidation>
    <dataValidation type="list" allowBlank="1" showInputMessage="1" showErrorMessage="1" sqref="J7:BG7">
      <formula1>$HI$301:$HI$348</formula1>
    </dataValidation>
    <dataValidation type="list" allowBlank="1" showInputMessage="1" showErrorMessage="1" sqref="J12:BG71">
      <formula1>$HI$301:$HI$306</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4B232A4C-6E35-47D9-A042-F22CA8C9A617}">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0EFC269B-33CD-402D-A49D-8F9FF6877A51}">
            <xm:f>'Classe, période, dates, coef'!$DW$301</xm:f>
            <x14:dxf>
              <font>
                <color rgb="FFFF0000"/>
              </font>
              <fill>
                <patternFill>
                  <bgColor rgb="FFFFCCCC"/>
                </patternFill>
              </fill>
            </x14:dxf>
          </x14:cfRule>
          <xm:sqref>A2:I4</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7" t="str">
        <f>IF(OR('Classe, période, dates, coef'!A7="",'Classe, période, dates, coef'!A14=""),'Bilan Groupe Compétences'!B3,CONCATENATE('Classe, période, dates, coef'!A7,"  ~  Période : ",'Classe, période, dates, coef'!A14))</f>
        <v>Affichage classe et période : Complétez l'onglet ''Classe, période, dates, coef''</v>
      </c>
      <c r="C1" s="357"/>
      <c r="D1" s="357"/>
      <c r="E1" s="357"/>
      <c r="F1" s="357"/>
      <c r="G1" s="357"/>
      <c r="H1" s="357"/>
      <c r="I1" s="357"/>
      <c r="J1" s="111" t="str">
        <f>CONCATENATE("   ",'Bilan Groupe Compétences'!DW303)</f>
        <v xml:space="preserve">   Seconde Relation Client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5" t="str">
        <f ca="1">IF(INDEX($HF$301:$HG$338,MATCH(RIGHT(CELL("nomfichier",$HF$301),2),$HF$301:$HF$338,0),2)=0,'Classe, période, dates, coef'!DW301,INDEX($HF$301:$HG$338,MATCH(RIGHT(CELL("nomfichier",$HF$301),2),$HF$301:$HF$338,0),2))</f>
        <v>Nom élève &gt; Complétez l'onglet ''Classe, période, dates, coef''</v>
      </c>
      <c r="B2" s="355"/>
      <c r="C2" s="355"/>
      <c r="D2" s="355"/>
      <c r="E2" s="355"/>
      <c r="F2" s="355"/>
      <c r="G2" s="355"/>
      <c r="H2" s="355"/>
      <c r="I2" s="355"/>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5"/>
      <c r="B3" s="355"/>
      <c r="C3" s="355"/>
      <c r="D3" s="355"/>
      <c r="E3" s="355"/>
      <c r="F3" s="355"/>
      <c r="G3" s="355"/>
      <c r="H3" s="355"/>
      <c r="I3" s="355"/>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6"/>
      <c r="B4" s="356"/>
      <c r="C4" s="356"/>
      <c r="D4" s="356"/>
      <c r="E4" s="356"/>
      <c r="F4" s="356"/>
      <c r="G4" s="356"/>
      <c r="H4" s="356"/>
      <c r="I4" s="356"/>
    </row>
    <row r="5" spans="1:127" ht="21" customHeight="1" thickTop="1" x14ac:dyDescent="0.2">
      <c r="A5" s="365" t="s">
        <v>49</v>
      </c>
      <c r="B5" s="366"/>
      <c r="C5" s="382" t="s">
        <v>75</v>
      </c>
      <c r="D5" s="55">
        <v>4</v>
      </c>
      <c r="E5" s="385" t="s">
        <v>99</v>
      </c>
      <c r="F5" s="385"/>
      <c r="G5" s="385"/>
      <c r="H5" s="385"/>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7"/>
      <c r="B6" s="368"/>
      <c r="C6" s="383"/>
      <c r="D6" s="90">
        <v>4</v>
      </c>
      <c r="E6" s="386" t="s">
        <v>100</v>
      </c>
      <c r="F6" s="386"/>
      <c r="G6" s="386"/>
      <c r="H6" s="386"/>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9" t="str">
        <f>IF(COUNTA(J5:BG6)-COUNTIF(J5:BG6,"")=0,"",IF(ISTEXT(HT300),HT300,ROUND(HT300,1)))</f>
        <v/>
      </c>
      <c r="B7" s="370"/>
      <c r="C7" s="383"/>
      <c r="D7" s="204">
        <v>4</v>
      </c>
      <c r="E7" s="203"/>
      <c r="F7" s="400" t="s">
        <v>122</v>
      </c>
      <c r="G7" s="400"/>
      <c r="H7" s="400"/>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1"/>
      <c r="B8" s="372"/>
      <c r="C8" s="384"/>
      <c r="D8" s="201">
        <v>4</v>
      </c>
      <c r="E8" s="202"/>
      <c r="F8" s="401" t="s">
        <v>232</v>
      </c>
      <c r="G8" s="401"/>
      <c r="H8" s="401"/>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2" t="s">
        <v>22</v>
      </c>
      <c r="B9" s="393"/>
      <c r="C9" s="393"/>
      <c r="D9" s="393"/>
      <c r="E9" s="97">
        <v>4</v>
      </c>
      <c r="F9" s="387" t="s">
        <v>118</v>
      </c>
      <c r="G9" s="388"/>
      <c r="H9" s="388"/>
      <c r="I9" s="389"/>
      <c r="J9" s="375" t="str">
        <f t="shared" ref="J9:BG9" ca="1" si="3">IF(OFFSET($HN$301,COLUMN(A:A)-1,0)=0,"",OFFSET($HN$301,COLUMN(A:A)-1,0))</f>
        <v/>
      </c>
      <c r="K9" s="358" t="str">
        <f t="shared" ca="1" si="3"/>
        <v/>
      </c>
      <c r="L9" s="358" t="str">
        <f t="shared" ca="1" si="3"/>
        <v/>
      </c>
      <c r="M9" s="358" t="str">
        <f t="shared" ca="1" si="3"/>
        <v/>
      </c>
      <c r="N9" s="358" t="str">
        <f t="shared" ca="1" si="3"/>
        <v/>
      </c>
      <c r="O9" s="358" t="str">
        <f t="shared" ca="1" si="3"/>
        <v/>
      </c>
      <c r="P9" s="358" t="str">
        <f t="shared" ca="1" si="3"/>
        <v/>
      </c>
      <c r="Q9" s="358" t="str">
        <f t="shared" ca="1" si="3"/>
        <v/>
      </c>
      <c r="R9" s="358" t="str">
        <f t="shared" ca="1" si="3"/>
        <v/>
      </c>
      <c r="S9" s="358" t="str">
        <f t="shared" ca="1" si="3"/>
        <v/>
      </c>
      <c r="T9" s="358" t="str">
        <f t="shared" ca="1" si="3"/>
        <v/>
      </c>
      <c r="U9" s="358" t="str">
        <f t="shared" ca="1" si="3"/>
        <v/>
      </c>
      <c r="V9" s="358" t="str">
        <f t="shared" ca="1" si="3"/>
        <v/>
      </c>
      <c r="W9" s="358" t="str">
        <f t="shared" ca="1" si="3"/>
        <v/>
      </c>
      <c r="X9" s="358" t="str">
        <f t="shared" ca="1" si="3"/>
        <v/>
      </c>
      <c r="Y9" s="358" t="str">
        <f t="shared" ca="1" si="3"/>
        <v/>
      </c>
      <c r="Z9" s="358" t="str">
        <f t="shared" ca="1" si="3"/>
        <v/>
      </c>
      <c r="AA9" s="358" t="str">
        <f t="shared" ca="1" si="3"/>
        <v/>
      </c>
      <c r="AB9" s="358" t="str">
        <f t="shared" ca="1" si="3"/>
        <v/>
      </c>
      <c r="AC9" s="358" t="str">
        <f t="shared" ca="1" si="3"/>
        <v/>
      </c>
      <c r="AD9" s="358" t="str">
        <f t="shared" ca="1" si="3"/>
        <v/>
      </c>
      <c r="AE9" s="358" t="str">
        <f t="shared" ca="1" si="3"/>
        <v/>
      </c>
      <c r="AF9" s="358" t="str">
        <f t="shared" ca="1" si="3"/>
        <v/>
      </c>
      <c r="AG9" s="358" t="str">
        <f t="shared" ca="1" si="3"/>
        <v/>
      </c>
      <c r="AH9" s="358" t="str">
        <f t="shared" ca="1" si="3"/>
        <v/>
      </c>
      <c r="AI9" s="358" t="str">
        <f t="shared" ca="1" si="3"/>
        <v/>
      </c>
      <c r="AJ9" s="358" t="str">
        <f t="shared" ca="1" si="3"/>
        <v/>
      </c>
      <c r="AK9" s="358" t="str">
        <f t="shared" ca="1" si="3"/>
        <v/>
      </c>
      <c r="AL9" s="358" t="str">
        <f t="shared" ca="1" si="3"/>
        <v/>
      </c>
      <c r="AM9" s="358" t="str">
        <f t="shared" ca="1" si="3"/>
        <v/>
      </c>
      <c r="AN9" s="358" t="str">
        <f t="shared" ca="1" si="3"/>
        <v/>
      </c>
      <c r="AO9" s="358" t="str">
        <f t="shared" ca="1" si="3"/>
        <v/>
      </c>
      <c r="AP9" s="358" t="str">
        <f t="shared" ca="1" si="3"/>
        <v/>
      </c>
      <c r="AQ9" s="358" t="str">
        <f t="shared" ca="1" si="3"/>
        <v/>
      </c>
      <c r="AR9" s="358" t="str">
        <f t="shared" ca="1" si="3"/>
        <v/>
      </c>
      <c r="AS9" s="358" t="str">
        <f t="shared" ca="1" si="3"/>
        <v/>
      </c>
      <c r="AT9" s="358" t="str">
        <f t="shared" ca="1" si="3"/>
        <v/>
      </c>
      <c r="AU9" s="358" t="str">
        <f t="shared" ca="1" si="3"/>
        <v/>
      </c>
      <c r="AV9" s="358" t="str">
        <f t="shared" ca="1" si="3"/>
        <v/>
      </c>
      <c r="AW9" s="358" t="str">
        <f t="shared" ca="1" si="3"/>
        <v/>
      </c>
      <c r="AX9" s="358" t="str">
        <f t="shared" ca="1" si="3"/>
        <v/>
      </c>
      <c r="AY9" s="358" t="str">
        <f t="shared" ca="1" si="3"/>
        <v/>
      </c>
      <c r="AZ9" s="358" t="str">
        <f t="shared" ca="1" si="3"/>
        <v/>
      </c>
      <c r="BA9" s="358" t="str">
        <f t="shared" ca="1" si="3"/>
        <v/>
      </c>
      <c r="BB9" s="358" t="str">
        <f t="shared" ca="1" si="3"/>
        <v/>
      </c>
      <c r="BC9" s="358" t="str">
        <f t="shared" ca="1" si="3"/>
        <v/>
      </c>
      <c r="BD9" s="358" t="str">
        <f t="shared" ca="1" si="3"/>
        <v/>
      </c>
      <c r="BE9" s="358" t="str">
        <f t="shared" ca="1" si="3"/>
        <v/>
      </c>
      <c r="BF9" s="358" t="str">
        <f t="shared" ca="1" si="3"/>
        <v/>
      </c>
      <c r="BG9" s="373" t="str">
        <f t="shared" ca="1" si="3"/>
        <v/>
      </c>
      <c r="DF9" s="9"/>
      <c r="DG9" s="28"/>
      <c r="DI9" s="28"/>
      <c r="DK9" s="28"/>
      <c r="DO9" s="28"/>
      <c r="DQ9" s="28"/>
      <c r="DS9" s="28"/>
      <c r="DU9" s="28"/>
      <c r="DW9" s="28"/>
    </row>
    <row r="10" spans="1:127" ht="36" customHeight="1" x14ac:dyDescent="0.2">
      <c r="A10" s="394" t="s">
        <v>23</v>
      </c>
      <c r="B10" s="395"/>
      <c r="C10" s="395"/>
      <c r="D10" s="395"/>
      <c r="E10" s="396"/>
      <c r="F10" s="112" t="str">
        <f>E6</f>
        <v>Moyenne minimale indicative</v>
      </c>
      <c r="G10" s="113" t="str">
        <f>E5</f>
        <v>Moyenne maximale indicative</v>
      </c>
      <c r="H10" s="390" t="s">
        <v>77</v>
      </c>
      <c r="I10" s="391"/>
      <c r="J10" s="376"/>
      <c r="K10" s="359"/>
      <c r="L10" s="359"/>
      <c r="M10" s="359"/>
      <c r="N10" s="359"/>
      <c r="O10" s="359"/>
      <c r="P10" s="359"/>
      <c r="Q10" s="359"/>
      <c r="R10" s="359"/>
      <c r="S10" s="359"/>
      <c r="T10" s="359"/>
      <c r="U10" s="359"/>
      <c r="V10" s="359"/>
      <c r="W10" s="359"/>
      <c r="X10" s="359"/>
      <c r="Y10" s="359"/>
      <c r="Z10" s="359"/>
      <c r="AA10" s="359"/>
      <c r="AB10" s="359"/>
      <c r="AC10" s="359"/>
      <c r="AD10" s="359"/>
      <c r="AE10" s="359"/>
      <c r="AF10" s="359"/>
      <c r="AG10" s="359"/>
      <c r="AH10" s="359"/>
      <c r="AI10" s="359"/>
      <c r="AJ10" s="359"/>
      <c r="AK10" s="359"/>
      <c r="AL10" s="359"/>
      <c r="AM10" s="359"/>
      <c r="AN10" s="359"/>
      <c r="AO10" s="359"/>
      <c r="AP10" s="359"/>
      <c r="AQ10" s="359"/>
      <c r="AR10" s="359"/>
      <c r="AS10" s="359"/>
      <c r="AT10" s="359"/>
      <c r="AU10" s="359"/>
      <c r="AV10" s="359"/>
      <c r="AW10" s="359"/>
      <c r="AX10" s="359"/>
      <c r="AY10" s="359"/>
      <c r="AZ10" s="359"/>
      <c r="BA10" s="359"/>
      <c r="BB10" s="359"/>
      <c r="BC10" s="359"/>
      <c r="BD10" s="359"/>
      <c r="BE10" s="359"/>
      <c r="BF10" s="359"/>
      <c r="BG10" s="374"/>
      <c r="DF10" s="9"/>
      <c r="DG10" s="28"/>
      <c r="DI10" s="28"/>
      <c r="DK10" s="28"/>
      <c r="DO10" s="28"/>
      <c r="DQ10" s="28"/>
      <c r="DS10" s="28"/>
      <c r="DU10" s="28"/>
      <c r="DW10" s="28"/>
    </row>
    <row r="11" spans="1:127" ht="12.75" customHeight="1" x14ac:dyDescent="0.2">
      <c r="A11" s="397">
        <v>6</v>
      </c>
      <c r="B11" s="398"/>
      <c r="C11" s="398"/>
      <c r="D11" s="398"/>
      <c r="E11" s="399"/>
      <c r="F11" s="82">
        <v>6</v>
      </c>
      <c r="G11" s="100">
        <v>6</v>
      </c>
      <c r="H11" s="377">
        <v>6</v>
      </c>
      <c r="I11" s="378"/>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2" t="str">
        <f>IF('Bilan Groupe Compétences'!A13="","",'Bilan Groupe Compétences'!A13)</f>
        <v>Orientation MA1 : Communiquer avec courtoisie, faire preuve de serviabilité, de calme et de tact</v>
      </c>
      <c r="B12" s="363"/>
      <c r="C12" s="363"/>
      <c r="D12" s="363"/>
      <c r="E12" s="363"/>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60" t="str">
        <f t="shared" ref="H12:H71" si="6">IF(HR307="","",HR307)</f>
        <v/>
      </c>
      <c r="I12" s="361"/>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2" t="str">
        <f>IF('Bilan Groupe Compétences'!A14="","",'Bilan Groupe Compétences'!A14)</f>
        <v>Orientation MA2 : Maintenir son espace de travail fonctionnel et propre dans le respect des règles internes</v>
      </c>
      <c r="B13" s="363"/>
      <c r="C13" s="363"/>
      <c r="D13" s="363"/>
      <c r="E13" s="364"/>
      <c r="F13" s="96" t="str">
        <f t="shared" si="4"/>
        <v/>
      </c>
      <c r="G13" s="95" t="str">
        <f t="shared" si="5"/>
        <v/>
      </c>
      <c r="H13" s="360" t="str">
        <f t="shared" si="6"/>
        <v/>
      </c>
      <c r="I13" s="361"/>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2" t="str">
        <f>IF('Bilan Groupe Compétences'!A15="","",'Bilan Groupe Compétences'!A15)</f>
        <v>Orientation MA3 : Rechercher, trier, classifier, sélectionner l'information papier et numérique</v>
      </c>
      <c r="B14" s="363"/>
      <c r="C14" s="363"/>
      <c r="D14" s="363"/>
      <c r="E14" s="364"/>
      <c r="F14" s="96" t="str">
        <f t="shared" si="4"/>
        <v/>
      </c>
      <c r="G14" s="95" t="str">
        <f t="shared" si="5"/>
        <v/>
      </c>
      <c r="H14" s="360" t="str">
        <f t="shared" si="6"/>
        <v/>
      </c>
      <c r="I14" s="361"/>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2" t="str">
        <f>IF('Bilan Groupe Compétences'!A16="","",'Bilan Groupe Compétences'!A16)</f>
        <v>Orientation MA4 : Rédiger correctement des messages et comptes-rendus simples</v>
      </c>
      <c r="B15" s="363"/>
      <c r="C15" s="363"/>
      <c r="D15" s="363"/>
      <c r="E15" s="364"/>
      <c r="F15" s="96" t="str">
        <f t="shared" si="4"/>
        <v/>
      </c>
      <c r="G15" s="95" t="str">
        <f t="shared" si="5"/>
        <v/>
      </c>
      <c r="H15" s="360" t="str">
        <f t="shared" si="6"/>
        <v/>
      </c>
      <c r="I15" s="361"/>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2" t="str">
        <f>IF('Bilan Groupe Compétences'!A17="","",'Bilan Groupe Compétences'!A17)</f>
        <v>Orientation MA5 : Montrer de l'intérêt pour l'anglais et/ou autre(s) langue(s) étrangère(s)</v>
      </c>
      <c r="B16" s="363"/>
      <c r="C16" s="363"/>
      <c r="D16" s="363"/>
      <c r="E16" s="364"/>
      <c r="F16" s="96" t="str">
        <f t="shared" si="4"/>
        <v/>
      </c>
      <c r="G16" s="95" t="str">
        <f t="shared" si="5"/>
        <v/>
      </c>
      <c r="H16" s="360" t="str">
        <f t="shared" si="6"/>
        <v/>
      </c>
      <c r="I16" s="361"/>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2" t="str">
        <f>IF('Bilan Groupe Compétences'!A18="","",'Bilan Groupe Compétences'!A18)</f>
        <v>Orientation MCV-A1 : Effectuer et comprendre des calculs commerciaux simples (cadencier, % TVA et réduction)</v>
      </c>
      <c r="B17" s="363"/>
      <c r="C17" s="363"/>
      <c r="D17" s="363"/>
      <c r="E17" s="364"/>
      <c r="F17" s="96" t="str">
        <f t="shared" si="4"/>
        <v/>
      </c>
      <c r="G17" s="95" t="str">
        <f t="shared" si="5"/>
        <v/>
      </c>
      <c r="H17" s="360" t="str">
        <f t="shared" si="6"/>
        <v/>
      </c>
      <c r="I17" s="361"/>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2" t="str">
        <f>IF('Bilan Groupe Compétences'!A19="","",'Bilan Groupe Compétences'!A19)</f>
        <v>Orientation MCV-A2 : Travailler en équipe, collaborer, communiquer avec ses collaborateurs</v>
      </c>
      <c r="B18" s="363"/>
      <c r="C18" s="363"/>
      <c r="D18" s="363"/>
      <c r="E18" s="364"/>
      <c r="F18" s="96" t="str">
        <f t="shared" si="4"/>
        <v/>
      </c>
      <c r="G18" s="95" t="str">
        <f t="shared" si="5"/>
        <v/>
      </c>
      <c r="H18" s="360" t="str">
        <f t="shared" si="6"/>
        <v/>
      </c>
      <c r="I18" s="361"/>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2" t="str">
        <f>IF('Bilan Groupe Compétences'!A20="","",'Bilan Groupe Compétences'!A20)</f>
        <v>Orientation MCV-A3 : Argumenter, convaincre, répondre à des objections sur des sujets (ou produits) simples</v>
      </c>
      <c r="B19" s="363"/>
      <c r="C19" s="363"/>
      <c r="D19" s="363"/>
      <c r="E19" s="364"/>
      <c r="F19" s="96" t="str">
        <f t="shared" si="4"/>
        <v/>
      </c>
      <c r="G19" s="95" t="str">
        <f t="shared" si="5"/>
        <v/>
      </c>
      <c r="H19" s="360" t="str">
        <f t="shared" si="6"/>
        <v/>
      </c>
      <c r="I19" s="361"/>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2" t="str">
        <f>IF('Bilan Groupe Compétences'!A21="","",'Bilan Groupe Compétences'!A21)</f>
        <v>Orientation MCV-A4 : Se montrer dynamique, rapide et efficace dans la réalisation de tâches matérielles</v>
      </c>
      <c r="B20" s="363"/>
      <c r="C20" s="363"/>
      <c r="D20" s="363"/>
      <c r="E20" s="364"/>
      <c r="F20" s="96" t="str">
        <f t="shared" si="4"/>
        <v/>
      </c>
      <c r="G20" s="95" t="str">
        <f t="shared" si="5"/>
        <v/>
      </c>
      <c r="H20" s="360" t="str">
        <f t="shared" si="6"/>
        <v/>
      </c>
      <c r="I20" s="361"/>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2" t="str">
        <f>IF('Bilan Groupe Compétences'!A22="","",'Bilan Groupe Compétences'!A22)</f>
        <v>Orientation MCV-A5 : Mettre en valeur des présentations de produits et/ou créer des affichettes attrayantes</v>
      </c>
      <c r="B21" s="363"/>
      <c r="C21" s="363"/>
      <c r="D21" s="363"/>
      <c r="E21" s="364"/>
      <c r="F21" s="96" t="str">
        <f t="shared" si="4"/>
        <v/>
      </c>
      <c r="G21" s="95" t="str">
        <f t="shared" si="5"/>
        <v/>
      </c>
      <c r="H21" s="360" t="str">
        <f t="shared" si="6"/>
        <v/>
      </c>
      <c r="I21" s="361"/>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2" t="str">
        <f>IF('Bilan Groupe Compétences'!A23="","",'Bilan Groupe Compétences'!A23)</f>
        <v>Orientation MCV-B1 : Travailler en autonomie, faire preuve d’indépendance et d’organisation, prendre des initiatives</v>
      </c>
      <c r="B22" s="363"/>
      <c r="C22" s="363"/>
      <c r="D22" s="363"/>
      <c r="E22" s="364"/>
      <c r="F22" s="96" t="str">
        <f t="shared" si="4"/>
        <v/>
      </c>
      <c r="G22" s="95" t="str">
        <f t="shared" si="5"/>
        <v/>
      </c>
      <c r="H22" s="360" t="str">
        <f t="shared" si="6"/>
        <v/>
      </c>
      <c r="I22" s="361"/>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2" t="str">
        <f>IF('Bilan Groupe Compétences'!A24="","",'Bilan Groupe Compétences'!A24)</f>
        <v>Orientation MCV-B2 : Faire preuve de qualité d'écoute, d'observation, d'adaptabilité et d'aisance verbale</v>
      </c>
      <c r="B23" s="363"/>
      <c r="C23" s="363"/>
      <c r="D23" s="363"/>
      <c r="E23" s="364"/>
      <c r="F23" s="96" t="str">
        <f t="shared" si="4"/>
        <v/>
      </c>
      <c r="G23" s="95" t="str">
        <f t="shared" si="5"/>
        <v/>
      </c>
      <c r="H23" s="360" t="str">
        <f t="shared" si="6"/>
        <v/>
      </c>
      <c r="I23" s="361"/>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2" t="str">
        <f>IF('Bilan Groupe Compétences'!A25="","",'Bilan Groupe Compétences'!A25)</f>
        <v>Orientation MCV-B3 : Faire preuve d'aisance, de persévérance dans l'argumentation, la réponse aux objections</v>
      </c>
      <c r="B24" s="363"/>
      <c r="C24" s="363"/>
      <c r="D24" s="363"/>
      <c r="E24" s="364"/>
      <c r="F24" s="96" t="str">
        <f t="shared" si="4"/>
        <v/>
      </c>
      <c r="G24" s="95" t="str">
        <f t="shared" si="5"/>
        <v/>
      </c>
      <c r="H24" s="360" t="str">
        <f t="shared" si="6"/>
        <v/>
      </c>
      <c r="I24" s="361"/>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2" t="str">
        <f>IF('Bilan Groupe Compétences'!A26="","",'Bilan Groupe Compétences'!A26)</f>
        <v>Orientation MCV-B4 : Analyser, synthétiser, s’autoanalyser avec pertinence à l’oral ou l’écrit</v>
      </c>
      <c r="B25" s="363"/>
      <c r="C25" s="363"/>
      <c r="D25" s="363"/>
      <c r="E25" s="364"/>
      <c r="F25" s="96" t="str">
        <f t="shared" si="4"/>
        <v/>
      </c>
      <c r="G25" s="95" t="str">
        <f t="shared" si="5"/>
        <v/>
      </c>
      <c r="H25" s="360" t="str">
        <f t="shared" si="6"/>
        <v/>
      </c>
      <c r="I25" s="361"/>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2" t="str">
        <f>IF('Bilan Groupe Compétences'!A27="","",'Bilan Groupe Compétences'!A27)</f>
        <v>Orientation MCV-B5 : Se montrer rationnel, flexible et entreprenant dans des situations de mobilité</v>
      </c>
      <c r="B26" s="363"/>
      <c r="C26" s="363"/>
      <c r="D26" s="363"/>
      <c r="E26" s="364"/>
      <c r="F26" s="96" t="str">
        <f t="shared" si="4"/>
        <v/>
      </c>
      <c r="G26" s="95" t="str">
        <f t="shared" si="5"/>
        <v/>
      </c>
      <c r="H26" s="360" t="str">
        <f t="shared" si="6"/>
        <v/>
      </c>
      <c r="I26" s="361"/>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2" t="str">
        <f>IF('Bilan Groupe Compétences'!A28="","",'Bilan Groupe Compétences'!A28)</f>
        <v>1.A. Prendre contact avec le client interne ou externe (ou prospect), dans un cadre omnicanal :</v>
      </c>
      <c r="B27" s="363"/>
      <c r="C27" s="363"/>
      <c r="D27" s="363"/>
      <c r="E27" s="364"/>
      <c r="F27" s="96" t="str">
        <f t="shared" si="4"/>
        <v/>
      </c>
      <c r="G27" s="95" t="str">
        <f t="shared" si="5"/>
        <v/>
      </c>
      <c r="H27" s="360" t="str">
        <f t="shared" si="6"/>
        <v/>
      </c>
      <c r="I27" s="361"/>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2" t="str">
        <f>IF('Bilan Groupe Compétences'!A29="","",'Bilan Groupe Compétences'!A29)</f>
        <v>1.B. Identifier le client externe ou interne à l’organisation et ses caractéristiques, dans un cadre omnicanal</v>
      </c>
      <c r="B28" s="363"/>
      <c r="C28" s="363"/>
      <c r="D28" s="363"/>
      <c r="E28" s="364"/>
      <c r="F28" s="96" t="str">
        <f t="shared" si="4"/>
        <v/>
      </c>
      <c r="G28" s="95" t="str">
        <f t="shared" si="5"/>
        <v/>
      </c>
      <c r="H28" s="360" t="str">
        <f t="shared" si="6"/>
        <v/>
      </c>
      <c r="I28" s="361"/>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2" t="str">
        <f>IF('Bilan Groupe Compétences'!A30="","",'Bilan Groupe Compétences'!A30)</f>
        <v>1.C. Identifier le besoin du client externe ou interne (ou du prospect), dans un cadre omnicanal</v>
      </c>
      <c r="B29" s="363"/>
      <c r="C29" s="363"/>
      <c r="D29" s="363"/>
      <c r="E29" s="364"/>
      <c r="F29" s="96" t="str">
        <f t="shared" si="4"/>
        <v/>
      </c>
      <c r="G29" s="95" t="str">
        <f t="shared" si="5"/>
        <v/>
      </c>
      <c r="H29" s="360" t="str">
        <f t="shared" si="6"/>
        <v/>
      </c>
      <c r="I29" s="361"/>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2" t="str">
        <f>IF('Bilan Groupe Compétences'!A31="","",'Bilan Groupe Compétences'!A31)</f>
        <v>1.D. Proposer une solution adaptée au parcours et à l’expérience du client interne ou externe (ou prospect), dans un cadre omnicanal</v>
      </c>
      <c r="B30" s="363"/>
      <c r="C30" s="363"/>
      <c r="D30" s="363"/>
      <c r="E30" s="364"/>
      <c r="F30" s="96" t="str">
        <f t="shared" si="4"/>
        <v/>
      </c>
      <c r="G30" s="95" t="str">
        <f t="shared" si="5"/>
        <v/>
      </c>
      <c r="H30" s="360" t="str">
        <f t="shared" si="6"/>
        <v/>
      </c>
      <c r="I30" s="361"/>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2" t="str">
        <f>IF('Bilan Groupe Compétences'!A32="","",'Bilan Groupe Compétences'!A32)</f>
        <v>2.A. Gérer le suivi de la demande du client interne ou externe (ou du prospect) dans un cadre omnicanal, notamment :</v>
      </c>
      <c r="B31" s="363"/>
      <c r="C31" s="363"/>
      <c r="D31" s="363"/>
      <c r="E31" s="364"/>
      <c r="F31" s="96" t="str">
        <f t="shared" si="4"/>
        <v/>
      </c>
      <c r="G31" s="95" t="str">
        <f t="shared" si="5"/>
        <v/>
      </c>
      <c r="H31" s="360" t="str">
        <f t="shared" si="6"/>
        <v/>
      </c>
      <c r="I31" s="361"/>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2" t="str">
        <f>IF('Bilan Groupe Compétences'!A33="","",'Bilan Groupe Compétences'!A33)</f>
        <v>2.B. Satisfaire le client interne ou externe (ou prospect) dans un cadre omnicanal</v>
      </c>
      <c r="B32" s="363"/>
      <c r="C32" s="363"/>
      <c r="D32" s="363"/>
      <c r="E32" s="364"/>
      <c r="F32" s="96" t="str">
        <f t="shared" si="4"/>
        <v/>
      </c>
      <c r="G32" s="95" t="str">
        <f t="shared" si="5"/>
        <v/>
      </c>
      <c r="H32" s="360" t="str">
        <f t="shared" si="6"/>
        <v/>
      </c>
      <c r="I32" s="361"/>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2" t="str">
        <f>IF('Bilan Groupe Compétences'!A34="","",'Bilan Groupe Compétences'!A34)</f>
        <v>2.C. Fidéliser/pérenniser la relation avec le client interne ou externe dans un cadre omnicanal</v>
      </c>
      <c r="B33" s="363"/>
      <c r="C33" s="363"/>
      <c r="D33" s="363"/>
      <c r="E33" s="364"/>
      <c r="F33" s="96" t="str">
        <f t="shared" si="4"/>
        <v/>
      </c>
      <c r="G33" s="95" t="str">
        <f t="shared" si="5"/>
        <v/>
      </c>
      <c r="H33" s="360" t="str">
        <f t="shared" si="6"/>
        <v/>
      </c>
      <c r="I33" s="361"/>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2" t="str">
        <f>IF('Bilan Groupe Compétences'!A35="","",'Bilan Groupe Compétences'!A35)</f>
        <v>3.A. Assurer la veille informationnelle et commerciale (la collecte) dans un cadre omnicanal</v>
      </c>
      <c r="B34" s="363"/>
      <c r="C34" s="363"/>
      <c r="D34" s="363"/>
      <c r="E34" s="364"/>
      <c r="F34" s="96" t="str">
        <f t="shared" si="4"/>
        <v/>
      </c>
      <c r="G34" s="95" t="str">
        <f t="shared" si="5"/>
        <v/>
      </c>
      <c r="H34" s="360" t="str">
        <f t="shared" si="6"/>
        <v/>
      </c>
      <c r="I34" s="361"/>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2" t="str">
        <f>IF('Bilan Groupe Compétences'!A36="","",'Bilan Groupe Compétences'!A36)</f>
        <v>3.B. Traiter et exploiter l’information relative à la relation client (interne, externe ou prospect) dans un cadre omnicanal</v>
      </c>
      <c r="B35" s="363"/>
      <c r="C35" s="363"/>
      <c r="D35" s="363"/>
      <c r="E35" s="364"/>
      <c r="F35" s="96" t="str">
        <f t="shared" si="4"/>
        <v/>
      </c>
      <c r="G35" s="95" t="str">
        <f t="shared" si="5"/>
        <v/>
      </c>
      <c r="H35" s="360" t="str">
        <f t="shared" si="6"/>
        <v/>
      </c>
      <c r="I35" s="361"/>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2" t="str">
        <f>IF('Bilan Groupe Compétences'!A37="","",'Bilan Groupe Compétences'!A37)</f>
        <v>3.C. Diffuser l’information au client interne, externe ou au prospect dans un cadre omnicanal</v>
      </c>
      <c r="B36" s="363"/>
      <c r="C36" s="363"/>
      <c r="D36" s="363"/>
      <c r="E36" s="364"/>
      <c r="F36" s="96" t="str">
        <f t="shared" si="4"/>
        <v/>
      </c>
      <c r="G36" s="95" t="str">
        <f t="shared" si="5"/>
        <v/>
      </c>
      <c r="H36" s="360" t="str">
        <f t="shared" si="6"/>
        <v/>
      </c>
      <c r="I36" s="361"/>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2" t="str">
        <f>IF('Bilan Groupe Compétences'!A38="","",'Bilan Groupe Compétences'!A38)</f>
        <v>CT 1. Produire un résultat conforme à la commande (de la hiérarchie, du client…)</v>
      </c>
      <c r="B37" s="363"/>
      <c r="C37" s="363"/>
      <c r="D37" s="363"/>
      <c r="E37" s="364"/>
      <c r="F37" s="96" t="str">
        <f t="shared" si="4"/>
        <v/>
      </c>
      <c r="G37" s="95" t="str">
        <f t="shared" si="5"/>
        <v/>
      </c>
      <c r="H37" s="360" t="str">
        <f t="shared" si="6"/>
        <v/>
      </c>
      <c r="I37" s="361"/>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2" t="str">
        <f>IF('Bilan Groupe Compétences'!A39="","",'Bilan Groupe Compétences'!A39)</f>
        <v>CT 2. Respecter les délais impartis</v>
      </c>
      <c r="B38" s="363"/>
      <c r="C38" s="363"/>
      <c r="D38" s="363"/>
      <c r="E38" s="364"/>
      <c r="F38" s="96" t="str">
        <f t="shared" si="4"/>
        <v/>
      </c>
      <c r="G38" s="95" t="str">
        <f t="shared" si="5"/>
        <v/>
      </c>
      <c r="H38" s="360" t="str">
        <f t="shared" si="6"/>
        <v/>
      </c>
      <c r="I38" s="361"/>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2" t="str">
        <f>IF('Bilan Groupe Compétences'!A40="","",'Bilan Groupe Compétences'!A40)</f>
        <v>CT 3. Restituer la présentation de son activité</v>
      </c>
      <c r="B39" s="363"/>
      <c r="C39" s="363"/>
      <c r="D39" s="363"/>
      <c r="E39" s="364"/>
      <c r="F39" s="96" t="str">
        <f t="shared" si="4"/>
        <v/>
      </c>
      <c r="G39" s="95" t="str">
        <f t="shared" si="5"/>
        <v/>
      </c>
      <c r="H39" s="360" t="str">
        <f t="shared" si="6"/>
        <v/>
      </c>
      <c r="I39" s="361"/>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2" t="str">
        <f>IF('Bilan Groupe Compétences'!A41="","",'Bilan Groupe Compétences'!A41)</f>
        <v>CT 4. S'impliquer dans son action</v>
      </c>
      <c r="B40" s="363"/>
      <c r="C40" s="363"/>
      <c r="D40" s="363"/>
      <c r="E40" s="364"/>
      <c r="F40" s="96" t="str">
        <f t="shared" si="4"/>
        <v/>
      </c>
      <c r="G40" s="95" t="str">
        <f t="shared" si="5"/>
        <v/>
      </c>
      <c r="H40" s="360" t="str">
        <f t="shared" si="6"/>
        <v/>
      </c>
      <c r="I40" s="361"/>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2" t="str">
        <f>IF('Bilan Groupe Compétences'!A42="","",'Bilan Groupe Compétences'!A42)</f>
        <v>CT 5. S'intégrer de façon harmonieuse et constructive à l'équipe de travail</v>
      </c>
      <c r="B41" s="363"/>
      <c r="C41" s="363"/>
      <c r="D41" s="363"/>
      <c r="E41" s="364"/>
      <c r="F41" s="96" t="str">
        <f t="shared" si="4"/>
        <v/>
      </c>
      <c r="G41" s="95" t="str">
        <f t="shared" si="5"/>
        <v/>
      </c>
      <c r="H41" s="360" t="str">
        <f t="shared" si="6"/>
        <v/>
      </c>
      <c r="I41" s="361"/>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2" t="str">
        <f>IF('Bilan Groupe Compétences'!A43="","",'Bilan Groupe Compétences'!A43)</f>
        <v>CT 6. Rechercher l'information et l'exploiter</v>
      </c>
      <c r="B42" s="363"/>
      <c r="C42" s="363"/>
      <c r="D42" s="363"/>
      <c r="E42" s="364"/>
      <c r="F42" s="96" t="str">
        <f t="shared" si="4"/>
        <v/>
      </c>
      <c r="G42" s="95" t="str">
        <f t="shared" si="5"/>
        <v/>
      </c>
      <c r="H42" s="360" t="str">
        <f t="shared" si="6"/>
        <v/>
      </c>
      <c r="I42" s="361"/>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2" t="str">
        <f>IF('Bilan Groupe Compétences'!A44="","",'Bilan Groupe Compétences'!A44)</f>
        <v>CT 7. A l'écrit, s'exprimer avec la qualité rédactionnelle attendue</v>
      </c>
      <c r="B43" s="363"/>
      <c r="C43" s="363"/>
      <c r="D43" s="363"/>
      <c r="E43" s="364"/>
      <c r="F43" s="96" t="str">
        <f t="shared" si="4"/>
        <v/>
      </c>
      <c r="G43" s="95" t="str">
        <f t="shared" si="5"/>
        <v/>
      </c>
      <c r="H43" s="360" t="str">
        <f t="shared" si="6"/>
        <v/>
      </c>
      <c r="I43" s="361"/>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2" t="str">
        <f>IF('Bilan Groupe Compétences'!A45="","",'Bilan Groupe Compétences'!A45)</f>
        <v>CT 8. A l'oral, s'exprimer de façon professionnelle</v>
      </c>
      <c r="B44" s="363"/>
      <c r="C44" s="363"/>
      <c r="D44" s="363"/>
      <c r="E44" s="364"/>
      <c r="F44" s="96" t="str">
        <f t="shared" si="4"/>
        <v/>
      </c>
      <c r="G44" s="95" t="str">
        <f t="shared" si="5"/>
        <v/>
      </c>
      <c r="H44" s="360" t="str">
        <f t="shared" si="6"/>
        <v/>
      </c>
      <c r="I44" s="361"/>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2" t="str">
        <f>IF('Bilan Groupe Compétences'!A46="","",'Bilan Groupe Compétences'!A46)</f>
        <v>CT 9. Développer son agilité numérique</v>
      </c>
      <c r="B45" s="363"/>
      <c r="C45" s="363"/>
      <c r="D45" s="363"/>
      <c r="E45" s="364"/>
      <c r="F45" s="96" t="str">
        <f t="shared" si="4"/>
        <v/>
      </c>
      <c r="G45" s="95" t="str">
        <f t="shared" si="5"/>
        <v/>
      </c>
      <c r="H45" s="360" t="str">
        <f t="shared" si="6"/>
        <v/>
      </c>
      <c r="I45" s="361"/>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2" t="str">
        <f>IF('Bilan Groupe Compétences'!A47="","",'Bilan Groupe Compétences'!A47)</f>
        <v>CT 10. Adopter une posture professionnelle (non verbal)</v>
      </c>
      <c r="B46" s="363"/>
      <c r="C46" s="363"/>
      <c r="D46" s="363"/>
      <c r="E46" s="364"/>
      <c r="F46" s="96" t="str">
        <f t="shared" si="4"/>
        <v/>
      </c>
      <c r="G46" s="95" t="str">
        <f t="shared" si="5"/>
        <v/>
      </c>
      <c r="H46" s="360" t="str">
        <f t="shared" si="6"/>
        <v/>
      </c>
      <c r="I46" s="361"/>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2" t="str">
        <f>IF('Bilan Groupe Compétences'!A48="","",'Bilan Groupe Compétences'!A48)</f>
        <v>CT 11. S'autoévaluer</v>
      </c>
      <c r="B47" s="363"/>
      <c r="C47" s="363"/>
      <c r="D47" s="363"/>
      <c r="E47" s="364"/>
      <c r="F47" s="96" t="str">
        <f t="shared" si="4"/>
        <v/>
      </c>
      <c r="G47" s="95" t="str">
        <f t="shared" si="5"/>
        <v/>
      </c>
      <c r="H47" s="360" t="str">
        <f t="shared" si="6"/>
        <v/>
      </c>
      <c r="I47" s="361"/>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2" t="str">
        <f>IF('Bilan Groupe Compétences'!A49="","",'Bilan Groupe Compétences'!A49)</f>
        <v/>
      </c>
      <c r="B48" s="363"/>
      <c r="C48" s="363"/>
      <c r="D48" s="363"/>
      <c r="E48" s="364"/>
      <c r="F48" s="96" t="str">
        <f t="shared" si="4"/>
        <v/>
      </c>
      <c r="G48" s="95" t="str">
        <f t="shared" si="5"/>
        <v/>
      </c>
      <c r="H48" s="360" t="str">
        <f t="shared" si="6"/>
        <v/>
      </c>
      <c r="I48" s="361"/>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2" t="str">
        <f>IF('Bilan Groupe Compétences'!A50="","",'Bilan Groupe Compétences'!A50)</f>
        <v/>
      </c>
      <c r="B49" s="363"/>
      <c r="C49" s="363"/>
      <c r="D49" s="363"/>
      <c r="E49" s="364"/>
      <c r="F49" s="96" t="str">
        <f t="shared" si="4"/>
        <v/>
      </c>
      <c r="G49" s="95" t="str">
        <f t="shared" si="5"/>
        <v/>
      </c>
      <c r="H49" s="360" t="str">
        <f t="shared" si="6"/>
        <v/>
      </c>
      <c r="I49" s="361"/>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2" t="str">
        <f>IF('Bilan Groupe Compétences'!A51="","",'Bilan Groupe Compétences'!A51)</f>
        <v/>
      </c>
      <c r="B50" s="363"/>
      <c r="C50" s="363"/>
      <c r="D50" s="363"/>
      <c r="E50" s="364"/>
      <c r="F50" s="96" t="str">
        <f t="shared" si="4"/>
        <v/>
      </c>
      <c r="G50" s="95" t="str">
        <f t="shared" si="5"/>
        <v/>
      </c>
      <c r="H50" s="360" t="str">
        <f t="shared" si="6"/>
        <v/>
      </c>
      <c r="I50" s="361"/>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2" t="str">
        <f>IF('Bilan Groupe Compétences'!A52="","",'Bilan Groupe Compétences'!A52)</f>
        <v/>
      </c>
      <c r="B51" s="363"/>
      <c r="C51" s="363"/>
      <c r="D51" s="363"/>
      <c r="E51" s="364"/>
      <c r="F51" s="96" t="str">
        <f t="shared" si="4"/>
        <v/>
      </c>
      <c r="G51" s="95" t="str">
        <f t="shared" si="5"/>
        <v/>
      </c>
      <c r="H51" s="360" t="str">
        <f t="shared" si="6"/>
        <v/>
      </c>
      <c r="I51" s="361"/>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2" t="str">
        <f>IF('Bilan Groupe Compétences'!A53="","",'Bilan Groupe Compétences'!A53)</f>
        <v/>
      </c>
      <c r="B52" s="363"/>
      <c r="C52" s="363"/>
      <c r="D52" s="363"/>
      <c r="E52" s="364"/>
      <c r="F52" s="96" t="str">
        <f t="shared" si="4"/>
        <v/>
      </c>
      <c r="G52" s="95" t="str">
        <f t="shared" si="5"/>
        <v/>
      </c>
      <c r="H52" s="360" t="str">
        <f t="shared" si="6"/>
        <v/>
      </c>
      <c r="I52" s="361"/>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2" t="str">
        <f>IF('Bilan Groupe Compétences'!A54="","",'Bilan Groupe Compétences'!A54)</f>
        <v/>
      </c>
      <c r="B53" s="363"/>
      <c r="C53" s="363"/>
      <c r="D53" s="363"/>
      <c r="E53" s="364"/>
      <c r="F53" s="96" t="str">
        <f t="shared" si="4"/>
        <v/>
      </c>
      <c r="G53" s="95" t="str">
        <f t="shared" si="5"/>
        <v/>
      </c>
      <c r="H53" s="360" t="str">
        <f t="shared" si="6"/>
        <v/>
      </c>
      <c r="I53" s="361"/>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2" t="str">
        <f>IF('Bilan Groupe Compétences'!A55="","",'Bilan Groupe Compétences'!A55)</f>
        <v/>
      </c>
      <c r="B54" s="363"/>
      <c r="C54" s="363"/>
      <c r="D54" s="363"/>
      <c r="E54" s="364"/>
      <c r="F54" s="96" t="str">
        <f t="shared" si="4"/>
        <v/>
      </c>
      <c r="G54" s="95" t="str">
        <f t="shared" si="5"/>
        <v/>
      </c>
      <c r="H54" s="360" t="str">
        <f t="shared" si="6"/>
        <v/>
      </c>
      <c r="I54" s="361"/>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2" t="str">
        <f>IF('Bilan Groupe Compétences'!A56="","",'Bilan Groupe Compétences'!A56)</f>
        <v/>
      </c>
      <c r="B55" s="363"/>
      <c r="C55" s="363"/>
      <c r="D55" s="363"/>
      <c r="E55" s="364"/>
      <c r="F55" s="96" t="str">
        <f t="shared" si="4"/>
        <v/>
      </c>
      <c r="G55" s="95" t="str">
        <f t="shared" si="5"/>
        <v/>
      </c>
      <c r="H55" s="360" t="str">
        <f t="shared" si="6"/>
        <v/>
      </c>
      <c r="I55" s="361"/>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2" t="str">
        <f>IF('Bilan Groupe Compétences'!A57="","",'Bilan Groupe Compétences'!A57)</f>
        <v/>
      </c>
      <c r="B56" s="363"/>
      <c r="C56" s="363"/>
      <c r="D56" s="363"/>
      <c r="E56" s="364"/>
      <c r="F56" s="96" t="str">
        <f t="shared" si="4"/>
        <v/>
      </c>
      <c r="G56" s="95" t="str">
        <f t="shared" si="5"/>
        <v/>
      </c>
      <c r="H56" s="360" t="str">
        <f t="shared" si="6"/>
        <v/>
      </c>
      <c r="I56" s="361"/>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2" t="str">
        <f>IF('Bilan Groupe Compétences'!A58="","",'Bilan Groupe Compétences'!A58)</f>
        <v/>
      </c>
      <c r="B57" s="363"/>
      <c r="C57" s="363"/>
      <c r="D57" s="363"/>
      <c r="E57" s="364"/>
      <c r="F57" s="96" t="str">
        <f t="shared" si="4"/>
        <v/>
      </c>
      <c r="G57" s="95" t="str">
        <f t="shared" si="5"/>
        <v/>
      </c>
      <c r="H57" s="360" t="str">
        <f t="shared" si="6"/>
        <v/>
      </c>
      <c r="I57" s="361"/>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2" t="str">
        <f>IF('Bilan Groupe Compétences'!A59="","",'Bilan Groupe Compétences'!A59)</f>
        <v/>
      </c>
      <c r="B58" s="363"/>
      <c r="C58" s="363"/>
      <c r="D58" s="363"/>
      <c r="E58" s="364"/>
      <c r="F58" s="96" t="str">
        <f t="shared" si="4"/>
        <v/>
      </c>
      <c r="G58" s="95" t="str">
        <f t="shared" si="5"/>
        <v/>
      </c>
      <c r="H58" s="360" t="str">
        <f t="shared" si="6"/>
        <v/>
      </c>
      <c r="I58" s="361"/>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2" t="str">
        <f>IF('Bilan Groupe Compétences'!A60="","",'Bilan Groupe Compétences'!A60)</f>
        <v/>
      </c>
      <c r="B59" s="363"/>
      <c r="C59" s="363"/>
      <c r="D59" s="363"/>
      <c r="E59" s="364"/>
      <c r="F59" s="96" t="str">
        <f t="shared" si="4"/>
        <v/>
      </c>
      <c r="G59" s="95" t="str">
        <f t="shared" si="5"/>
        <v/>
      </c>
      <c r="H59" s="360" t="str">
        <f t="shared" si="6"/>
        <v/>
      </c>
      <c r="I59" s="361"/>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2" t="str">
        <f>IF('Bilan Groupe Compétences'!A61="","",'Bilan Groupe Compétences'!A61)</f>
        <v/>
      </c>
      <c r="B60" s="363"/>
      <c r="C60" s="363"/>
      <c r="D60" s="363"/>
      <c r="E60" s="364"/>
      <c r="F60" s="96" t="str">
        <f t="shared" si="4"/>
        <v/>
      </c>
      <c r="G60" s="95" t="str">
        <f t="shared" si="5"/>
        <v/>
      </c>
      <c r="H60" s="360" t="str">
        <f t="shared" si="6"/>
        <v/>
      </c>
      <c r="I60" s="361"/>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2" t="str">
        <f>IF('Bilan Groupe Compétences'!A62="","",'Bilan Groupe Compétences'!A62)</f>
        <v/>
      </c>
      <c r="B61" s="363"/>
      <c r="C61" s="363"/>
      <c r="D61" s="363"/>
      <c r="E61" s="364"/>
      <c r="F61" s="96" t="str">
        <f t="shared" si="4"/>
        <v/>
      </c>
      <c r="G61" s="95" t="str">
        <f t="shared" si="5"/>
        <v/>
      </c>
      <c r="H61" s="360" t="str">
        <f t="shared" si="6"/>
        <v/>
      </c>
      <c r="I61" s="361"/>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2" t="str">
        <f>IF('Bilan Groupe Compétences'!A63="","",'Bilan Groupe Compétences'!A63)</f>
        <v/>
      </c>
      <c r="B62" s="363"/>
      <c r="C62" s="363"/>
      <c r="D62" s="363"/>
      <c r="E62" s="364"/>
      <c r="F62" s="96" t="str">
        <f t="shared" si="4"/>
        <v/>
      </c>
      <c r="G62" s="95" t="str">
        <f t="shared" si="5"/>
        <v/>
      </c>
      <c r="H62" s="360" t="str">
        <f t="shared" si="6"/>
        <v/>
      </c>
      <c r="I62" s="361"/>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2" t="str">
        <f>IF('Bilan Groupe Compétences'!A64="","",'Bilan Groupe Compétences'!A64)</f>
        <v/>
      </c>
      <c r="B63" s="363"/>
      <c r="C63" s="363"/>
      <c r="D63" s="363"/>
      <c r="E63" s="364"/>
      <c r="F63" s="96" t="str">
        <f t="shared" si="4"/>
        <v/>
      </c>
      <c r="G63" s="95" t="str">
        <f t="shared" si="5"/>
        <v/>
      </c>
      <c r="H63" s="360" t="str">
        <f t="shared" si="6"/>
        <v/>
      </c>
      <c r="I63" s="361"/>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2" t="str">
        <f>IF('Bilan Groupe Compétences'!A65="","",'Bilan Groupe Compétences'!A65)</f>
        <v/>
      </c>
      <c r="B64" s="363"/>
      <c r="C64" s="363"/>
      <c r="D64" s="363"/>
      <c r="E64" s="364"/>
      <c r="F64" s="96" t="str">
        <f t="shared" si="4"/>
        <v/>
      </c>
      <c r="G64" s="95" t="str">
        <f t="shared" si="5"/>
        <v/>
      </c>
      <c r="H64" s="360" t="str">
        <f t="shared" si="6"/>
        <v/>
      </c>
      <c r="I64" s="361"/>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2" t="str">
        <f>IF('Bilan Groupe Compétences'!A66="","",'Bilan Groupe Compétences'!A66)</f>
        <v/>
      </c>
      <c r="B65" s="363"/>
      <c r="C65" s="363"/>
      <c r="D65" s="363"/>
      <c r="E65" s="364"/>
      <c r="F65" s="96" t="str">
        <f t="shared" si="4"/>
        <v/>
      </c>
      <c r="G65" s="95" t="str">
        <f t="shared" si="5"/>
        <v/>
      </c>
      <c r="H65" s="360" t="str">
        <f t="shared" si="6"/>
        <v/>
      </c>
      <c r="I65" s="361"/>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2" t="str">
        <f>IF('Bilan Groupe Compétences'!A67="","",'Bilan Groupe Compétences'!A67)</f>
        <v/>
      </c>
      <c r="B66" s="363"/>
      <c r="C66" s="363"/>
      <c r="D66" s="363"/>
      <c r="E66" s="364"/>
      <c r="F66" s="96" t="str">
        <f t="shared" si="4"/>
        <v/>
      </c>
      <c r="G66" s="95" t="str">
        <f t="shared" si="5"/>
        <v/>
      </c>
      <c r="H66" s="360" t="str">
        <f t="shared" si="6"/>
        <v/>
      </c>
      <c r="I66" s="361"/>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2" t="str">
        <f>IF('Bilan Groupe Compétences'!A68="","",'Bilan Groupe Compétences'!A68)</f>
        <v/>
      </c>
      <c r="B67" s="363"/>
      <c r="C67" s="363"/>
      <c r="D67" s="363"/>
      <c r="E67" s="364"/>
      <c r="F67" s="96" t="str">
        <f t="shared" si="4"/>
        <v/>
      </c>
      <c r="G67" s="95" t="str">
        <f t="shared" si="5"/>
        <v/>
      </c>
      <c r="H67" s="360" t="str">
        <f t="shared" si="6"/>
        <v/>
      </c>
      <c r="I67" s="361"/>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2" t="str">
        <f>IF('Bilan Groupe Compétences'!A69="","",'Bilan Groupe Compétences'!A69)</f>
        <v/>
      </c>
      <c r="B68" s="363"/>
      <c r="C68" s="363"/>
      <c r="D68" s="363"/>
      <c r="E68" s="364"/>
      <c r="F68" s="96" t="str">
        <f t="shared" si="4"/>
        <v/>
      </c>
      <c r="G68" s="95" t="str">
        <f t="shared" si="5"/>
        <v/>
      </c>
      <c r="H68" s="360" t="str">
        <f t="shared" si="6"/>
        <v/>
      </c>
      <c r="I68" s="361"/>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2" t="str">
        <f>IF('Bilan Groupe Compétences'!A70="","",'Bilan Groupe Compétences'!A70)</f>
        <v/>
      </c>
      <c r="B69" s="363"/>
      <c r="C69" s="363"/>
      <c r="D69" s="363"/>
      <c r="E69" s="379"/>
      <c r="F69" s="96" t="str">
        <f t="shared" si="4"/>
        <v/>
      </c>
      <c r="G69" s="95" t="str">
        <f t="shared" si="5"/>
        <v/>
      </c>
      <c r="H69" s="360" t="str">
        <f t="shared" si="6"/>
        <v/>
      </c>
      <c r="I69" s="361"/>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2" t="str">
        <f>IF('Bilan Groupe Compétences'!A71="","",'Bilan Groupe Compétences'!A71)</f>
        <v/>
      </c>
      <c r="B70" s="363"/>
      <c r="C70" s="363"/>
      <c r="D70" s="363"/>
      <c r="E70" s="379"/>
      <c r="F70" s="96" t="str">
        <f t="shared" si="4"/>
        <v/>
      </c>
      <c r="G70" s="95" t="str">
        <f t="shared" si="5"/>
        <v/>
      </c>
      <c r="H70" s="360" t="str">
        <f t="shared" si="6"/>
        <v/>
      </c>
      <c r="I70" s="361"/>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6" t="str">
        <f>IF('Bilan Groupe Compétences'!A72="","",'Bilan Groupe Compétences'!A72)</f>
        <v/>
      </c>
      <c r="B71" s="337"/>
      <c r="C71" s="337"/>
      <c r="D71" s="337"/>
      <c r="E71" s="338"/>
      <c r="F71" s="98" t="str">
        <f t="shared" si="4"/>
        <v/>
      </c>
      <c r="G71" s="99" t="str">
        <f t="shared" si="5"/>
        <v/>
      </c>
      <c r="H71" s="380" t="str">
        <f t="shared" si="6"/>
        <v/>
      </c>
      <c r="I71" s="381"/>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127</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132</v>
      </c>
      <c r="HT300" s="10" t="str">
        <f ca="1">IF(COUNTA($HV$300:$JS$300)-COUNTIF($HV$300:$JS$300,"")=0,$HI$307,IF(COUNTIF(HV306:JS306,$HI$307)=COUNTA($J$6:$BG$6)-COUNTIF($J$6:$BG$6,""),$HI$307,IF(AND(COUNTA($J$7:$BG$7)-COUNTIF($J$7:$BG$7,$HI$307)=COUNTIF($J$7:$BG$7,$HI$306),COUNTA($J$12:$BG$71)=COUNTIF($J$12:$BG$71,$HI$306)),$HI$306,SUM(HV300:JS300)/SUM(HV305:JS305))))</f>
        <v>NC</v>
      </c>
      <c r="HU300" s="16" t="s">
        <v>130</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133</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1307" priority="22" operator="equal">
      <formula>20</formula>
    </cfRule>
    <cfRule type="cellIs" dxfId="1306" priority="23" operator="between">
      <formula>15</formula>
      <formula>19.9999999999999</formula>
    </cfRule>
    <cfRule type="cellIs" dxfId="1305" priority="24" operator="between">
      <formula>10</formula>
      <formula>14.9999999999999</formula>
    </cfRule>
    <cfRule type="containsBlanks" dxfId="1304" priority="25" stopIfTrue="1">
      <formula>LEN(TRIM(J5))=0</formula>
    </cfRule>
    <cfRule type="cellIs" dxfId="1303" priority="26" operator="between">
      <formula>5</formula>
      <formula>9.999999999999</formula>
    </cfRule>
    <cfRule type="cellIs" dxfId="1302" priority="27" operator="between">
      <formula>0</formula>
      <formula>4.99999999999999</formula>
    </cfRule>
  </conditionalFormatting>
  <conditionalFormatting sqref="J6:BG6">
    <cfRule type="cellIs" dxfId="1301" priority="16" operator="equal">
      <formula>20</formula>
    </cfRule>
    <cfRule type="cellIs" dxfId="1300" priority="17" operator="between">
      <formula>15</formula>
      <formula>19.9999999999999</formula>
    </cfRule>
    <cfRule type="cellIs" dxfId="1299" priority="18" operator="between">
      <formula>10</formula>
      <formula>14.9999999999999</formula>
    </cfRule>
    <cfRule type="containsBlanks" dxfId="1298" priority="19" stopIfTrue="1">
      <formula>LEN(TRIM(J6))=0</formula>
    </cfRule>
    <cfRule type="cellIs" dxfId="1297" priority="20" operator="between">
      <formula>5</formula>
      <formula>9.999999999999</formula>
    </cfRule>
    <cfRule type="cellIs" dxfId="1296" priority="21" operator="between">
      <formula>0</formula>
      <formula>4.99999999999999</formula>
    </cfRule>
  </conditionalFormatting>
  <conditionalFormatting sqref="F12:G71">
    <cfRule type="cellIs" dxfId="1295" priority="10" operator="equal">
      <formula>20</formula>
    </cfRule>
    <cfRule type="cellIs" dxfId="1294" priority="11" operator="between">
      <formula>15</formula>
      <formula>19.9999999999999</formula>
    </cfRule>
    <cfRule type="cellIs" dxfId="1293" priority="12" operator="between">
      <formula>10</formula>
      <formula>14.9999999999999</formula>
    </cfRule>
    <cfRule type="containsBlanks" dxfId="1292" priority="13" stopIfTrue="1">
      <formula>LEN(TRIM(F12))=0</formula>
    </cfRule>
    <cfRule type="cellIs" dxfId="1291" priority="14" operator="between">
      <formula>5</formula>
      <formula>9.999999999999</formula>
    </cfRule>
    <cfRule type="cellIs" dxfId="1290" priority="15" operator="between">
      <formula>0</formula>
      <formula>4.99999999999999</formula>
    </cfRule>
  </conditionalFormatting>
  <conditionalFormatting sqref="A7">
    <cfRule type="cellIs" dxfId="1289" priority="4" operator="equal">
      <formula>20</formula>
    </cfRule>
    <cfRule type="cellIs" dxfId="1288" priority="5" operator="between">
      <formula>15</formula>
      <formula>19.9999999999999</formula>
    </cfRule>
    <cfRule type="cellIs" dxfId="1287" priority="6" operator="between">
      <formula>10</formula>
      <formula>14.9999999999999</formula>
    </cfRule>
    <cfRule type="containsBlanks" dxfId="1286" priority="7" stopIfTrue="1">
      <formula>LEN(TRIM(A7))=0</formula>
    </cfRule>
    <cfRule type="cellIs" dxfId="1285" priority="8" operator="between">
      <formula>5</formula>
      <formula>9.999999999999</formula>
    </cfRule>
    <cfRule type="cellIs" dxfId="1284" priority="9" operator="between">
      <formula>0</formula>
      <formula>4.99999999999999</formula>
    </cfRule>
  </conditionalFormatting>
  <conditionalFormatting sqref="C5">
    <cfRule type="cellIs" dxfId="1283" priority="3" operator="equal">
      <formula>20</formula>
    </cfRule>
  </conditionalFormatting>
  <conditionalFormatting sqref="J12:BG71 H12:H71">
    <cfRule type="cellIs" dxfId="1282" priority="28" stopIfTrue="1" operator="equal">
      <formula>$HI$301</formula>
    </cfRule>
    <cfRule type="cellIs" dxfId="1281" priority="29" stopIfTrue="1" operator="equal">
      <formula>$HI$302</formula>
    </cfRule>
    <cfRule type="cellIs" dxfId="1280" priority="30" stopIfTrue="1" operator="equal">
      <formula>$HI$303</formula>
    </cfRule>
    <cfRule type="cellIs" dxfId="1279" priority="31" stopIfTrue="1" operator="equal">
      <formula>$HI$304</formula>
    </cfRule>
    <cfRule type="cellIs" dxfId="1278" priority="32" stopIfTrue="1" operator="equal">
      <formula>$HI$305</formula>
    </cfRule>
    <cfRule type="cellIs" dxfId="1277" priority="33" stopIfTrue="1" operator="equal">
      <formula>$HI$306</formula>
    </cfRule>
  </conditionalFormatting>
  <conditionalFormatting sqref="J7:BG7">
    <cfRule type="cellIs" dxfId="1276" priority="34" operator="equal">
      <formula>$HI$306</formula>
    </cfRule>
    <cfRule type="cellIs" dxfId="1275" priority="35" operator="equal">
      <formula>$HI$305</formula>
    </cfRule>
    <cfRule type="cellIs" dxfId="1274" priority="36" operator="equal">
      <formula>$HI$304</formula>
    </cfRule>
    <cfRule type="cellIs" dxfId="1273" priority="37" operator="equal">
      <formula>$HI$303</formula>
    </cfRule>
    <cfRule type="cellIs" dxfId="1272" priority="38" operator="equal">
      <formula>$HI$302</formula>
    </cfRule>
    <cfRule type="cellIs" dxfId="1271" priority="39" operator="equal">
      <formula>$HI$301</formula>
    </cfRule>
    <cfRule type="cellIs" dxfId="1270" priority="40" operator="equal">
      <formula>20</formula>
    </cfRule>
    <cfRule type="cellIs" dxfId="1269" priority="41" operator="between">
      <formula>15</formula>
      <formula>19.9999999999999</formula>
    </cfRule>
    <cfRule type="cellIs" dxfId="1268" priority="42" operator="between">
      <formula>10</formula>
      <formula>14.9999999999999</formula>
    </cfRule>
    <cfRule type="containsBlanks" dxfId="1267" priority="43" stopIfTrue="1">
      <formula>LEN(TRIM(J7))=0</formula>
    </cfRule>
    <cfRule type="cellIs" dxfId="1266" priority="44" operator="between">
      <formula>5</formula>
      <formula>9.999999999999</formula>
    </cfRule>
    <cfRule type="cellIs" dxfId="1265" priority="45" operator="between">
      <formula>0</formula>
      <formula>4.99999999999999</formula>
    </cfRule>
  </conditionalFormatting>
  <conditionalFormatting sqref="A7:B8">
    <cfRule type="cellIs" dxfId="1264" priority="46" operator="equal">
      <formula>$HI$306</formula>
    </cfRule>
  </conditionalFormatting>
  <dataValidations count="3">
    <dataValidation type="list" allowBlank="1" showInputMessage="1" showErrorMessage="1" sqref="J12:BG71">
      <formula1>$HI$301:$HI$306</formula1>
    </dataValidation>
    <dataValidation type="list" allowBlank="1" showInputMessage="1" showErrorMessage="1" sqref="J7:BG7">
      <formula1>$HI$301:$HI$348</formula1>
    </dataValidation>
    <dataValidation type="list" allowBlank="1" showInputMessage="1" showErrorMessage="1" sqref="J8:BG8">
      <formula1>$HP$301:$HP$329</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8895CC21-A065-4DC0-AA8E-F2C64AFC66A0}">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6243A2AD-39A6-4FFB-9A67-A665F9AB0294}">
            <xm:f>'Classe, période, dates, coef'!$DW$301</xm:f>
            <x14:dxf>
              <font>
                <color rgb="FFFF0000"/>
              </font>
              <fill>
                <patternFill>
                  <bgColor rgb="FFFFCCCC"/>
                </patternFill>
              </fill>
            </x14:dxf>
          </x14:cfRule>
          <xm:sqref>A2:I4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7" t="str">
        <f>IF(OR('Classe, période, dates, coef'!A7="",'Classe, période, dates, coef'!A14=""),'Bilan Groupe Compétences'!B3,CONCATENATE('Classe, période, dates, coef'!A7,"  ~  Période : ",'Classe, période, dates, coef'!A14))</f>
        <v>Affichage classe et période : Complétez l'onglet ''Classe, période, dates, coef''</v>
      </c>
      <c r="C1" s="357"/>
      <c r="D1" s="357"/>
      <c r="E1" s="357"/>
      <c r="F1" s="357"/>
      <c r="G1" s="357"/>
      <c r="H1" s="357"/>
      <c r="I1" s="357"/>
      <c r="J1" s="111" t="str">
        <f>CONCATENATE("   ",'Bilan Groupe Compétences'!DW303)</f>
        <v xml:space="preserve">   Seconde Relation Client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5" t="str">
        <f ca="1">IF(INDEX($HF$301:$HG$338,MATCH(RIGHT(CELL("nomfichier",$HF$301),2),$HF$301:$HF$338,0),2)=0,'Classe, période, dates, coef'!DW301,INDEX($HF$301:$HG$338,MATCH(RIGHT(CELL("nomfichier",$HF$301),2),$HF$301:$HF$338,0),2))</f>
        <v>Nom élève &gt; Complétez l'onglet ''Classe, période, dates, coef''</v>
      </c>
      <c r="B2" s="355"/>
      <c r="C2" s="355"/>
      <c r="D2" s="355"/>
      <c r="E2" s="355"/>
      <c r="F2" s="355"/>
      <c r="G2" s="355"/>
      <c r="H2" s="355"/>
      <c r="I2" s="355"/>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5"/>
      <c r="B3" s="355"/>
      <c r="C3" s="355"/>
      <c r="D3" s="355"/>
      <c r="E3" s="355"/>
      <c r="F3" s="355"/>
      <c r="G3" s="355"/>
      <c r="H3" s="355"/>
      <c r="I3" s="355"/>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6"/>
      <c r="B4" s="356"/>
      <c r="C4" s="356"/>
      <c r="D4" s="356"/>
      <c r="E4" s="356"/>
      <c r="F4" s="356"/>
      <c r="G4" s="356"/>
      <c r="H4" s="356"/>
      <c r="I4" s="356"/>
    </row>
    <row r="5" spans="1:127" ht="21" customHeight="1" thickTop="1" x14ac:dyDescent="0.2">
      <c r="A5" s="365" t="s">
        <v>49</v>
      </c>
      <c r="B5" s="366"/>
      <c r="C5" s="382" t="s">
        <v>75</v>
      </c>
      <c r="D5" s="55">
        <v>4</v>
      </c>
      <c r="E5" s="385" t="s">
        <v>99</v>
      </c>
      <c r="F5" s="385"/>
      <c r="G5" s="385"/>
      <c r="H5" s="385"/>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7"/>
      <c r="B6" s="368"/>
      <c r="C6" s="383"/>
      <c r="D6" s="90">
        <v>4</v>
      </c>
      <c r="E6" s="386" t="s">
        <v>100</v>
      </c>
      <c r="F6" s="386"/>
      <c r="G6" s="386"/>
      <c r="H6" s="386"/>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9" t="str">
        <f>IF(COUNTA(J5:BG6)-COUNTIF(J5:BG6,"")=0,"",IF(ISTEXT(HT300),HT300,ROUND(HT300,1)))</f>
        <v/>
      </c>
      <c r="B7" s="370"/>
      <c r="C7" s="383"/>
      <c r="D7" s="204">
        <v>4</v>
      </c>
      <c r="E7" s="203"/>
      <c r="F7" s="400" t="s">
        <v>122</v>
      </c>
      <c r="G7" s="400"/>
      <c r="H7" s="400"/>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1"/>
      <c r="B8" s="372"/>
      <c r="C8" s="384"/>
      <c r="D8" s="201">
        <v>4</v>
      </c>
      <c r="E8" s="202"/>
      <c r="F8" s="401" t="s">
        <v>232</v>
      </c>
      <c r="G8" s="401"/>
      <c r="H8" s="401"/>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2" t="s">
        <v>22</v>
      </c>
      <c r="B9" s="393"/>
      <c r="C9" s="393"/>
      <c r="D9" s="393"/>
      <c r="E9" s="97">
        <v>4</v>
      </c>
      <c r="F9" s="387" t="s">
        <v>118</v>
      </c>
      <c r="G9" s="388"/>
      <c r="H9" s="388"/>
      <c r="I9" s="389"/>
      <c r="J9" s="375" t="str">
        <f t="shared" ref="J9:BG9" ca="1" si="3">IF(OFFSET($HN$301,COLUMN(A:A)-1,0)=0,"",OFFSET($HN$301,COLUMN(A:A)-1,0))</f>
        <v/>
      </c>
      <c r="K9" s="358" t="str">
        <f t="shared" ca="1" si="3"/>
        <v/>
      </c>
      <c r="L9" s="358" t="str">
        <f t="shared" ca="1" si="3"/>
        <v/>
      </c>
      <c r="M9" s="358" t="str">
        <f t="shared" ca="1" si="3"/>
        <v/>
      </c>
      <c r="N9" s="358" t="str">
        <f t="shared" ca="1" si="3"/>
        <v/>
      </c>
      <c r="O9" s="358" t="str">
        <f t="shared" ca="1" si="3"/>
        <v/>
      </c>
      <c r="P9" s="358" t="str">
        <f t="shared" ca="1" si="3"/>
        <v/>
      </c>
      <c r="Q9" s="358" t="str">
        <f t="shared" ca="1" si="3"/>
        <v/>
      </c>
      <c r="R9" s="358" t="str">
        <f t="shared" ca="1" si="3"/>
        <v/>
      </c>
      <c r="S9" s="358" t="str">
        <f t="shared" ca="1" si="3"/>
        <v/>
      </c>
      <c r="T9" s="358" t="str">
        <f t="shared" ca="1" si="3"/>
        <v/>
      </c>
      <c r="U9" s="358" t="str">
        <f t="shared" ca="1" si="3"/>
        <v/>
      </c>
      <c r="V9" s="358" t="str">
        <f t="shared" ca="1" si="3"/>
        <v/>
      </c>
      <c r="W9" s="358" t="str">
        <f t="shared" ca="1" si="3"/>
        <v/>
      </c>
      <c r="X9" s="358" t="str">
        <f t="shared" ca="1" si="3"/>
        <v/>
      </c>
      <c r="Y9" s="358" t="str">
        <f t="shared" ca="1" si="3"/>
        <v/>
      </c>
      <c r="Z9" s="358" t="str">
        <f t="shared" ca="1" si="3"/>
        <v/>
      </c>
      <c r="AA9" s="358" t="str">
        <f t="shared" ca="1" si="3"/>
        <v/>
      </c>
      <c r="AB9" s="358" t="str">
        <f t="shared" ca="1" si="3"/>
        <v/>
      </c>
      <c r="AC9" s="358" t="str">
        <f t="shared" ca="1" si="3"/>
        <v/>
      </c>
      <c r="AD9" s="358" t="str">
        <f t="shared" ca="1" si="3"/>
        <v/>
      </c>
      <c r="AE9" s="358" t="str">
        <f t="shared" ca="1" si="3"/>
        <v/>
      </c>
      <c r="AF9" s="358" t="str">
        <f t="shared" ca="1" si="3"/>
        <v/>
      </c>
      <c r="AG9" s="358" t="str">
        <f t="shared" ca="1" si="3"/>
        <v/>
      </c>
      <c r="AH9" s="358" t="str">
        <f t="shared" ca="1" si="3"/>
        <v/>
      </c>
      <c r="AI9" s="358" t="str">
        <f t="shared" ca="1" si="3"/>
        <v/>
      </c>
      <c r="AJ9" s="358" t="str">
        <f t="shared" ca="1" si="3"/>
        <v/>
      </c>
      <c r="AK9" s="358" t="str">
        <f t="shared" ca="1" si="3"/>
        <v/>
      </c>
      <c r="AL9" s="358" t="str">
        <f t="shared" ca="1" si="3"/>
        <v/>
      </c>
      <c r="AM9" s="358" t="str">
        <f t="shared" ca="1" si="3"/>
        <v/>
      </c>
      <c r="AN9" s="358" t="str">
        <f t="shared" ca="1" si="3"/>
        <v/>
      </c>
      <c r="AO9" s="358" t="str">
        <f t="shared" ca="1" si="3"/>
        <v/>
      </c>
      <c r="AP9" s="358" t="str">
        <f t="shared" ca="1" si="3"/>
        <v/>
      </c>
      <c r="AQ9" s="358" t="str">
        <f t="shared" ca="1" si="3"/>
        <v/>
      </c>
      <c r="AR9" s="358" t="str">
        <f t="shared" ca="1" si="3"/>
        <v/>
      </c>
      <c r="AS9" s="358" t="str">
        <f t="shared" ca="1" si="3"/>
        <v/>
      </c>
      <c r="AT9" s="358" t="str">
        <f t="shared" ca="1" si="3"/>
        <v/>
      </c>
      <c r="AU9" s="358" t="str">
        <f t="shared" ca="1" si="3"/>
        <v/>
      </c>
      <c r="AV9" s="358" t="str">
        <f t="shared" ca="1" si="3"/>
        <v/>
      </c>
      <c r="AW9" s="358" t="str">
        <f t="shared" ca="1" si="3"/>
        <v/>
      </c>
      <c r="AX9" s="358" t="str">
        <f t="shared" ca="1" si="3"/>
        <v/>
      </c>
      <c r="AY9" s="358" t="str">
        <f t="shared" ca="1" si="3"/>
        <v/>
      </c>
      <c r="AZ9" s="358" t="str">
        <f t="shared" ca="1" si="3"/>
        <v/>
      </c>
      <c r="BA9" s="358" t="str">
        <f t="shared" ca="1" si="3"/>
        <v/>
      </c>
      <c r="BB9" s="358" t="str">
        <f t="shared" ca="1" si="3"/>
        <v/>
      </c>
      <c r="BC9" s="358" t="str">
        <f t="shared" ca="1" si="3"/>
        <v/>
      </c>
      <c r="BD9" s="358" t="str">
        <f t="shared" ca="1" si="3"/>
        <v/>
      </c>
      <c r="BE9" s="358" t="str">
        <f t="shared" ca="1" si="3"/>
        <v/>
      </c>
      <c r="BF9" s="358" t="str">
        <f t="shared" ca="1" si="3"/>
        <v/>
      </c>
      <c r="BG9" s="373" t="str">
        <f t="shared" ca="1" si="3"/>
        <v/>
      </c>
      <c r="DF9" s="9"/>
      <c r="DG9" s="28"/>
      <c r="DI9" s="28"/>
      <c r="DK9" s="28"/>
      <c r="DO9" s="28"/>
      <c r="DQ9" s="28"/>
      <c r="DS9" s="28"/>
      <c r="DU9" s="28"/>
      <c r="DW9" s="28"/>
    </row>
    <row r="10" spans="1:127" ht="36" customHeight="1" x14ac:dyDescent="0.2">
      <c r="A10" s="394" t="s">
        <v>23</v>
      </c>
      <c r="B10" s="395"/>
      <c r="C10" s="395"/>
      <c r="D10" s="395"/>
      <c r="E10" s="396"/>
      <c r="F10" s="112" t="str">
        <f>E6</f>
        <v>Moyenne minimale indicative</v>
      </c>
      <c r="G10" s="113" t="str">
        <f>E5</f>
        <v>Moyenne maximale indicative</v>
      </c>
      <c r="H10" s="390" t="s">
        <v>77</v>
      </c>
      <c r="I10" s="391"/>
      <c r="J10" s="376"/>
      <c r="K10" s="359"/>
      <c r="L10" s="359"/>
      <c r="M10" s="359"/>
      <c r="N10" s="359"/>
      <c r="O10" s="359"/>
      <c r="P10" s="359"/>
      <c r="Q10" s="359"/>
      <c r="R10" s="359"/>
      <c r="S10" s="359"/>
      <c r="T10" s="359"/>
      <c r="U10" s="359"/>
      <c r="V10" s="359"/>
      <c r="W10" s="359"/>
      <c r="X10" s="359"/>
      <c r="Y10" s="359"/>
      <c r="Z10" s="359"/>
      <c r="AA10" s="359"/>
      <c r="AB10" s="359"/>
      <c r="AC10" s="359"/>
      <c r="AD10" s="359"/>
      <c r="AE10" s="359"/>
      <c r="AF10" s="359"/>
      <c r="AG10" s="359"/>
      <c r="AH10" s="359"/>
      <c r="AI10" s="359"/>
      <c r="AJ10" s="359"/>
      <c r="AK10" s="359"/>
      <c r="AL10" s="359"/>
      <c r="AM10" s="359"/>
      <c r="AN10" s="359"/>
      <c r="AO10" s="359"/>
      <c r="AP10" s="359"/>
      <c r="AQ10" s="359"/>
      <c r="AR10" s="359"/>
      <c r="AS10" s="359"/>
      <c r="AT10" s="359"/>
      <c r="AU10" s="359"/>
      <c r="AV10" s="359"/>
      <c r="AW10" s="359"/>
      <c r="AX10" s="359"/>
      <c r="AY10" s="359"/>
      <c r="AZ10" s="359"/>
      <c r="BA10" s="359"/>
      <c r="BB10" s="359"/>
      <c r="BC10" s="359"/>
      <c r="BD10" s="359"/>
      <c r="BE10" s="359"/>
      <c r="BF10" s="359"/>
      <c r="BG10" s="374"/>
      <c r="DF10" s="9"/>
      <c r="DG10" s="28"/>
      <c r="DI10" s="28"/>
      <c r="DK10" s="28"/>
      <c r="DO10" s="28"/>
      <c r="DQ10" s="28"/>
      <c r="DS10" s="28"/>
      <c r="DU10" s="28"/>
      <c r="DW10" s="28"/>
    </row>
    <row r="11" spans="1:127" ht="12.75" customHeight="1" x14ac:dyDescent="0.2">
      <c r="A11" s="397">
        <v>6</v>
      </c>
      <c r="B11" s="398"/>
      <c r="C11" s="398"/>
      <c r="D11" s="398"/>
      <c r="E11" s="399"/>
      <c r="F11" s="82">
        <v>6</v>
      </c>
      <c r="G11" s="100">
        <v>6</v>
      </c>
      <c r="H11" s="377">
        <v>6</v>
      </c>
      <c r="I11" s="378"/>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2" t="str">
        <f>IF('Bilan Groupe Compétences'!A13="","",'Bilan Groupe Compétences'!A13)</f>
        <v>Orientation MA1 : Communiquer avec courtoisie, faire preuve de serviabilité, de calme et de tact</v>
      </c>
      <c r="B12" s="363"/>
      <c r="C12" s="363"/>
      <c r="D12" s="363"/>
      <c r="E12" s="363"/>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60" t="str">
        <f t="shared" ref="H12:H71" si="6">IF(HR307="","",HR307)</f>
        <v/>
      </c>
      <c r="I12" s="361"/>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2" t="str">
        <f>IF('Bilan Groupe Compétences'!A14="","",'Bilan Groupe Compétences'!A14)</f>
        <v>Orientation MA2 : Maintenir son espace de travail fonctionnel et propre dans le respect des règles internes</v>
      </c>
      <c r="B13" s="363"/>
      <c r="C13" s="363"/>
      <c r="D13" s="363"/>
      <c r="E13" s="364"/>
      <c r="F13" s="96" t="str">
        <f t="shared" si="4"/>
        <v/>
      </c>
      <c r="G13" s="95" t="str">
        <f t="shared" si="5"/>
        <v/>
      </c>
      <c r="H13" s="360" t="str">
        <f t="shared" si="6"/>
        <v/>
      </c>
      <c r="I13" s="361"/>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2" t="str">
        <f>IF('Bilan Groupe Compétences'!A15="","",'Bilan Groupe Compétences'!A15)</f>
        <v>Orientation MA3 : Rechercher, trier, classifier, sélectionner l'information papier et numérique</v>
      </c>
      <c r="B14" s="363"/>
      <c r="C14" s="363"/>
      <c r="D14" s="363"/>
      <c r="E14" s="364"/>
      <c r="F14" s="96" t="str">
        <f t="shared" si="4"/>
        <v/>
      </c>
      <c r="G14" s="95" t="str">
        <f t="shared" si="5"/>
        <v/>
      </c>
      <c r="H14" s="360" t="str">
        <f t="shared" si="6"/>
        <v/>
      </c>
      <c r="I14" s="361"/>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2" t="str">
        <f>IF('Bilan Groupe Compétences'!A16="","",'Bilan Groupe Compétences'!A16)</f>
        <v>Orientation MA4 : Rédiger correctement des messages et comptes-rendus simples</v>
      </c>
      <c r="B15" s="363"/>
      <c r="C15" s="363"/>
      <c r="D15" s="363"/>
      <c r="E15" s="364"/>
      <c r="F15" s="96" t="str">
        <f t="shared" si="4"/>
        <v/>
      </c>
      <c r="G15" s="95" t="str">
        <f t="shared" si="5"/>
        <v/>
      </c>
      <c r="H15" s="360" t="str">
        <f t="shared" si="6"/>
        <v/>
      </c>
      <c r="I15" s="361"/>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2" t="str">
        <f>IF('Bilan Groupe Compétences'!A17="","",'Bilan Groupe Compétences'!A17)</f>
        <v>Orientation MA5 : Montrer de l'intérêt pour l'anglais et/ou autre(s) langue(s) étrangère(s)</v>
      </c>
      <c r="B16" s="363"/>
      <c r="C16" s="363"/>
      <c r="D16" s="363"/>
      <c r="E16" s="364"/>
      <c r="F16" s="96" t="str">
        <f t="shared" si="4"/>
        <v/>
      </c>
      <c r="G16" s="95" t="str">
        <f t="shared" si="5"/>
        <v/>
      </c>
      <c r="H16" s="360" t="str">
        <f t="shared" si="6"/>
        <v/>
      </c>
      <c r="I16" s="361"/>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2" t="str">
        <f>IF('Bilan Groupe Compétences'!A18="","",'Bilan Groupe Compétences'!A18)</f>
        <v>Orientation MCV-A1 : Effectuer et comprendre des calculs commerciaux simples (cadencier, % TVA et réduction)</v>
      </c>
      <c r="B17" s="363"/>
      <c r="C17" s="363"/>
      <c r="D17" s="363"/>
      <c r="E17" s="364"/>
      <c r="F17" s="96" t="str">
        <f t="shared" si="4"/>
        <v/>
      </c>
      <c r="G17" s="95" t="str">
        <f t="shared" si="5"/>
        <v/>
      </c>
      <c r="H17" s="360" t="str">
        <f t="shared" si="6"/>
        <v/>
      </c>
      <c r="I17" s="361"/>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2" t="str">
        <f>IF('Bilan Groupe Compétences'!A19="","",'Bilan Groupe Compétences'!A19)</f>
        <v>Orientation MCV-A2 : Travailler en équipe, collaborer, communiquer avec ses collaborateurs</v>
      </c>
      <c r="B18" s="363"/>
      <c r="C18" s="363"/>
      <c r="D18" s="363"/>
      <c r="E18" s="364"/>
      <c r="F18" s="96" t="str">
        <f t="shared" si="4"/>
        <v/>
      </c>
      <c r="G18" s="95" t="str">
        <f t="shared" si="5"/>
        <v/>
      </c>
      <c r="H18" s="360" t="str">
        <f t="shared" si="6"/>
        <v/>
      </c>
      <c r="I18" s="361"/>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2" t="str">
        <f>IF('Bilan Groupe Compétences'!A20="","",'Bilan Groupe Compétences'!A20)</f>
        <v>Orientation MCV-A3 : Argumenter, convaincre, répondre à des objections sur des sujets (ou produits) simples</v>
      </c>
      <c r="B19" s="363"/>
      <c r="C19" s="363"/>
      <c r="D19" s="363"/>
      <c r="E19" s="364"/>
      <c r="F19" s="96" t="str">
        <f t="shared" si="4"/>
        <v/>
      </c>
      <c r="G19" s="95" t="str">
        <f t="shared" si="5"/>
        <v/>
      </c>
      <c r="H19" s="360" t="str">
        <f t="shared" si="6"/>
        <v/>
      </c>
      <c r="I19" s="361"/>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2" t="str">
        <f>IF('Bilan Groupe Compétences'!A21="","",'Bilan Groupe Compétences'!A21)</f>
        <v>Orientation MCV-A4 : Se montrer dynamique, rapide et efficace dans la réalisation de tâches matérielles</v>
      </c>
      <c r="B20" s="363"/>
      <c r="C20" s="363"/>
      <c r="D20" s="363"/>
      <c r="E20" s="364"/>
      <c r="F20" s="96" t="str">
        <f t="shared" si="4"/>
        <v/>
      </c>
      <c r="G20" s="95" t="str">
        <f t="shared" si="5"/>
        <v/>
      </c>
      <c r="H20" s="360" t="str">
        <f t="shared" si="6"/>
        <v/>
      </c>
      <c r="I20" s="361"/>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2" t="str">
        <f>IF('Bilan Groupe Compétences'!A22="","",'Bilan Groupe Compétences'!A22)</f>
        <v>Orientation MCV-A5 : Mettre en valeur des présentations de produits et/ou créer des affichettes attrayantes</v>
      </c>
      <c r="B21" s="363"/>
      <c r="C21" s="363"/>
      <c r="D21" s="363"/>
      <c r="E21" s="364"/>
      <c r="F21" s="96" t="str">
        <f t="shared" si="4"/>
        <v/>
      </c>
      <c r="G21" s="95" t="str">
        <f t="shared" si="5"/>
        <v/>
      </c>
      <c r="H21" s="360" t="str">
        <f t="shared" si="6"/>
        <v/>
      </c>
      <c r="I21" s="361"/>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2" t="str">
        <f>IF('Bilan Groupe Compétences'!A23="","",'Bilan Groupe Compétences'!A23)</f>
        <v>Orientation MCV-B1 : Travailler en autonomie, faire preuve d’indépendance et d’organisation, prendre des initiatives</v>
      </c>
      <c r="B22" s="363"/>
      <c r="C22" s="363"/>
      <c r="D22" s="363"/>
      <c r="E22" s="364"/>
      <c r="F22" s="96" t="str">
        <f t="shared" si="4"/>
        <v/>
      </c>
      <c r="G22" s="95" t="str">
        <f t="shared" si="5"/>
        <v/>
      </c>
      <c r="H22" s="360" t="str">
        <f t="shared" si="6"/>
        <v/>
      </c>
      <c r="I22" s="361"/>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2" t="str">
        <f>IF('Bilan Groupe Compétences'!A24="","",'Bilan Groupe Compétences'!A24)</f>
        <v>Orientation MCV-B2 : Faire preuve de qualité d'écoute, d'observation, d'adaptabilité et d'aisance verbale</v>
      </c>
      <c r="B23" s="363"/>
      <c r="C23" s="363"/>
      <c r="D23" s="363"/>
      <c r="E23" s="364"/>
      <c r="F23" s="96" t="str">
        <f t="shared" si="4"/>
        <v/>
      </c>
      <c r="G23" s="95" t="str">
        <f t="shared" si="5"/>
        <v/>
      </c>
      <c r="H23" s="360" t="str">
        <f t="shared" si="6"/>
        <v/>
      </c>
      <c r="I23" s="361"/>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2" t="str">
        <f>IF('Bilan Groupe Compétences'!A25="","",'Bilan Groupe Compétences'!A25)</f>
        <v>Orientation MCV-B3 : Faire preuve d'aisance, de persévérance dans l'argumentation, la réponse aux objections</v>
      </c>
      <c r="B24" s="363"/>
      <c r="C24" s="363"/>
      <c r="D24" s="363"/>
      <c r="E24" s="364"/>
      <c r="F24" s="96" t="str">
        <f t="shared" si="4"/>
        <v/>
      </c>
      <c r="G24" s="95" t="str">
        <f t="shared" si="5"/>
        <v/>
      </c>
      <c r="H24" s="360" t="str">
        <f t="shared" si="6"/>
        <v/>
      </c>
      <c r="I24" s="361"/>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2" t="str">
        <f>IF('Bilan Groupe Compétences'!A26="","",'Bilan Groupe Compétences'!A26)</f>
        <v>Orientation MCV-B4 : Analyser, synthétiser, s’autoanalyser avec pertinence à l’oral ou l’écrit</v>
      </c>
      <c r="B25" s="363"/>
      <c r="C25" s="363"/>
      <c r="D25" s="363"/>
      <c r="E25" s="364"/>
      <c r="F25" s="96" t="str">
        <f t="shared" si="4"/>
        <v/>
      </c>
      <c r="G25" s="95" t="str">
        <f t="shared" si="5"/>
        <v/>
      </c>
      <c r="H25" s="360" t="str">
        <f t="shared" si="6"/>
        <v/>
      </c>
      <c r="I25" s="361"/>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2" t="str">
        <f>IF('Bilan Groupe Compétences'!A27="","",'Bilan Groupe Compétences'!A27)</f>
        <v>Orientation MCV-B5 : Se montrer rationnel, flexible et entreprenant dans des situations de mobilité</v>
      </c>
      <c r="B26" s="363"/>
      <c r="C26" s="363"/>
      <c r="D26" s="363"/>
      <c r="E26" s="364"/>
      <c r="F26" s="96" t="str">
        <f t="shared" si="4"/>
        <v/>
      </c>
      <c r="G26" s="95" t="str">
        <f t="shared" si="5"/>
        <v/>
      </c>
      <c r="H26" s="360" t="str">
        <f t="shared" si="6"/>
        <v/>
      </c>
      <c r="I26" s="361"/>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2" t="str">
        <f>IF('Bilan Groupe Compétences'!A28="","",'Bilan Groupe Compétences'!A28)</f>
        <v>1.A. Prendre contact avec le client interne ou externe (ou prospect), dans un cadre omnicanal :</v>
      </c>
      <c r="B27" s="363"/>
      <c r="C27" s="363"/>
      <c r="D27" s="363"/>
      <c r="E27" s="364"/>
      <c r="F27" s="96" t="str">
        <f t="shared" si="4"/>
        <v/>
      </c>
      <c r="G27" s="95" t="str">
        <f t="shared" si="5"/>
        <v/>
      </c>
      <c r="H27" s="360" t="str">
        <f t="shared" si="6"/>
        <v/>
      </c>
      <c r="I27" s="361"/>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2" t="str">
        <f>IF('Bilan Groupe Compétences'!A29="","",'Bilan Groupe Compétences'!A29)</f>
        <v>1.B. Identifier le client externe ou interne à l’organisation et ses caractéristiques, dans un cadre omnicanal</v>
      </c>
      <c r="B28" s="363"/>
      <c r="C28" s="363"/>
      <c r="D28" s="363"/>
      <c r="E28" s="364"/>
      <c r="F28" s="96" t="str">
        <f t="shared" si="4"/>
        <v/>
      </c>
      <c r="G28" s="95" t="str">
        <f t="shared" si="5"/>
        <v/>
      </c>
      <c r="H28" s="360" t="str">
        <f t="shared" si="6"/>
        <v/>
      </c>
      <c r="I28" s="361"/>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2" t="str">
        <f>IF('Bilan Groupe Compétences'!A30="","",'Bilan Groupe Compétences'!A30)</f>
        <v>1.C. Identifier le besoin du client externe ou interne (ou du prospect), dans un cadre omnicanal</v>
      </c>
      <c r="B29" s="363"/>
      <c r="C29" s="363"/>
      <c r="D29" s="363"/>
      <c r="E29" s="364"/>
      <c r="F29" s="96" t="str">
        <f t="shared" si="4"/>
        <v/>
      </c>
      <c r="G29" s="95" t="str">
        <f t="shared" si="5"/>
        <v/>
      </c>
      <c r="H29" s="360" t="str">
        <f t="shared" si="6"/>
        <v/>
      </c>
      <c r="I29" s="361"/>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2" t="str">
        <f>IF('Bilan Groupe Compétences'!A31="","",'Bilan Groupe Compétences'!A31)</f>
        <v>1.D. Proposer une solution adaptée au parcours et à l’expérience du client interne ou externe (ou prospect), dans un cadre omnicanal</v>
      </c>
      <c r="B30" s="363"/>
      <c r="C30" s="363"/>
      <c r="D30" s="363"/>
      <c r="E30" s="364"/>
      <c r="F30" s="96" t="str">
        <f t="shared" si="4"/>
        <v/>
      </c>
      <c r="G30" s="95" t="str">
        <f t="shared" si="5"/>
        <v/>
      </c>
      <c r="H30" s="360" t="str">
        <f t="shared" si="6"/>
        <v/>
      </c>
      <c r="I30" s="361"/>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2" t="str">
        <f>IF('Bilan Groupe Compétences'!A32="","",'Bilan Groupe Compétences'!A32)</f>
        <v>2.A. Gérer le suivi de la demande du client interne ou externe (ou du prospect) dans un cadre omnicanal, notamment :</v>
      </c>
      <c r="B31" s="363"/>
      <c r="C31" s="363"/>
      <c r="D31" s="363"/>
      <c r="E31" s="364"/>
      <c r="F31" s="96" t="str">
        <f t="shared" si="4"/>
        <v/>
      </c>
      <c r="G31" s="95" t="str">
        <f t="shared" si="5"/>
        <v/>
      </c>
      <c r="H31" s="360" t="str">
        <f t="shared" si="6"/>
        <v/>
      </c>
      <c r="I31" s="361"/>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2" t="str">
        <f>IF('Bilan Groupe Compétences'!A33="","",'Bilan Groupe Compétences'!A33)</f>
        <v>2.B. Satisfaire le client interne ou externe (ou prospect) dans un cadre omnicanal</v>
      </c>
      <c r="B32" s="363"/>
      <c r="C32" s="363"/>
      <c r="D32" s="363"/>
      <c r="E32" s="364"/>
      <c r="F32" s="96" t="str">
        <f t="shared" si="4"/>
        <v/>
      </c>
      <c r="G32" s="95" t="str">
        <f t="shared" si="5"/>
        <v/>
      </c>
      <c r="H32" s="360" t="str">
        <f t="shared" si="6"/>
        <v/>
      </c>
      <c r="I32" s="361"/>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2" t="str">
        <f>IF('Bilan Groupe Compétences'!A34="","",'Bilan Groupe Compétences'!A34)</f>
        <v>2.C. Fidéliser/pérenniser la relation avec le client interne ou externe dans un cadre omnicanal</v>
      </c>
      <c r="B33" s="363"/>
      <c r="C33" s="363"/>
      <c r="D33" s="363"/>
      <c r="E33" s="364"/>
      <c r="F33" s="96" t="str">
        <f t="shared" si="4"/>
        <v/>
      </c>
      <c r="G33" s="95" t="str">
        <f t="shared" si="5"/>
        <v/>
      </c>
      <c r="H33" s="360" t="str">
        <f t="shared" si="6"/>
        <v/>
      </c>
      <c r="I33" s="361"/>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2" t="str">
        <f>IF('Bilan Groupe Compétences'!A35="","",'Bilan Groupe Compétences'!A35)</f>
        <v>3.A. Assurer la veille informationnelle et commerciale (la collecte) dans un cadre omnicanal</v>
      </c>
      <c r="B34" s="363"/>
      <c r="C34" s="363"/>
      <c r="D34" s="363"/>
      <c r="E34" s="364"/>
      <c r="F34" s="96" t="str">
        <f t="shared" si="4"/>
        <v/>
      </c>
      <c r="G34" s="95" t="str">
        <f t="shared" si="5"/>
        <v/>
      </c>
      <c r="H34" s="360" t="str">
        <f t="shared" si="6"/>
        <v/>
      </c>
      <c r="I34" s="361"/>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2" t="str">
        <f>IF('Bilan Groupe Compétences'!A36="","",'Bilan Groupe Compétences'!A36)</f>
        <v>3.B. Traiter et exploiter l’information relative à la relation client (interne, externe ou prospect) dans un cadre omnicanal</v>
      </c>
      <c r="B35" s="363"/>
      <c r="C35" s="363"/>
      <c r="D35" s="363"/>
      <c r="E35" s="364"/>
      <c r="F35" s="96" t="str">
        <f t="shared" si="4"/>
        <v/>
      </c>
      <c r="G35" s="95" t="str">
        <f t="shared" si="5"/>
        <v/>
      </c>
      <c r="H35" s="360" t="str">
        <f t="shared" si="6"/>
        <v/>
      </c>
      <c r="I35" s="361"/>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2" t="str">
        <f>IF('Bilan Groupe Compétences'!A37="","",'Bilan Groupe Compétences'!A37)</f>
        <v>3.C. Diffuser l’information au client interne, externe ou au prospect dans un cadre omnicanal</v>
      </c>
      <c r="B36" s="363"/>
      <c r="C36" s="363"/>
      <c r="D36" s="363"/>
      <c r="E36" s="364"/>
      <c r="F36" s="96" t="str">
        <f t="shared" si="4"/>
        <v/>
      </c>
      <c r="G36" s="95" t="str">
        <f t="shared" si="5"/>
        <v/>
      </c>
      <c r="H36" s="360" t="str">
        <f t="shared" si="6"/>
        <v/>
      </c>
      <c r="I36" s="361"/>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2" t="str">
        <f>IF('Bilan Groupe Compétences'!A38="","",'Bilan Groupe Compétences'!A38)</f>
        <v>CT 1. Produire un résultat conforme à la commande (de la hiérarchie, du client…)</v>
      </c>
      <c r="B37" s="363"/>
      <c r="C37" s="363"/>
      <c r="D37" s="363"/>
      <c r="E37" s="364"/>
      <c r="F37" s="96" t="str">
        <f t="shared" si="4"/>
        <v/>
      </c>
      <c r="G37" s="95" t="str">
        <f t="shared" si="5"/>
        <v/>
      </c>
      <c r="H37" s="360" t="str">
        <f t="shared" si="6"/>
        <v/>
      </c>
      <c r="I37" s="361"/>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2" t="str">
        <f>IF('Bilan Groupe Compétences'!A39="","",'Bilan Groupe Compétences'!A39)</f>
        <v>CT 2. Respecter les délais impartis</v>
      </c>
      <c r="B38" s="363"/>
      <c r="C38" s="363"/>
      <c r="D38" s="363"/>
      <c r="E38" s="364"/>
      <c r="F38" s="96" t="str">
        <f t="shared" si="4"/>
        <v/>
      </c>
      <c r="G38" s="95" t="str">
        <f t="shared" si="5"/>
        <v/>
      </c>
      <c r="H38" s="360" t="str">
        <f t="shared" si="6"/>
        <v/>
      </c>
      <c r="I38" s="361"/>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2" t="str">
        <f>IF('Bilan Groupe Compétences'!A40="","",'Bilan Groupe Compétences'!A40)</f>
        <v>CT 3. Restituer la présentation de son activité</v>
      </c>
      <c r="B39" s="363"/>
      <c r="C39" s="363"/>
      <c r="D39" s="363"/>
      <c r="E39" s="364"/>
      <c r="F39" s="96" t="str">
        <f t="shared" si="4"/>
        <v/>
      </c>
      <c r="G39" s="95" t="str">
        <f t="shared" si="5"/>
        <v/>
      </c>
      <c r="H39" s="360" t="str">
        <f t="shared" si="6"/>
        <v/>
      </c>
      <c r="I39" s="361"/>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2" t="str">
        <f>IF('Bilan Groupe Compétences'!A41="","",'Bilan Groupe Compétences'!A41)</f>
        <v>CT 4. S'impliquer dans son action</v>
      </c>
      <c r="B40" s="363"/>
      <c r="C40" s="363"/>
      <c r="D40" s="363"/>
      <c r="E40" s="364"/>
      <c r="F40" s="96" t="str">
        <f t="shared" si="4"/>
        <v/>
      </c>
      <c r="G40" s="95" t="str">
        <f t="shared" si="5"/>
        <v/>
      </c>
      <c r="H40" s="360" t="str">
        <f t="shared" si="6"/>
        <v/>
      </c>
      <c r="I40" s="361"/>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2" t="str">
        <f>IF('Bilan Groupe Compétences'!A42="","",'Bilan Groupe Compétences'!A42)</f>
        <v>CT 5. S'intégrer de façon harmonieuse et constructive à l'équipe de travail</v>
      </c>
      <c r="B41" s="363"/>
      <c r="C41" s="363"/>
      <c r="D41" s="363"/>
      <c r="E41" s="364"/>
      <c r="F41" s="96" t="str">
        <f t="shared" si="4"/>
        <v/>
      </c>
      <c r="G41" s="95" t="str">
        <f t="shared" si="5"/>
        <v/>
      </c>
      <c r="H41" s="360" t="str">
        <f t="shared" si="6"/>
        <v/>
      </c>
      <c r="I41" s="361"/>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2" t="str">
        <f>IF('Bilan Groupe Compétences'!A43="","",'Bilan Groupe Compétences'!A43)</f>
        <v>CT 6. Rechercher l'information et l'exploiter</v>
      </c>
      <c r="B42" s="363"/>
      <c r="C42" s="363"/>
      <c r="D42" s="363"/>
      <c r="E42" s="364"/>
      <c r="F42" s="96" t="str">
        <f t="shared" si="4"/>
        <v/>
      </c>
      <c r="G42" s="95" t="str">
        <f t="shared" si="5"/>
        <v/>
      </c>
      <c r="H42" s="360" t="str">
        <f t="shared" si="6"/>
        <v/>
      </c>
      <c r="I42" s="361"/>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2" t="str">
        <f>IF('Bilan Groupe Compétences'!A44="","",'Bilan Groupe Compétences'!A44)</f>
        <v>CT 7. A l'écrit, s'exprimer avec la qualité rédactionnelle attendue</v>
      </c>
      <c r="B43" s="363"/>
      <c r="C43" s="363"/>
      <c r="D43" s="363"/>
      <c r="E43" s="364"/>
      <c r="F43" s="96" t="str">
        <f t="shared" si="4"/>
        <v/>
      </c>
      <c r="G43" s="95" t="str">
        <f t="shared" si="5"/>
        <v/>
      </c>
      <c r="H43" s="360" t="str">
        <f t="shared" si="6"/>
        <v/>
      </c>
      <c r="I43" s="361"/>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2" t="str">
        <f>IF('Bilan Groupe Compétences'!A45="","",'Bilan Groupe Compétences'!A45)</f>
        <v>CT 8. A l'oral, s'exprimer de façon professionnelle</v>
      </c>
      <c r="B44" s="363"/>
      <c r="C44" s="363"/>
      <c r="D44" s="363"/>
      <c r="E44" s="364"/>
      <c r="F44" s="96" t="str">
        <f t="shared" si="4"/>
        <v/>
      </c>
      <c r="G44" s="95" t="str">
        <f t="shared" si="5"/>
        <v/>
      </c>
      <c r="H44" s="360" t="str">
        <f t="shared" si="6"/>
        <v/>
      </c>
      <c r="I44" s="361"/>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2" t="str">
        <f>IF('Bilan Groupe Compétences'!A46="","",'Bilan Groupe Compétences'!A46)</f>
        <v>CT 9. Développer son agilité numérique</v>
      </c>
      <c r="B45" s="363"/>
      <c r="C45" s="363"/>
      <c r="D45" s="363"/>
      <c r="E45" s="364"/>
      <c r="F45" s="96" t="str">
        <f t="shared" si="4"/>
        <v/>
      </c>
      <c r="G45" s="95" t="str">
        <f t="shared" si="5"/>
        <v/>
      </c>
      <c r="H45" s="360" t="str">
        <f t="shared" si="6"/>
        <v/>
      </c>
      <c r="I45" s="361"/>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2" t="str">
        <f>IF('Bilan Groupe Compétences'!A47="","",'Bilan Groupe Compétences'!A47)</f>
        <v>CT 10. Adopter une posture professionnelle (non verbal)</v>
      </c>
      <c r="B46" s="363"/>
      <c r="C46" s="363"/>
      <c r="D46" s="363"/>
      <c r="E46" s="364"/>
      <c r="F46" s="96" t="str">
        <f t="shared" si="4"/>
        <v/>
      </c>
      <c r="G46" s="95" t="str">
        <f t="shared" si="5"/>
        <v/>
      </c>
      <c r="H46" s="360" t="str">
        <f t="shared" si="6"/>
        <v/>
      </c>
      <c r="I46" s="361"/>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2" t="str">
        <f>IF('Bilan Groupe Compétences'!A48="","",'Bilan Groupe Compétences'!A48)</f>
        <v>CT 11. S'autoévaluer</v>
      </c>
      <c r="B47" s="363"/>
      <c r="C47" s="363"/>
      <c r="D47" s="363"/>
      <c r="E47" s="364"/>
      <c r="F47" s="96" t="str">
        <f t="shared" si="4"/>
        <v/>
      </c>
      <c r="G47" s="95" t="str">
        <f t="shared" si="5"/>
        <v/>
      </c>
      <c r="H47" s="360" t="str">
        <f t="shared" si="6"/>
        <v/>
      </c>
      <c r="I47" s="361"/>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2" t="str">
        <f>IF('Bilan Groupe Compétences'!A49="","",'Bilan Groupe Compétences'!A49)</f>
        <v/>
      </c>
      <c r="B48" s="363"/>
      <c r="C48" s="363"/>
      <c r="D48" s="363"/>
      <c r="E48" s="364"/>
      <c r="F48" s="96" t="str">
        <f t="shared" si="4"/>
        <v/>
      </c>
      <c r="G48" s="95" t="str">
        <f t="shared" si="5"/>
        <v/>
      </c>
      <c r="H48" s="360" t="str">
        <f t="shared" si="6"/>
        <v/>
      </c>
      <c r="I48" s="361"/>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2" t="str">
        <f>IF('Bilan Groupe Compétences'!A50="","",'Bilan Groupe Compétences'!A50)</f>
        <v/>
      </c>
      <c r="B49" s="363"/>
      <c r="C49" s="363"/>
      <c r="D49" s="363"/>
      <c r="E49" s="364"/>
      <c r="F49" s="96" t="str">
        <f t="shared" si="4"/>
        <v/>
      </c>
      <c r="G49" s="95" t="str">
        <f t="shared" si="5"/>
        <v/>
      </c>
      <c r="H49" s="360" t="str">
        <f t="shared" si="6"/>
        <v/>
      </c>
      <c r="I49" s="361"/>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2" t="str">
        <f>IF('Bilan Groupe Compétences'!A51="","",'Bilan Groupe Compétences'!A51)</f>
        <v/>
      </c>
      <c r="B50" s="363"/>
      <c r="C50" s="363"/>
      <c r="D50" s="363"/>
      <c r="E50" s="364"/>
      <c r="F50" s="96" t="str">
        <f t="shared" si="4"/>
        <v/>
      </c>
      <c r="G50" s="95" t="str">
        <f t="shared" si="5"/>
        <v/>
      </c>
      <c r="H50" s="360" t="str">
        <f t="shared" si="6"/>
        <v/>
      </c>
      <c r="I50" s="361"/>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2" t="str">
        <f>IF('Bilan Groupe Compétences'!A52="","",'Bilan Groupe Compétences'!A52)</f>
        <v/>
      </c>
      <c r="B51" s="363"/>
      <c r="C51" s="363"/>
      <c r="D51" s="363"/>
      <c r="E51" s="364"/>
      <c r="F51" s="96" t="str">
        <f t="shared" si="4"/>
        <v/>
      </c>
      <c r="G51" s="95" t="str">
        <f t="shared" si="5"/>
        <v/>
      </c>
      <c r="H51" s="360" t="str">
        <f t="shared" si="6"/>
        <v/>
      </c>
      <c r="I51" s="361"/>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2" t="str">
        <f>IF('Bilan Groupe Compétences'!A53="","",'Bilan Groupe Compétences'!A53)</f>
        <v/>
      </c>
      <c r="B52" s="363"/>
      <c r="C52" s="363"/>
      <c r="D52" s="363"/>
      <c r="E52" s="364"/>
      <c r="F52" s="96" t="str">
        <f t="shared" si="4"/>
        <v/>
      </c>
      <c r="G52" s="95" t="str">
        <f t="shared" si="5"/>
        <v/>
      </c>
      <c r="H52" s="360" t="str">
        <f t="shared" si="6"/>
        <v/>
      </c>
      <c r="I52" s="361"/>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2" t="str">
        <f>IF('Bilan Groupe Compétences'!A54="","",'Bilan Groupe Compétences'!A54)</f>
        <v/>
      </c>
      <c r="B53" s="363"/>
      <c r="C53" s="363"/>
      <c r="D53" s="363"/>
      <c r="E53" s="364"/>
      <c r="F53" s="96" t="str">
        <f t="shared" si="4"/>
        <v/>
      </c>
      <c r="G53" s="95" t="str">
        <f t="shared" si="5"/>
        <v/>
      </c>
      <c r="H53" s="360" t="str">
        <f t="shared" si="6"/>
        <v/>
      </c>
      <c r="I53" s="361"/>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2" t="str">
        <f>IF('Bilan Groupe Compétences'!A55="","",'Bilan Groupe Compétences'!A55)</f>
        <v/>
      </c>
      <c r="B54" s="363"/>
      <c r="C54" s="363"/>
      <c r="D54" s="363"/>
      <c r="E54" s="364"/>
      <c r="F54" s="96" t="str">
        <f t="shared" si="4"/>
        <v/>
      </c>
      <c r="G54" s="95" t="str">
        <f t="shared" si="5"/>
        <v/>
      </c>
      <c r="H54" s="360" t="str">
        <f t="shared" si="6"/>
        <v/>
      </c>
      <c r="I54" s="361"/>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2" t="str">
        <f>IF('Bilan Groupe Compétences'!A56="","",'Bilan Groupe Compétences'!A56)</f>
        <v/>
      </c>
      <c r="B55" s="363"/>
      <c r="C55" s="363"/>
      <c r="D55" s="363"/>
      <c r="E55" s="364"/>
      <c r="F55" s="96" t="str">
        <f t="shared" si="4"/>
        <v/>
      </c>
      <c r="G55" s="95" t="str">
        <f t="shared" si="5"/>
        <v/>
      </c>
      <c r="H55" s="360" t="str">
        <f t="shared" si="6"/>
        <v/>
      </c>
      <c r="I55" s="361"/>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2" t="str">
        <f>IF('Bilan Groupe Compétences'!A57="","",'Bilan Groupe Compétences'!A57)</f>
        <v/>
      </c>
      <c r="B56" s="363"/>
      <c r="C56" s="363"/>
      <c r="D56" s="363"/>
      <c r="E56" s="364"/>
      <c r="F56" s="96" t="str">
        <f t="shared" si="4"/>
        <v/>
      </c>
      <c r="G56" s="95" t="str">
        <f t="shared" si="5"/>
        <v/>
      </c>
      <c r="H56" s="360" t="str">
        <f t="shared" si="6"/>
        <v/>
      </c>
      <c r="I56" s="361"/>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2" t="str">
        <f>IF('Bilan Groupe Compétences'!A58="","",'Bilan Groupe Compétences'!A58)</f>
        <v/>
      </c>
      <c r="B57" s="363"/>
      <c r="C57" s="363"/>
      <c r="D57" s="363"/>
      <c r="E57" s="364"/>
      <c r="F57" s="96" t="str">
        <f t="shared" si="4"/>
        <v/>
      </c>
      <c r="G57" s="95" t="str">
        <f t="shared" si="5"/>
        <v/>
      </c>
      <c r="H57" s="360" t="str">
        <f t="shared" si="6"/>
        <v/>
      </c>
      <c r="I57" s="361"/>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2" t="str">
        <f>IF('Bilan Groupe Compétences'!A59="","",'Bilan Groupe Compétences'!A59)</f>
        <v/>
      </c>
      <c r="B58" s="363"/>
      <c r="C58" s="363"/>
      <c r="D58" s="363"/>
      <c r="E58" s="364"/>
      <c r="F58" s="96" t="str">
        <f t="shared" si="4"/>
        <v/>
      </c>
      <c r="G58" s="95" t="str">
        <f t="shared" si="5"/>
        <v/>
      </c>
      <c r="H58" s="360" t="str">
        <f t="shared" si="6"/>
        <v/>
      </c>
      <c r="I58" s="361"/>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2" t="str">
        <f>IF('Bilan Groupe Compétences'!A60="","",'Bilan Groupe Compétences'!A60)</f>
        <v/>
      </c>
      <c r="B59" s="363"/>
      <c r="C59" s="363"/>
      <c r="D59" s="363"/>
      <c r="E59" s="364"/>
      <c r="F59" s="96" t="str">
        <f t="shared" si="4"/>
        <v/>
      </c>
      <c r="G59" s="95" t="str">
        <f t="shared" si="5"/>
        <v/>
      </c>
      <c r="H59" s="360" t="str">
        <f t="shared" si="6"/>
        <v/>
      </c>
      <c r="I59" s="361"/>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2" t="str">
        <f>IF('Bilan Groupe Compétences'!A61="","",'Bilan Groupe Compétences'!A61)</f>
        <v/>
      </c>
      <c r="B60" s="363"/>
      <c r="C60" s="363"/>
      <c r="D60" s="363"/>
      <c r="E60" s="364"/>
      <c r="F60" s="96" t="str">
        <f t="shared" si="4"/>
        <v/>
      </c>
      <c r="G60" s="95" t="str">
        <f t="shared" si="5"/>
        <v/>
      </c>
      <c r="H60" s="360" t="str">
        <f t="shared" si="6"/>
        <v/>
      </c>
      <c r="I60" s="361"/>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2" t="str">
        <f>IF('Bilan Groupe Compétences'!A62="","",'Bilan Groupe Compétences'!A62)</f>
        <v/>
      </c>
      <c r="B61" s="363"/>
      <c r="C61" s="363"/>
      <c r="D61" s="363"/>
      <c r="E61" s="364"/>
      <c r="F61" s="96" t="str">
        <f t="shared" si="4"/>
        <v/>
      </c>
      <c r="G61" s="95" t="str">
        <f t="shared" si="5"/>
        <v/>
      </c>
      <c r="H61" s="360" t="str">
        <f t="shared" si="6"/>
        <v/>
      </c>
      <c r="I61" s="361"/>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2" t="str">
        <f>IF('Bilan Groupe Compétences'!A63="","",'Bilan Groupe Compétences'!A63)</f>
        <v/>
      </c>
      <c r="B62" s="363"/>
      <c r="C62" s="363"/>
      <c r="D62" s="363"/>
      <c r="E62" s="364"/>
      <c r="F62" s="96" t="str">
        <f t="shared" si="4"/>
        <v/>
      </c>
      <c r="G62" s="95" t="str">
        <f t="shared" si="5"/>
        <v/>
      </c>
      <c r="H62" s="360" t="str">
        <f t="shared" si="6"/>
        <v/>
      </c>
      <c r="I62" s="361"/>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2" t="str">
        <f>IF('Bilan Groupe Compétences'!A64="","",'Bilan Groupe Compétences'!A64)</f>
        <v/>
      </c>
      <c r="B63" s="363"/>
      <c r="C63" s="363"/>
      <c r="D63" s="363"/>
      <c r="E63" s="364"/>
      <c r="F63" s="96" t="str">
        <f t="shared" si="4"/>
        <v/>
      </c>
      <c r="G63" s="95" t="str">
        <f t="shared" si="5"/>
        <v/>
      </c>
      <c r="H63" s="360" t="str">
        <f t="shared" si="6"/>
        <v/>
      </c>
      <c r="I63" s="361"/>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2" t="str">
        <f>IF('Bilan Groupe Compétences'!A65="","",'Bilan Groupe Compétences'!A65)</f>
        <v/>
      </c>
      <c r="B64" s="363"/>
      <c r="C64" s="363"/>
      <c r="D64" s="363"/>
      <c r="E64" s="364"/>
      <c r="F64" s="96" t="str">
        <f t="shared" si="4"/>
        <v/>
      </c>
      <c r="G64" s="95" t="str">
        <f t="shared" si="5"/>
        <v/>
      </c>
      <c r="H64" s="360" t="str">
        <f t="shared" si="6"/>
        <v/>
      </c>
      <c r="I64" s="361"/>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2" t="str">
        <f>IF('Bilan Groupe Compétences'!A66="","",'Bilan Groupe Compétences'!A66)</f>
        <v/>
      </c>
      <c r="B65" s="363"/>
      <c r="C65" s="363"/>
      <c r="D65" s="363"/>
      <c r="E65" s="364"/>
      <c r="F65" s="96" t="str">
        <f t="shared" si="4"/>
        <v/>
      </c>
      <c r="G65" s="95" t="str">
        <f t="shared" si="5"/>
        <v/>
      </c>
      <c r="H65" s="360" t="str">
        <f t="shared" si="6"/>
        <v/>
      </c>
      <c r="I65" s="361"/>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2" t="str">
        <f>IF('Bilan Groupe Compétences'!A67="","",'Bilan Groupe Compétences'!A67)</f>
        <v/>
      </c>
      <c r="B66" s="363"/>
      <c r="C66" s="363"/>
      <c r="D66" s="363"/>
      <c r="E66" s="364"/>
      <c r="F66" s="96" t="str">
        <f t="shared" si="4"/>
        <v/>
      </c>
      <c r="G66" s="95" t="str">
        <f t="shared" si="5"/>
        <v/>
      </c>
      <c r="H66" s="360" t="str">
        <f t="shared" si="6"/>
        <v/>
      </c>
      <c r="I66" s="361"/>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2" t="str">
        <f>IF('Bilan Groupe Compétences'!A68="","",'Bilan Groupe Compétences'!A68)</f>
        <v/>
      </c>
      <c r="B67" s="363"/>
      <c r="C67" s="363"/>
      <c r="D67" s="363"/>
      <c r="E67" s="364"/>
      <c r="F67" s="96" t="str">
        <f t="shared" si="4"/>
        <v/>
      </c>
      <c r="G67" s="95" t="str">
        <f t="shared" si="5"/>
        <v/>
      </c>
      <c r="H67" s="360" t="str">
        <f t="shared" si="6"/>
        <v/>
      </c>
      <c r="I67" s="361"/>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2" t="str">
        <f>IF('Bilan Groupe Compétences'!A69="","",'Bilan Groupe Compétences'!A69)</f>
        <v/>
      </c>
      <c r="B68" s="363"/>
      <c r="C68" s="363"/>
      <c r="D68" s="363"/>
      <c r="E68" s="364"/>
      <c r="F68" s="96" t="str">
        <f t="shared" si="4"/>
        <v/>
      </c>
      <c r="G68" s="95" t="str">
        <f t="shared" si="5"/>
        <v/>
      </c>
      <c r="H68" s="360" t="str">
        <f t="shared" si="6"/>
        <v/>
      </c>
      <c r="I68" s="361"/>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2" t="str">
        <f>IF('Bilan Groupe Compétences'!A70="","",'Bilan Groupe Compétences'!A70)</f>
        <v/>
      </c>
      <c r="B69" s="363"/>
      <c r="C69" s="363"/>
      <c r="D69" s="363"/>
      <c r="E69" s="379"/>
      <c r="F69" s="96" t="str">
        <f t="shared" si="4"/>
        <v/>
      </c>
      <c r="G69" s="95" t="str">
        <f t="shared" si="5"/>
        <v/>
      </c>
      <c r="H69" s="360" t="str">
        <f t="shared" si="6"/>
        <v/>
      </c>
      <c r="I69" s="361"/>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2" t="str">
        <f>IF('Bilan Groupe Compétences'!A71="","",'Bilan Groupe Compétences'!A71)</f>
        <v/>
      </c>
      <c r="B70" s="363"/>
      <c r="C70" s="363"/>
      <c r="D70" s="363"/>
      <c r="E70" s="379"/>
      <c r="F70" s="96" t="str">
        <f t="shared" si="4"/>
        <v/>
      </c>
      <c r="G70" s="95" t="str">
        <f t="shared" si="5"/>
        <v/>
      </c>
      <c r="H70" s="360" t="str">
        <f t="shared" si="6"/>
        <v/>
      </c>
      <c r="I70" s="361"/>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6" t="str">
        <f>IF('Bilan Groupe Compétences'!A72="","",'Bilan Groupe Compétences'!A72)</f>
        <v/>
      </c>
      <c r="B71" s="337"/>
      <c r="C71" s="337"/>
      <c r="D71" s="337"/>
      <c r="E71" s="338"/>
      <c r="F71" s="98" t="str">
        <f t="shared" si="4"/>
        <v/>
      </c>
      <c r="G71" s="99" t="str">
        <f t="shared" si="5"/>
        <v/>
      </c>
      <c r="H71" s="380" t="str">
        <f t="shared" si="6"/>
        <v/>
      </c>
      <c r="I71" s="381"/>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127</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132</v>
      </c>
      <c r="HT300" s="10" t="str">
        <f ca="1">IF(COUNTA($HV$300:$JS$300)-COUNTIF($HV$300:$JS$300,"")=0,$HI$307,IF(COUNTIF(HV306:JS306,$HI$307)=COUNTA($J$6:$BG$6)-COUNTIF($J$6:$BG$6,""),$HI$307,IF(AND(COUNTA($J$7:$BG$7)-COUNTIF($J$7:$BG$7,$HI$307)=COUNTIF($J$7:$BG$7,$HI$306),COUNTA($J$12:$BG$71)=COUNTIF($J$12:$BG$71,$HI$306)),$HI$306,SUM(HV300:JS300)/SUM(HV305:JS305))))</f>
        <v>NC</v>
      </c>
      <c r="HU300" s="16" t="s">
        <v>130</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133</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1261" priority="22" operator="equal">
      <formula>20</formula>
    </cfRule>
    <cfRule type="cellIs" dxfId="1260" priority="23" operator="between">
      <formula>15</formula>
      <formula>19.9999999999999</formula>
    </cfRule>
    <cfRule type="cellIs" dxfId="1259" priority="24" operator="between">
      <formula>10</formula>
      <formula>14.9999999999999</formula>
    </cfRule>
    <cfRule type="containsBlanks" dxfId="1258" priority="25" stopIfTrue="1">
      <formula>LEN(TRIM(J5))=0</formula>
    </cfRule>
    <cfRule type="cellIs" dxfId="1257" priority="26" operator="between">
      <formula>5</formula>
      <formula>9.999999999999</formula>
    </cfRule>
    <cfRule type="cellIs" dxfId="1256" priority="27" operator="between">
      <formula>0</formula>
      <formula>4.99999999999999</formula>
    </cfRule>
  </conditionalFormatting>
  <conditionalFormatting sqref="J6:BG6">
    <cfRule type="cellIs" dxfId="1255" priority="16" operator="equal">
      <formula>20</formula>
    </cfRule>
    <cfRule type="cellIs" dxfId="1254" priority="17" operator="between">
      <formula>15</formula>
      <formula>19.9999999999999</formula>
    </cfRule>
    <cfRule type="cellIs" dxfId="1253" priority="18" operator="between">
      <formula>10</formula>
      <formula>14.9999999999999</formula>
    </cfRule>
    <cfRule type="containsBlanks" dxfId="1252" priority="19" stopIfTrue="1">
      <formula>LEN(TRIM(J6))=0</formula>
    </cfRule>
    <cfRule type="cellIs" dxfId="1251" priority="20" operator="between">
      <formula>5</formula>
      <formula>9.999999999999</formula>
    </cfRule>
    <cfRule type="cellIs" dxfId="1250" priority="21" operator="between">
      <formula>0</formula>
      <formula>4.99999999999999</formula>
    </cfRule>
  </conditionalFormatting>
  <conditionalFormatting sqref="F12:G71">
    <cfRule type="cellIs" dxfId="1249" priority="10" operator="equal">
      <formula>20</formula>
    </cfRule>
    <cfRule type="cellIs" dxfId="1248" priority="11" operator="between">
      <formula>15</formula>
      <formula>19.9999999999999</formula>
    </cfRule>
    <cfRule type="cellIs" dxfId="1247" priority="12" operator="between">
      <formula>10</formula>
      <formula>14.9999999999999</formula>
    </cfRule>
    <cfRule type="containsBlanks" dxfId="1246" priority="13" stopIfTrue="1">
      <formula>LEN(TRIM(F12))=0</formula>
    </cfRule>
    <cfRule type="cellIs" dxfId="1245" priority="14" operator="between">
      <formula>5</formula>
      <formula>9.999999999999</formula>
    </cfRule>
    <cfRule type="cellIs" dxfId="1244" priority="15" operator="between">
      <formula>0</formula>
      <formula>4.99999999999999</formula>
    </cfRule>
  </conditionalFormatting>
  <conditionalFormatting sqref="A7">
    <cfRule type="cellIs" dxfId="1243" priority="4" operator="equal">
      <formula>20</formula>
    </cfRule>
    <cfRule type="cellIs" dxfId="1242" priority="5" operator="between">
      <formula>15</formula>
      <formula>19.9999999999999</formula>
    </cfRule>
    <cfRule type="cellIs" dxfId="1241" priority="6" operator="between">
      <formula>10</formula>
      <formula>14.9999999999999</formula>
    </cfRule>
    <cfRule type="containsBlanks" dxfId="1240" priority="7" stopIfTrue="1">
      <formula>LEN(TRIM(A7))=0</formula>
    </cfRule>
    <cfRule type="cellIs" dxfId="1239" priority="8" operator="between">
      <formula>5</formula>
      <formula>9.999999999999</formula>
    </cfRule>
    <cfRule type="cellIs" dxfId="1238" priority="9" operator="between">
      <formula>0</formula>
      <formula>4.99999999999999</formula>
    </cfRule>
  </conditionalFormatting>
  <conditionalFormatting sqref="C5">
    <cfRule type="cellIs" dxfId="1237" priority="3" operator="equal">
      <formula>20</formula>
    </cfRule>
  </conditionalFormatting>
  <conditionalFormatting sqref="J12:BG71 H12:H71">
    <cfRule type="cellIs" dxfId="1236" priority="28" stopIfTrue="1" operator="equal">
      <formula>$HI$301</formula>
    </cfRule>
    <cfRule type="cellIs" dxfId="1235" priority="29" stopIfTrue="1" operator="equal">
      <formula>$HI$302</formula>
    </cfRule>
    <cfRule type="cellIs" dxfId="1234" priority="30" stopIfTrue="1" operator="equal">
      <formula>$HI$303</formula>
    </cfRule>
    <cfRule type="cellIs" dxfId="1233" priority="31" stopIfTrue="1" operator="equal">
      <formula>$HI$304</formula>
    </cfRule>
    <cfRule type="cellIs" dxfId="1232" priority="32" stopIfTrue="1" operator="equal">
      <formula>$HI$305</formula>
    </cfRule>
    <cfRule type="cellIs" dxfId="1231" priority="33" stopIfTrue="1" operator="equal">
      <formula>$HI$306</formula>
    </cfRule>
  </conditionalFormatting>
  <conditionalFormatting sqref="J7:BG7">
    <cfRule type="cellIs" dxfId="1230" priority="34" operator="equal">
      <formula>$HI$306</formula>
    </cfRule>
    <cfRule type="cellIs" dxfId="1229" priority="35" operator="equal">
      <formula>$HI$305</formula>
    </cfRule>
    <cfRule type="cellIs" dxfId="1228" priority="36" operator="equal">
      <formula>$HI$304</formula>
    </cfRule>
    <cfRule type="cellIs" dxfId="1227" priority="37" operator="equal">
      <formula>$HI$303</formula>
    </cfRule>
    <cfRule type="cellIs" dxfId="1226" priority="38" operator="equal">
      <formula>$HI$302</formula>
    </cfRule>
    <cfRule type="cellIs" dxfId="1225" priority="39" operator="equal">
      <formula>$HI$301</formula>
    </cfRule>
    <cfRule type="cellIs" dxfId="1224" priority="40" operator="equal">
      <formula>20</formula>
    </cfRule>
    <cfRule type="cellIs" dxfId="1223" priority="41" operator="between">
      <formula>15</formula>
      <formula>19.9999999999999</formula>
    </cfRule>
    <cfRule type="cellIs" dxfId="1222" priority="42" operator="between">
      <formula>10</formula>
      <formula>14.9999999999999</formula>
    </cfRule>
    <cfRule type="containsBlanks" dxfId="1221" priority="43" stopIfTrue="1">
      <formula>LEN(TRIM(J7))=0</formula>
    </cfRule>
    <cfRule type="cellIs" dxfId="1220" priority="44" operator="between">
      <formula>5</formula>
      <formula>9.999999999999</formula>
    </cfRule>
    <cfRule type="cellIs" dxfId="1219" priority="45" operator="between">
      <formula>0</formula>
      <formula>4.99999999999999</formula>
    </cfRule>
  </conditionalFormatting>
  <conditionalFormatting sqref="A7:B8">
    <cfRule type="cellIs" dxfId="1218" priority="46" operator="equal">
      <formula>$HI$306</formula>
    </cfRule>
  </conditionalFormatting>
  <dataValidations count="3">
    <dataValidation type="list" allowBlank="1" showInputMessage="1" showErrorMessage="1" sqref="J8:BG8">
      <formula1>$HP$301:$HP$329</formula1>
    </dataValidation>
    <dataValidation type="list" allowBlank="1" showInputMessage="1" showErrorMessage="1" sqref="J7:BG7">
      <formula1>$HI$301:$HI$348</formula1>
    </dataValidation>
    <dataValidation type="list" allowBlank="1" showInputMessage="1" showErrorMessage="1" sqref="J12:BG71">
      <formula1>$HI$301:$HI$306</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3E58E6B9-92D9-4F21-9AC5-3E643DC273A4}">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215245D9-5A2B-43A0-AEC4-292F1C961E5E}">
            <xm:f>'Classe, période, dates, coef'!$DW$301</xm:f>
            <x14:dxf>
              <font>
                <color rgb="FFFF0000"/>
              </font>
              <fill>
                <patternFill>
                  <bgColor rgb="FFFFCCCC"/>
                </patternFill>
              </fill>
            </x14:dxf>
          </x14:cfRule>
          <xm:sqref>A2:I4</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7" t="str">
        <f>IF(OR('Classe, période, dates, coef'!A7="",'Classe, période, dates, coef'!A14=""),'Bilan Groupe Compétences'!B3,CONCATENATE('Classe, période, dates, coef'!A7,"  ~  Période : ",'Classe, période, dates, coef'!A14))</f>
        <v>Affichage classe et période : Complétez l'onglet ''Classe, période, dates, coef''</v>
      </c>
      <c r="C1" s="357"/>
      <c r="D1" s="357"/>
      <c r="E1" s="357"/>
      <c r="F1" s="357"/>
      <c r="G1" s="357"/>
      <c r="H1" s="357"/>
      <c r="I1" s="357"/>
      <c r="J1" s="111" t="str">
        <f>CONCATENATE("   ",'Bilan Groupe Compétences'!DW303)</f>
        <v xml:space="preserve">   Seconde Relation Client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5" t="str">
        <f ca="1">IF(INDEX($HF$301:$HG$338,MATCH(RIGHT(CELL("nomfichier",$HF$301),2),$HF$301:$HF$338,0),2)=0,'Classe, période, dates, coef'!DW301,INDEX($HF$301:$HG$338,MATCH(RIGHT(CELL("nomfichier",$HF$301),2),$HF$301:$HF$338,0),2))</f>
        <v>Nom élève &gt; Complétez l'onglet ''Classe, période, dates, coef''</v>
      </c>
      <c r="B2" s="355"/>
      <c r="C2" s="355"/>
      <c r="D2" s="355"/>
      <c r="E2" s="355"/>
      <c r="F2" s="355"/>
      <c r="G2" s="355"/>
      <c r="H2" s="355"/>
      <c r="I2" s="355"/>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5"/>
      <c r="B3" s="355"/>
      <c r="C3" s="355"/>
      <c r="D3" s="355"/>
      <c r="E3" s="355"/>
      <c r="F3" s="355"/>
      <c r="G3" s="355"/>
      <c r="H3" s="355"/>
      <c r="I3" s="355"/>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6"/>
      <c r="B4" s="356"/>
      <c r="C4" s="356"/>
      <c r="D4" s="356"/>
      <c r="E4" s="356"/>
      <c r="F4" s="356"/>
      <c r="G4" s="356"/>
      <c r="H4" s="356"/>
      <c r="I4" s="356"/>
    </row>
    <row r="5" spans="1:127" ht="21" customHeight="1" thickTop="1" x14ac:dyDescent="0.2">
      <c r="A5" s="365" t="s">
        <v>49</v>
      </c>
      <c r="B5" s="366"/>
      <c r="C5" s="382" t="s">
        <v>75</v>
      </c>
      <c r="D5" s="55">
        <v>4</v>
      </c>
      <c r="E5" s="385" t="s">
        <v>99</v>
      </c>
      <c r="F5" s="385"/>
      <c r="G5" s="385"/>
      <c r="H5" s="385"/>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7"/>
      <c r="B6" s="368"/>
      <c r="C6" s="383"/>
      <c r="D6" s="90">
        <v>4</v>
      </c>
      <c r="E6" s="386" t="s">
        <v>100</v>
      </c>
      <c r="F6" s="386"/>
      <c r="G6" s="386"/>
      <c r="H6" s="386"/>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9" t="str">
        <f>IF(COUNTA(J5:BG6)-COUNTIF(J5:BG6,"")=0,"",IF(ISTEXT(HT300),HT300,ROUND(HT300,1)))</f>
        <v/>
      </c>
      <c r="B7" s="370"/>
      <c r="C7" s="383"/>
      <c r="D7" s="204">
        <v>4</v>
      </c>
      <c r="E7" s="203"/>
      <c r="F7" s="400" t="s">
        <v>122</v>
      </c>
      <c r="G7" s="400"/>
      <c r="H7" s="400"/>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1"/>
      <c r="B8" s="372"/>
      <c r="C8" s="384"/>
      <c r="D8" s="201">
        <v>4</v>
      </c>
      <c r="E8" s="202"/>
      <c r="F8" s="401" t="s">
        <v>232</v>
      </c>
      <c r="G8" s="401"/>
      <c r="H8" s="401"/>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2" t="s">
        <v>22</v>
      </c>
      <c r="B9" s="393"/>
      <c r="C9" s="393"/>
      <c r="D9" s="393"/>
      <c r="E9" s="97">
        <v>4</v>
      </c>
      <c r="F9" s="387" t="s">
        <v>118</v>
      </c>
      <c r="G9" s="388"/>
      <c r="H9" s="388"/>
      <c r="I9" s="389"/>
      <c r="J9" s="375" t="str">
        <f t="shared" ref="J9:BG9" ca="1" si="3">IF(OFFSET($HN$301,COLUMN(A:A)-1,0)=0,"",OFFSET($HN$301,COLUMN(A:A)-1,0))</f>
        <v/>
      </c>
      <c r="K9" s="358" t="str">
        <f t="shared" ca="1" si="3"/>
        <v/>
      </c>
      <c r="L9" s="358" t="str">
        <f t="shared" ca="1" si="3"/>
        <v/>
      </c>
      <c r="M9" s="358" t="str">
        <f t="shared" ca="1" si="3"/>
        <v/>
      </c>
      <c r="N9" s="358" t="str">
        <f t="shared" ca="1" si="3"/>
        <v/>
      </c>
      <c r="O9" s="358" t="str">
        <f t="shared" ca="1" si="3"/>
        <v/>
      </c>
      <c r="P9" s="358" t="str">
        <f t="shared" ca="1" si="3"/>
        <v/>
      </c>
      <c r="Q9" s="358" t="str">
        <f t="shared" ca="1" si="3"/>
        <v/>
      </c>
      <c r="R9" s="358" t="str">
        <f t="shared" ca="1" si="3"/>
        <v/>
      </c>
      <c r="S9" s="358" t="str">
        <f t="shared" ca="1" si="3"/>
        <v/>
      </c>
      <c r="T9" s="358" t="str">
        <f t="shared" ca="1" si="3"/>
        <v/>
      </c>
      <c r="U9" s="358" t="str">
        <f t="shared" ca="1" si="3"/>
        <v/>
      </c>
      <c r="V9" s="358" t="str">
        <f t="shared" ca="1" si="3"/>
        <v/>
      </c>
      <c r="W9" s="358" t="str">
        <f t="shared" ca="1" si="3"/>
        <v/>
      </c>
      <c r="X9" s="358" t="str">
        <f t="shared" ca="1" si="3"/>
        <v/>
      </c>
      <c r="Y9" s="358" t="str">
        <f t="shared" ca="1" si="3"/>
        <v/>
      </c>
      <c r="Z9" s="358" t="str">
        <f t="shared" ca="1" si="3"/>
        <v/>
      </c>
      <c r="AA9" s="358" t="str">
        <f t="shared" ca="1" si="3"/>
        <v/>
      </c>
      <c r="AB9" s="358" t="str">
        <f t="shared" ca="1" si="3"/>
        <v/>
      </c>
      <c r="AC9" s="358" t="str">
        <f t="shared" ca="1" si="3"/>
        <v/>
      </c>
      <c r="AD9" s="358" t="str">
        <f t="shared" ca="1" si="3"/>
        <v/>
      </c>
      <c r="AE9" s="358" t="str">
        <f t="shared" ca="1" si="3"/>
        <v/>
      </c>
      <c r="AF9" s="358" t="str">
        <f t="shared" ca="1" si="3"/>
        <v/>
      </c>
      <c r="AG9" s="358" t="str">
        <f t="shared" ca="1" si="3"/>
        <v/>
      </c>
      <c r="AH9" s="358" t="str">
        <f t="shared" ca="1" si="3"/>
        <v/>
      </c>
      <c r="AI9" s="358" t="str">
        <f t="shared" ca="1" si="3"/>
        <v/>
      </c>
      <c r="AJ9" s="358" t="str">
        <f t="shared" ca="1" si="3"/>
        <v/>
      </c>
      <c r="AK9" s="358" t="str">
        <f t="shared" ca="1" si="3"/>
        <v/>
      </c>
      <c r="AL9" s="358" t="str">
        <f t="shared" ca="1" si="3"/>
        <v/>
      </c>
      <c r="AM9" s="358" t="str">
        <f t="shared" ca="1" si="3"/>
        <v/>
      </c>
      <c r="AN9" s="358" t="str">
        <f t="shared" ca="1" si="3"/>
        <v/>
      </c>
      <c r="AO9" s="358" t="str">
        <f t="shared" ca="1" si="3"/>
        <v/>
      </c>
      <c r="AP9" s="358" t="str">
        <f t="shared" ca="1" si="3"/>
        <v/>
      </c>
      <c r="AQ9" s="358" t="str">
        <f t="shared" ca="1" si="3"/>
        <v/>
      </c>
      <c r="AR9" s="358" t="str">
        <f t="shared" ca="1" si="3"/>
        <v/>
      </c>
      <c r="AS9" s="358" t="str">
        <f t="shared" ca="1" si="3"/>
        <v/>
      </c>
      <c r="AT9" s="358" t="str">
        <f t="shared" ca="1" si="3"/>
        <v/>
      </c>
      <c r="AU9" s="358" t="str">
        <f t="shared" ca="1" si="3"/>
        <v/>
      </c>
      <c r="AV9" s="358" t="str">
        <f t="shared" ca="1" si="3"/>
        <v/>
      </c>
      <c r="AW9" s="358" t="str">
        <f t="shared" ca="1" si="3"/>
        <v/>
      </c>
      <c r="AX9" s="358" t="str">
        <f t="shared" ca="1" si="3"/>
        <v/>
      </c>
      <c r="AY9" s="358" t="str">
        <f t="shared" ca="1" si="3"/>
        <v/>
      </c>
      <c r="AZ9" s="358" t="str">
        <f t="shared" ca="1" si="3"/>
        <v/>
      </c>
      <c r="BA9" s="358" t="str">
        <f t="shared" ca="1" si="3"/>
        <v/>
      </c>
      <c r="BB9" s="358" t="str">
        <f t="shared" ca="1" si="3"/>
        <v/>
      </c>
      <c r="BC9" s="358" t="str">
        <f t="shared" ca="1" si="3"/>
        <v/>
      </c>
      <c r="BD9" s="358" t="str">
        <f t="shared" ca="1" si="3"/>
        <v/>
      </c>
      <c r="BE9" s="358" t="str">
        <f t="shared" ca="1" si="3"/>
        <v/>
      </c>
      <c r="BF9" s="358" t="str">
        <f t="shared" ca="1" si="3"/>
        <v/>
      </c>
      <c r="BG9" s="373" t="str">
        <f t="shared" ca="1" si="3"/>
        <v/>
      </c>
      <c r="DF9" s="9"/>
      <c r="DG9" s="28"/>
      <c r="DI9" s="28"/>
      <c r="DK9" s="28"/>
      <c r="DO9" s="28"/>
      <c r="DQ9" s="28"/>
      <c r="DS9" s="28"/>
      <c r="DU9" s="28"/>
      <c r="DW9" s="28"/>
    </row>
    <row r="10" spans="1:127" ht="36" customHeight="1" x14ac:dyDescent="0.2">
      <c r="A10" s="394" t="s">
        <v>23</v>
      </c>
      <c r="B10" s="395"/>
      <c r="C10" s="395"/>
      <c r="D10" s="395"/>
      <c r="E10" s="396"/>
      <c r="F10" s="112" t="str">
        <f>E6</f>
        <v>Moyenne minimale indicative</v>
      </c>
      <c r="G10" s="113" t="str">
        <f>E5</f>
        <v>Moyenne maximale indicative</v>
      </c>
      <c r="H10" s="390" t="s">
        <v>77</v>
      </c>
      <c r="I10" s="391"/>
      <c r="J10" s="376"/>
      <c r="K10" s="359"/>
      <c r="L10" s="359"/>
      <c r="M10" s="359"/>
      <c r="N10" s="359"/>
      <c r="O10" s="359"/>
      <c r="P10" s="359"/>
      <c r="Q10" s="359"/>
      <c r="R10" s="359"/>
      <c r="S10" s="359"/>
      <c r="T10" s="359"/>
      <c r="U10" s="359"/>
      <c r="V10" s="359"/>
      <c r="W10" s="359"/>
      <c r="X10" s="359"/>
      <c r="Y10" s="359"/>
      <c r="Z10" s="359"/>
      <c r="AA10" s="359"/>
      <c r="AB10" s="359"/>
      <c r="AC10" s="359"/>
      <c r="AD10" s="359"/>
      <c r="AE10" s="359"/>
      <c r="AF10" s="359"/>
      <c r="AG10" s="359"/>
      <c r="AH10" s="359"/>
      <c r="AI10" s="359"/>
      <c r="AJ10" s="359"/>
      <c r="AK10" s="359"/>
      <c r="AL10" s="359"/>
      <c r="AM10" s="359"/>
      <c r="AN10" s="359"/>
      <c r="AO10" s="359"/>
      <c r="AP10" s="359"/>
      <c r="AQ10" s="359"/>
      <c r="AR10" s="359"/>
      <c r="AS10" s="359"/>
      <c r="AT10" s="359"/>
      <c r="AU10" s="359"/>
      <c r="AV10" s="359"/>
      <c r="AW10" s="359"/>
      <c r="AX10" s="359"/>
      <c r="AY10" s="359"/>
      <c r="AZ10" s="359"/>
      <c r="BA10" s="359"/>
      <c r="BB10" s="359"/>
      <c r="BC10" s="359"/>
      <c r="BD10" s="359"/>
      <c r="BE10" s="359"/>
      <c r="BF10" s="359"/>
      <c r="BG10" s="374"/>
      <c r="DF10" s="9"/>
      <c r="DG10" s="28"/>
      <c r="DI10" s="28"/>
      <c r="DK10" s="28"/>
      <c r="DO10" s="28"/>
      <c r="DQ10" s="28"/>
      <c r="DS10" s="28"/>
      <c r="DU10" s="28"/>
      <c r="DW10" s="28"/>
    </row>
    <row r="11" spans="1:127" ht="12.75" customHeight="1" x14ac:dyDescent="0.2">
      <c r="A11" s="397">
        <v>6</v>
      </c>
      <c r="B11" s="398"/>
      <c r="C11" s="398"/>
      <c r="D11" s="398"/>
      <c r="E11" s="399"/>
      <c r="F11" s="82">
        <v>6</v>
      </c>
      <c r="G11" s="100">
        <v>6</v>
      </c>
      <c r="H11" s="377">
        <v>6</v>
      </c>
      <c r="I11" s="378"/>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2" t="str">
        <f>IF('Bilan Groupe Compétences'!A13="","",'Bilan Groupe Compétences'!A13)</f>
        <v>Orientation MA1 : Communiquer avec courtoisie, faire preuve de serviabilité, de calme et de tact</v>
      </c>
      <c r="B12" s="363"/>
      <c r="C12" s="363"/>
      <c r="D12" s="363"/>
      <c r="E12" s="363"/>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60" t="str">
        <f t="shared" ref="H12:H71" si="6">IF(HR307="","",HR307)</f>
        <v/>
      </c>
      <c r="I12" s="361"/>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2" t="str">
        <f>IF('Bilan Groupe Compétences'!A14="","",'Bilan Groupe Compétences'!A14)</f>
        <v>Orientation MA2 : Maintenir son espace de travail fonctionnel et propre dans le respect des règles internes</v>
      </c>
      <c r="B13" s="363"/>
      <c r="C13" s="363"/>
      <c r="D13" s="363"/>
      <c r="E13" s="364"/>
      <c r="F13" s="96" t="str">
        <f t="shared" si="4"/>
        <v/>
      </c>
      <c r="G13" s="95" t="str">
        <f t="shared" si="5"/>
        <v/>
      </c>
      <c r="H13" s="360" t="str">
        <f t="shared" si="6"/>
        <v/>
      </c>
      <c r="I13" s="361"/>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2" t="str">
        <f>IF('Bilan Groupe Compétences'!A15="","",'Bilan Groupe Compétences'!A15)</f>
        <v>Orientation MA3 : Rechercher, trier, classifier, sélectionner l'information papier et numérique</v>
      </c>
      <c r="B14" s="363"/>
      <c r="C14" s="363"/>
      <c r="D14" s="363"/>
      <c r="E14" s="364"/>
      <c r="F14" s="96" t="str">
        <f t="shared" si="4"/>
        <v/>
      </c>
      <c r="G14" s="95" t="str">
        <f t="shared" si="5"/>
        <v/>
      </c>
      <c r="H14" s="360" t="str">
        <f t="shared" si="6"/>
        <v/>
      </c>
      <c r="I14" s="361"/>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2" t="str">
        <f>IF('Bilan Groupe Compétences'!A16="","",'Bilan Groupe Compétences'!A16)</f>
        <v>Orientation MA4 : Rédiger correctement des messages et comptes-rendus simples</v>
      </c>
      <c r="B15" s="363"/>
      <c r="C15" s="363"/>
      <c r="D15" s="363"/>
      <c r="E15" s="364"/>
      <c r="F15" s="96" t="str">
        <f t="shared" si="4"/>
        <v/>
      </c>
      <c r="G15" s="95" t="str">
        <f t="shared" si="5"/>
        <v/>
      </c>
      <c r="H15" s="360" t="str">
        <f t="shared" si="6"/>
        <v/>
      </c>
      <c r="I15" s="361"/>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2" t="str">
        <f>IF('Bilan Groupe Compétences'!A17="","",'Bilan Groupe Compétences'!A17)</f>
        <v>Orientation MA5 : Montrer de l'intérêt pour l'anglais et/ou autre(s) langue(s) étrangère(s)</v>
      </c>
      <c r="B16" s="363"/>
      <c r="C16" s="363"/>
      <c r="D16" s="363"/>
      <c r="E16" s="364"/>
      <c r="F16" s="96" t="str">
        <f t="shared" si="4"/>
        <v/>
      </c>
      <c r="G16" s="95" t="str">
        <f t="shared" si="5"/>
        <v/>
      </c>
      <c r="H16" s="360" t="str">
        <f t="shared" si="6"/>
        <v/>
      </c>
      <c r="I16" s="361"/>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2" t="str">
        <f>IF('Bilan Groupe Compétences'!A18="","",'Bilan Groupe Compétences'!A18)</f>
        <v>Orientation MCV-A1 : Effectuer et comprendre des calculs commerciaux simples (cadencier, % TVA et réduction)</v>
      </c>
      <c r="B17" s="363"/>
      <c r="C17" s="363"/>
      <c r="D17" s="363"/>
      <c r="E17" s="364"/>
      <c r="F17" s="96" t="str">
        <f t="shared" si="4"/>
        <v/>
      </c>
      <c r="G17" s="95" t="str">
        <f t="shared" si="5"/>
        <v/>
      </c>
      <c r="H17" s="360" t="str">
        <f t="shared" si="6"/>
        <v/>
      </c>
      <c r="I17" s="361"/>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2" t="str">
        <f>IF('Bilan Groupe Compétences'!A19="","",'Bilan Groupe Compétences'!A19)</f>
        <v>Orientation MCV-A2 : Travailler en équipe, collaborer, communiquer avec ses collaborateurs</v>
      </c>
      <c r="B18" s="363"/>
      <c r="C18" s="363"/>
      <c r="D18" s="363"/>
      <c r="E18" s="364"/>
      <c r="F18" s="96" t="str">
        <f t="shared" si="4"/>
        <v/>
      </c>
      <c r="G18" s="95" t="str">
        <f t="shared" si="5"/>
        <v/>
      </c>
      <c r="H18" s="360" t="str">
        <f t="shared" si="6"/>
        <v/>
      </c>
      <c r="I18" s="361"/>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2" t="str">
        <f>IF('Bilan Groupe Compétences'!A20="","",'Bilan Groupe Compétences'!A20)</f>
        <v>Orientation MCV-A3 : Argumenter, convaincre, répondre à des objections sur des sujets (ou produits) simples</v>
      </c>
      <c r="B19" s="363"/>
      <c r="C19" s="363"/>
      <c r="D19" s="363"/>
      <c r="E19" s="364"/>
      <c r="F19" s="96" t="str">
        <f t="shared" si="4"/>
        <v/>
      </c>
      <c r="G19" s="95" t="str">
        <f t="shared" si="5"/>
        <v/>
      </c>
      <c r="H19" s="360" t="str">
        <f t="shared" si="6"/>
        <v/>
      </c>
      <c r="I19" s="361"/>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2" t="str">
        <f>IF('Bilan Groupe Compétences'!A21="","",'Bilan Groupe Compétences'!A21)</f>
        <v>Orientation MCV-A4 : Se montrer dynamique, rapide et efficace dans la réalisation de tâches matérielles</v>
      </c>
      <c r="B20" s="363"/>
      <c r="C20" s="363"/>
      <c r="D20" s="363"/>
      <c r="E20" s="364"/>
      <c r="F20" s="96" t="str">
        <f t="shared" si="4"/>
        <v/>
      </c>
      <c r="G20" s="95" t="str">
        <f t="shared" si="5"/>
        <v/>
      </c>
      <c r="H20" s="360" t="str">
        <f t="shared" si="6"/>
        <v/>
      </c>
      <c r="I20" s="361"/>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2" t="str">
        <f>IF('Bilan Groupe Compétences'!A22="","",'Bilan Groupe Compétences'!A22)</f>
        <v>Orientation MCV-A5 : Mettre en valeur des présentations de produits et/ou créer des affichettes attrayantes</v>
      </c>
      <c r="B21" s="363"/>
      <c r="C21" s="363"/>
      <c r="D21" s="363"/>
      <c r="E21" s="364"/>
      <c r="F21" s="96" t="str">
        <f t="shared" si="4"/>
        <v/>
      </c>
      <c r="G21" s="95" t="str">
        <f t="shared" si="5"/>
        <v/>
      </c>
      <c r="H21" s="360" t="str">
        <f t="shared" si="6"/>
        <v/>
      </c>
      <c r="I21" s="361"/>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2" t="str">
        <f>IF('Bilan Groupe Compétences'!A23="","",'Bilan Groupe Compétences'!A23)</f>
        <v>Orientation MCV-B1 : Travailler en autonomie, faire preuve d’indépendance et d’organisation, prendre des initiatives</v>
      </c>
      <c r="B22" s="363"/>
      <c r="C22" s="363"/>
      <c r="D22" s="363"/>
      <c r="E22" s="364"/>
      <c r="F22" s="96" t="str">
        <f t="shared" si="4"/>
        <v/>
      </c>
      <c r="G22" s="95" t="str">
        <f t="shared" si="5"/>
        <v/>
      </c>
      <c r="H22" s="360" t="str">
        <f t="shared" si="6"/>
        <v/>
      </c>
      <c r="I22" s="361"/>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2" t="str">
        <f>IF('Bilan Groupe Compétences'!A24="","",'Bilan Groupe Compétences'!A24)</f>
        <v>Orientation MCV-B2 : Faire preuve de qualité d'écoute, d'observation, d'adaptabilité et d'aisance verbale</v>
      </c>
      <c r="B23" s="363"/>
      <c r="C23" s="363"/>
      <c r="D23" s="363"/>
      <c r="E23" s="364"/>
      <c r="F23" s="96" t="str">
        <f t="shared" si="4"/>
        <v/>
      </c>
      <c r="G23" s="95" t="str">
        <f t="shared" si="5"/>
        <v/>
      </c>
      <c r="H23" s="360" t="str">
        <f t="shared" si="6"/>
        <v/>
      </c>
      <c r="I23" s="361"/>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2" t="str">
        <f>IF('Bilan Groupe Compétences'!A25="","",'Bilan Groupe Compétences'!A25)</f>
        <v>Orientation MCV-B3 : Faire preuve d'aisance, de persévérance dans l'argumentation, la réponse aux objections</v>
      </c>
      <c r="B24" s="363"/>
      <c r="C24" s="363"/>
      <c r="D24" s="363"/>
      <c r="E24" s="364"/>
      <c r="F24" s="96" t="str">
        <f t="shared" si="4"/>
        <v/>
      </c>
      <c r="G24" s="95" t="str">
        <f t="shared" si="5"/>
        <v/>
      </c>
      <c r="H24" s="360" t="str">
        <f t="shared" si="6"/>
        <v/>
      </c>
      <c r="I24" s="361"/>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2" t="str">
        <f>IF('Bilan Groupe Compétences'!A26="","",'Bilan Groupe Compétences'!A26)</f>
        <v>Orientation MCV-B4 : Analyser, synthétiser, s’autoanalyser avec pertinence à l’oral ou l’écrit</v>
      </c>
      <c r="B25" s="363"/>
      <c r="C25" s="363"/>
      <c r="D25" s="363"/>
      <c r="E25" s="364"/>
      <c r="F25" s="96" t="str">
        <f t="shared" si="4"/>
        <v/>
      </c>
      <c r="G25" s="95" t="str">
        <f t="shared" si="5"/>
        <v/>
      </c>
      <c r="H25" s="360" t="str">
        <f t="shared" si="6"/>
        <v/>
      </c>
      <c r="I25" s="361"/>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2" t="str">
        <f>IF('Bilan Groupe Compétences'!A27="","",'Bilan Groupe Compétences'!A27)</f>
        <v>Orientation MCV-B5 : Se montrer rationnel, flexible et entreprenant dans des situations de mobilité</v>
      </c>
      <c r="B26" s="363"/>
      <c r="C26" s="363"/>
      <c r="D26" s="363"/>
      <c r="E26" s="364"/>
      <c r="F26" s="96" t="str">
        <f t="shared" si="4"/>
        <v/>
      </c>
      <c r="G26" s="95" t="str">
        <f t="shared" si="5"/>
        <v/>
      </c>
      <c r="H26" s="360" t="str">
        <f t="shared" si="6"/>
        <v/>
      </c>
      <c r="I26" s="361"/>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2" t="str">
        <f>IF('Bilan Groupe Compétences'!A28="","",'Bilan Groupe Compétences'!A28)</f>
        <v>1.A. Prendre contact avec le client interne ou externe (ou prospect), dans un cadre omnicanal :</v>
      </c>
      <c r="B27" s="363"/>
      <c r="C27" s="363"/>
      <c r="D27" s="363"/>
      <c r="E27" s="364"/>
      <c r="F27" s="96" t="str">
        <f t="shared" si="4"/>
        <v/>
      </c>
      <c r="G27" s="95" t="str">
        <f t="shared" si="5"/>
        <v/>
      </c>
      <c r="H27" s="360" t="str">
        <f t="shared" si="6"/>
        <v/>
      </c>
      <c r="I27" s="361"/>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2" t="str">
        <f>IF('Bilan Groupe Compétences'!A29="","",'Bilan Groupe Compétences'!A29)</f>
        <v>1.B. Identifier le client externe ou interne à l’organisation et ses caractéristiques, dans un cadre omnicanal</v>
      </c>
      <c r="B28" s="363"/>
      <c r="C28" s="363"/>
      <c r="D28" s="363"/>
      <c r="E28" s="364"/>
      <c r="F28" s="96" t="str">
        <f t="shared" si="4"/>
        <v/>
      </c>
      <c r="G28" s="95" t="str">
        <f t="shared" si="5"/>
        <v/>
      </c>
      <c r="H28" s="360" t="str">
        <f t="shared" si="6"/>
        <v/>
      </c>
      <c r="I28" s="361"/>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2" t="str">
        <f>IF('Bilan Groupe Compétences'!A30="","",'Bilan Groupe Compétences'!A30)</f>
        <v>1.C. Identifier le besoin du client externe ou interne (ou du prospect), dans un cadre omnicanal</v>
      </c>
      <c r="B29" s="363"/>
      <c r="C29" s="363"/>
      <c r="D29" s="363"/>
      <c r="E29" s="364"/>
      <c r="F29" s="96" t="str">
        <f t="shared" si="4"/>
        <v/>
      </c>
      <c r="G29" s="95" t="str">
        <f t="shared" si="5"/>
        <v/>
      </c>
      <c r="H29" s="360" t="str">
        <f t="shared" si="6"/>
        <v/>
      </c>
      <c r="I29" s="361"/>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2" t="str">
        <f>IF('Bilan Groupe Compétences'!A31="","",'Bilan Groupe Compétences'!A31)</f>
        <v>1.D. Proposer une solution adaptée au parcours et à l’expérience du client interne ou externe (ou prospect), dans un cadre omnicanal</v>
      </c>
      <c r="B30" s="363"/>
      <c r="C30" s="363"/>
      <c r="D30" s="363"/>
      <c r="E30" s="364"/>
      <c r="F30" s="96" t="str">
        <f t="shared" si="4"/>
        <v/>
      </c>
      <c r="G30" s="95" t="str">
        <f t="shared" si="5"/>
        <v/>
      </c>
      <c r="H30" s="360" t="str">
        <f t="shared" si="6"/>
        <v/>
      </c>
      <c r="I30" s="361"/>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2" t="str">
        <f>IF('Bilan Groupe Compétences'!A32="","",'Bilan Groupe Compétences'!A32)</f>
        <v>2.A. Gérer le suivi de la demande du client interne ou externe (ou du prospect) dans un cadre omnicanal, notamment :</v>
      </c>
      <c r="B31" s="363"/>
      <c r="C31" s="363"/>
      <c r="D31" s="363"/>
      <c r="E31" s="364"/>
      <c r="F31" s="96" t="str">
        <f t="shared" si="4"/>
        <v/>
      </c>
      <c r="G31" s="95" t="str">
        <f t="shared" si="5"/>
        <v/>
      </c>
      <c r="H31" s="360" t="str">
        <f t="shared" si="6"/>
        <v/>
      </c>
      <c r="I31" s="361"/>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2" t="str">
        <f>IF('Bilan Groupe Compétences'!A33="","",'Bilan Groupe Compétences'!A33)</f>
        <v>2.B. Satisfaire le client interne ou externe (ou prospect) dans un cadre omnicanal</v>
      </c>
      <c r="B32" s="363"/>
      <c r="C32" s="363"/>
      <c r="D32" s="363"/>
      <c r="E32" s="364"/>
      <c r="F32" s="96" t="str">
        <f t="shared" si="4"/>
        <v/>
      </c>
      <c r="G32" s="95" t="str">
        <f t="shared" si="5"/>
        <v/>
      </c>
      <c r="H32" s="360" t="str">
        <f t="shared" si="6"/>
        <v/>
      </c>
      <c r="I32" s="361"/>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2" t="str">
        <f>IF('Bilan Groupe Compétences'!A34="","",'Bilan Groupe Compétences'!A34)</f>
        <v>2.C. Fidéliser/pérenniser la relation avec le client interne ou externe dans un cadre omnicanal</v>
      </c>
      <c r="B33" s="363"/>
      <c r="C33" s="363"/>
      <c r="D33" s="363"/>
      <c r="E33" s="364"/>
      <c r="F33" s="96" t="str">
        <f t="shared" si="4"/>
        <v/>
      </c>
      <c r="G33" s="95" t="str">
        <f t="shared" si="5"/>
        <v/>
      </c>
      <c r="H33" s="360" t="str">
        <f t="shared" si="6"/>
        <v/>
      </c>
      <c r="I33" s="361"/>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2" t="str">
        <f>IF('Bilan Groupe Compétences'!A35="","",'Bilan Groupe Compétences'!A35)</f>
        <v>3.A. Assurer la veille informationnelle et commerciale (la collecte) dans un cadre omnicanal</v>
      </c>
      <c r="B34" s="363"/>
      <c r="C34" s="363"/>
      <c r="D34" s="363"/>
      <c r="E34" s="364"/>
      <c r="F34" s="96" t="str">
        <f t="shared" si="4"/>
        <v/>
      </c>
      <c r="G34" s="95" t="str">
        <f t="shared" si="5"/>
        <v/>
      </c>
      <c r="H34" s="360" t="str">
        <f t="shared" si="6"/>
        <v/>
      </c>
      <c r="I34" s="361"/>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2" t="str">
        <f>IF('Bilan Groupe Compétences'!A36="","",'Bilan Groupe Compétences'!A36)</f>
        <v>3.B. Traiter et exploiter l’information relative à la relation client (interne, externe ou prospect) dans un cadre omnicanal</v>
      </c>
      <c r="B35" s="363"/>
      <c r="C35" s="363"/>
      <c r="D35" s="363"/>
      <c r="E35" s="364"/>
      <c r="F35" s="96" t="str">
        <f t="shared" si="4"/>
        <v/>
      </c>
      <c r="G35" s="95" t="str">
        <f t="shared" si="5"/>
        <v/>
      </c>
      <c r="H35" s="360" t="str">
        <f t="shared" si="6"/>
        <v/>
      </c>
      <c r="I35" s="361"/>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2" t="str">
        <f>IF('Bilan Groupe Compétences'!A37="","",'Bilan Groupe Compétences'!A37)</f>
        <v>3.C. Diffuser l’information au client interne, externe ou au prospect dans un cadre omnicanal</v>
      </c>
      <c r="B36" s="363"/>
      <c r="C36" s="363"/>
      <c r="D36" s="363"/>
      <c r="E36" s="364"/>
      <c r="F36" s="96" t="str">
        <f t="shared" si="4"/>
        <v/>
      </c>
      <c r="G36" s="95" t="str">
        <f t="shared" si="5"/>
        <v/>
      </c>
      <c r="H36" s="360" t="str">
        <f t="shared" si="6"/>
        <v/>
      </c>
      <c r="I36" s="361"/>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2" t="str">
        <f>IF('Bilan Groupe Compétences'!A38="","",'Bilan Groupe Compétences'!A38)</f>
        <v>CT 1. Produire un résultat conforme à la commande (de la hiérarchie, du client…)</v>
      </c>
      <c r="B37" s="363"/>
      <c r="C37" s="363"/>
      <c r="D37" s="363"/>
      <c r="E37" s="364"/>
      <c r="F37" s="96" t="str">
        <f t="shared" si="4"/>
        <v/>
      </c>
      <c r="G37" s="95" t="str">
        <f t="shared" si="5"/>
        <v/>
      </c>
      <c r="H37" s="360" t="str">
        <f t="shared" si="6"/>
        <v/>
      </c>
      <c r="I37" s="361"/>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2" t="str">
        <f>IF('Bilan Groupe Compétences'!A39="","",'Bilan Groupe Compétences'!A39)</f>
        <v>CT 2. Respecter les délais impartis</v>
      </c>
      <c r="B38" s="363"/>
      <c r="C38" s="363"/>
      <c r="D38" s="363"/>
      <c r="E38" s="364"/>
      <c r="F38" s="96" t="str">
        <f t="shared" si="4"/>
        <v/>
      </c>
      <c r="G38" s="95" t="str">
        <f t="shared" si="5"/>
        <v/>
      </c>
      <c r="H38" s="360" t="str">
        <f t="shared" si="6"/>
        <v/>
      </c>
      <c r="I38" s="361"/>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2" t="str">
        <f>IF('Bilan Groupe Compétences'!A40="","",'Bilan Groupe Compétences'!A40)</f>
        <v>CT 3. Restituer la présentation de son activité</v>
      </c>
      <c r="B39" s="363"/>
      <c r="C39" s="363"/>
      <c r="D39" s="363"/>
      <c r="E39" s="364"/>
      <c r="F39" s="96" t="str">
        <f t="shared" si="4"/>
        <v/>
      </c>
      <c r="G39" s="95" t="str">
        <f t="shared" si="5"/>
        <v/>
      </c>
      <c r="H39" s="360" t="str">
        <f t="shared" si="6"/>
        <v/>
      </c>
      <c r="I39" s="361"/>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2" t="str">
        <f>IF('Bilan Groupe Compétences'!A41="","",'Bilan Groupe Compétences'!A41)</f>
        <v>CT 4. S'impliquer dans son action</v>
      </c>
      <c r="B40" s="363"/>
      <c r="C40" s="363"/>
      <c r="D40" s="363"/>
      <c r="E40" s="364"/>
      <c r="F40" s="96" t="str">
        <f t="shared" si="4"/>
        <v/>
      </c>
      <c r="G40" s="95" t="str">
        <f t="shared" si="5"/>
        <v/>
      </c>
      <c r="H40" s="360" t="str">
        <f t="shared" si="6"/>
        <v/>
      </c>
      <c r="I40" s="361"/>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2" t="str">
        <f>IF('Bilan Groupe Compétences'!A42="","",'Bilan Groupe Compétences'!A42)</f>
        <v>CT 5. S'intégrer de façon harmonieuse et constructive à l'équipe de travail</v>
      </c>
      <c r="B41" s="363"/>
      <c r="C41" s="363"/>
      <c r="D41" s="363"/>
      <c r="E41" s="364"/>
      <c r="F41" s="96" t="str">
        <f t="shared" si="4"/>
        <v/>
      </c>
      <c r="G41" s="95" t="str">
        <f t="shared" si="5"/>
        <v/>
      </c>
      <c r="H41" s="360" t="str">
        <f t="shared" si="6"/>
        <v/>
      </c>
      <c r="I41" s="361"/>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2" t="str">
        <f>IF('Bilan Groupe Compétences'!A43="","",'Bilan Groupe Compétences'!A43)</f>
        <v>CT 6. Rechercher l'information et l'exploiter</v>
      </c>
      <c r="B42" s="363"/>
      <c r="C42" s="363"/>
      <c r="D42" s="363"/>
      <c r="E42" s="364"/>
      <c r="F42" s="96" t="str">
        <f t="shared" si="4"/>
        <v/>
      </c>
      <c r="G42" s="95" t="str">
        <f t="shared" si="5"/>
        <v/>
      </c>
      <c r="H42" s="360" t="str">
        <f t="shared" si="6"/>
        <v/>
      </c>
      <c r="I42" s="361"/>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2" t="str">
        <f>IF('Bilan Groupe Compétences'!A44="","",'Bilan Groupe Compétences'!A44)</f>
        <v>CT 7. A l'écrit, s'exprimer avec la qualité rédactionnelle attendue</v>
      </c>
      <c r="B43" s="363"/>
      <c r="C43" s="363"/>
      <c r="D43" s="363"/>
      <c r="E43" s="364"/>
      <c r="F43" s="96" t="str">
        <f t="shared" si="4"/>
        <v/>
      </c>
      <c r="G43" s="95" t="str">
        <f t="shared" si="5"/>
        <v/>
      </c>
      <c r="H43" s="360" t="str">
        <f t="shared" si="6"/>
        <v/>
      </c>
      <c r="I43" s="361"/>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2" t="str">
        <f>IF('Bilan Groupe Compétences'!A45="","",'Bilan Groupe Compétences'!A45)</f>
        <v>CT 8. A l'oral, s'exprimer de façon professionnelle</v>
      </c>
      <c r="B44" s="363"/>
      <c r="C44" s="363"/>
      <c r="D44" s="363"/>
      <c r="E44" s="364"/>
      <c r="F44" s="96" t="str">
        <f t="shared" si="4"/>
        <v/>
      </c>
      <c r="G44" s="95" t="str">
        <f t="shared" si="5"/>
        <v/>
      </c>
      <c r="H44" s="360" t="str">
        <f t="shared" si="6"/>
        <v/>
      </c>
      <c r="I44" s="361"/>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2" t="str">
        <f>IF('Bilan Groupe Compétences'!A46="","",'Bilan Groupe Compétences'!A46)</f>
        <v>CT 9. Développer son agilité numérique</v>
      </c>
      <c r="B45" s="363"/>
      <c r="C45" s="363"/>
      <c r="D45" s="363"/>
      <c r="E45" s="364"/>
      <c r="F45" s="96" t="str">
        <f t="shared" si="4"/>
        <v/>
      </c>
      <c r="G45" s="95" t="str">
        <f t="shared" si="5"/>
        <v/>
      </c>
      <c r="H45" s="360" t="str">
        <f t="shared" si="6"/>
        <v/>
      </c>
      <c r="I45" s="361"/>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2" t="str">
        <f>IF('Bilan Groupe Compétences'!A47="","",'Bilan Groupe Compétences'!A47)</f>
        <v>CT 10. Adopter une posture professionnelle (non verbal)</v>
      </c>
      <c r="B46" s="363"/>
      <c r="C46" s="363"/>
      <c r="D46" s="363"/>
      <c r="E46" s="364"/>
      <c r="F46" s="96" t="str">
        <f t="shared" si="4"/>
        <v/>
      </c>
      <c r="G46" s="95" t="str">
        <f t="shared" si="5"/>
        <v/>
      </c>
      <c r="H46" s="360" t="str">
        <f t="shared" si="6"/>
        <v/>
      </c>
      <c r="I46" s="361"/>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2" t="str">
        <f>IF('Bilan Groupe Compétences'!A48="","",'Bilan Groupe Compétences'!A48)</f>
        <v>CT 11. S'autoévaluer</v>
      </c>
      <c r="B47" s="363"/>
      <c r="C47" s="363"/>
      <c r="D47" s="363"/>
      <c r="E47" s="364"/>
      <c r="F47" s="96" t="str">
        <f t="shared" si="4"/>
        <v/>
      </c>
      <c r="G47" s="95" t="str">
        <f t="shared" si="5"/>
        <v/>
      </c>
      <c r="H47" s="360" t="str">
        <f t="shared" si="6"/>
        <v/>
      </c>
      <c r="I47" s="361"/>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2" t="str">
        <f>IF('Bilan Groupe Compétences'!A49="","",'Bilan Groupe Compétences'!A49)</f>
        <v/>
      </c>
      <c r="B48" s="363"/>
      <c r="C48" s="363"/>
      <c r="D48" s="363"/>
      <c r="E48" s="364"/>
      <c r="F48" s="96" t="str">
        <f t="shared" si="4"/>
        <v/>
      </c>
      <c r="G48" s="95" t="str">
        <f t="shared" si="5"/>
        <v/>
      </c>
      <c r="H48" s="360" t="str">
        <f t="shared" si="6"/>
        <v/>
      </c>
      <c r="I48" s="361"/>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2" t="str">
        <f>IF('Bilan Groupe Compétences'!A50="","",'Bilan Groupe Compétences'!A50)</f>
        <v/>
      </c>
      <c r="B49" s="363"/>
      <c r="C49" s="363"/>
      <c r="D49" s="363"/>
      <c r="E49" s="364"/>
      <c r="F49" s="96" t="str">
        <f t="shared" si="4"/>
        <v/>
      </c>
      <c r="G49" s="95" t="str">
        <f t="shared" si="5"/>
        <v/>
      </c>
      <c r="H49" s="360" t="str">
        <f t="shared" si="6"/>
        <v/>
      </c>
      <c r="I49" s="361"/>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2" t="str">
        <f>IF('Bilan Groupe Compétences'!A51="","",'Bilan Groupe Compétences'!A51)</f>
        <v/>
      </c>
      <c r="B50" s="363"/>
      <c r="C50" s="363"/>
      <c r="D50" s="363"/>
      <c r="E50" s="364"/>
      <c r="F50" s="96" t="str">
        <f t="shared" si="4"/>
        <v/>
      </c>
      <c r="G50" s="95" t="str">
        <f t="shared" si="5"/>
        <v/>
      </c>
      <c r="H50" s="360" t="str">
        <f t="shared" si="6"/>
        <v/>
      </c>
      <c r="I50" s="361"/>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2" t="str">
        <f>IF('Bilan Groupe Compétences'!A52="","",'Bilan Groupe Compétences'!A52)</f>
        <v/>
      </c>
      <c r="B51" s="363"/>
      <c r="C51" s="363"/>
      <c r="D51" s="363"/>
      <c r="E51" s="364"/>
      <c r="F51" s="96" t="str">
        <f t="shared" si="4"/>
        <v/>
      </c>
      <c r="G51" s="95" t="str">
        <f t="shared" si="5"/>
        <v/>
      </c>
      <c r="H51" s="360" t="str">
        <f t="shared" si="6"/>
        <v/>
      </c>
      <c r="I51" s="361"/>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2" t="str">
        <f>IF('Bilan Groupe Compétences'!A53="","",'Bilan Groupe Compétences'!A53)</f>
        <v/>
      </c>
      <c r="B52" s="363"/>
      <c r="C52" s="363"/>
      <c r="D52" s="363"/>
      <c r="E52" s="364"/>
      <c r="F52" s="96" t="str">
        <f t="shared" si="4"/>
        <v/>
      </c>
      <c r="G52" s="95" t="str">
        <f t="shared" si="5"/>
        <v/>
      </c>
      <c r="H52" s="360" t="str">
        <f t="shared" si="6"/>
        <v/>
      </c>
      <c r="I52" s="361"/>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2" t="str">
        <f>IF('Bilan Groupe Compétences'!A54="","",'Bilan Groupe Compétences'!A54)</f>
        <v/>
      </c>
      <c r="B53" s="363"/>
      <c r="C53" s="363"/>
      <c r="D53" s="363"/>
      <c r="E53" s="364"/>
      <c r="F53" s="96" t="str">
        <f t="shared" si="4"/>
        <v/>
      </c>
      <c r="G53" s="95" t="str">
        <f t="shared" si="5"/>
        <v/>
      </c>
      <c r="H53" s="360" t="str">
        <f t="shared" si="6"/>
        <v/>
      </c>
      <c r="I53" s="361"/>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2" t="str">
        <f>IF('Bilan Groupe Compétences'!A55="","",'Bilan Groupe Compétences'!A55)</f>
        <v/>
      </c>
      <c r="B54" s="363"/>
      <c r="C54" s="363"/>
      <c r="D54" s="363"/>
      <c r="E54" s="364"/>
      <c r="F54" s="96" t="str">
        <f t="shared" si="4"/>
        <v/>
      </c>
      <c r="G54" s="95" t="str">
        <f t="shared" si="5"/>
        <v/>
      </c>
      <c r="H54" s="360" t="str">
        <f t="shared" si="6"/>
        <v/>
      </c>
      <c r="I54" s="361"/>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2" t="str">
        <f>IF('Bilan Groupe Compétences'!A56="","",'Bilan Groupe Compétences'!A56)</f>
        <v/>
      </c>
      <c r="B55" s="363"/>
      <c r="C55" s="363"/>
      <c r="D55" s="363"/>
      <c r="E55" s="364"/>
      <c r="F55" s="96" t="str">
        <f t="shared" si="4"/>
        <v/>
      </c>
      <c r="G55" s="95" t="str">
        <f t="shared" si="5"/>
        <v/>
      </c>
      <c r="H55" s="360" t="str">
        <f t="shared" si="6"/>
        <v/>
      </c>
      <c r="I55" s="361"/>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2" t="str">
        <f>IF('Bilan Groupe Compétences'!A57="","",'Bilan Groupe Compétences'!A57)</f>
        <v/>
      </c>
      <c r="B56" s="363"/>
      <c r="C56" s="363"/>
      <c r="D56" s="363"/>
      <c r="E56" s="364"/>
      <c r="F56" s="96" t="str">
        <f t="shared" si="4"/>
        <v/>
      </c>
      <c r="G56" s="95" t="str">
        <f t="shared" si="5"/>
        <v/>
      </c>
      <c r="H56" s="360" t="str">
        <f t="shared" si="6"/>
        <v/>
      </c>
      <c r="I56" s="361"/>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2" t="str">
        <f>IF('Bilan Groupe Compétences'!A58="","",'Bilan Groupe Compétences'!A58)</f>
        <v/>
      </c>
      <c r="B57" s="363"/>
      <c r="C57" s="363"/>
      <c r="D57" s="363"/>
      <c r="E57" s="364"/>
      <c r="F57" s="96" t="str">
        <f t="shared" si="4"/>
        <v/>
      </c>
      <c r="G57" s="95" t="str">
        <f t="shared" si="5"/>
        <v/>
      </c>
      <c r="H57" s="360" t="str">
        <f t="shared" si="6"/>
        <v/>
      </c>
      <c r="I57" s="361"/>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2" t="str">
        <f>IF('Bilan Groupe Compétences'!A59="","",'Bilan Groupe Compétences'!A59)</f>
        <v/>
      </c>
      <c r="B58" s="363"/>
      <c r="C58" s="363"/>
      <c r="D58" s="363"/>
      <c r="E58" s="364"/>
      <c r="F58" s="96" t="str">
        <f t="shared" si="4"/>
        <v/>
      </c>
      <c r="G58" s="95" t="str">
        <f t="shared" si="5"/>
        <v/>
      </c>
      <c r="H58" s="360" t="str">
        <f t="shared" si="6"/>
        <v/>
      </c>
      <c r="I58" s="361"/>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2" t="str">
        <f>IF('Bilan Groupe Compétences'!A60="","",'Bilan Groupe Compétences'!A60)</f>
        <v/>
      </c>
      <c r="B59" s="363"/>
      <c r="C59" s="363"/>
      <c r="D59" s="363"/>
      <c r="E59" s="364"/>
      <c r="F59" s="96" t="str">
        <f t="shared" si="4"/>
        <v/>
      </c>
      <c r="G59" s="95" t="str">
        <f t="shared" si="5"/>
        <v/>
      </c>
      <c r="H59" s="360" t="str">
        <f t="shared" si="6"/>
        <v/>
      </c>
      <c r="I59" s="361"/>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2" t="str">
        <f>IF('Bilan Groupe Compétences'!A61="","",'Bilan Groupe Compétences'!A61)</f>
        <v/>
      </c>
      <c r="B60" s="363"/>
      <c r="C60" s="363"/>
      <c r="D60" s="363"/>
      <c r="E60" s="364"/>
      <c r="F60" s="96" t="str">
        <f t="shared" si="4"/>
        <v/>
      </c>
      <c r="G60" s="95" t="str">
        <f t="shared" si="5"/>
        <v/>
      </c>
      <c r="H60" s="360" t="str">
        <f t="shared" si="6"/>
        <v/>
      </c>
      <c r="I60" s="361"/>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2" t="str">
        <f>IF('Bilan Groupe Compétences'!A62="","",'Bilan Groupe Compétences'!A62)</f>
        <v/>
      </c>
      <c r="B61" s="363"/>
      <c r="C61" s="363"/>
      <c r="D61" s="363"/>
      <c r="E61" s="364"/>
      <c r="F61" s="96" t="str">
        <f t="shared" si="4"/>
        <v/>
      </c>
      <c r="G61" s="95" t="str">
        <f t="shared" si="5"/>
        <v/>
      </c>
      <c r="H61" s="360" t="str">
        <f t="shared" si="6"/>
        <v/>
      </c>
      <c r="I61" s="361"/>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2" t="str">
        <f>IF('Bilan Groupe Compétences'!A63="","",'Bilan Groupe Compétences'!A63)</f>
        <v/>
      </c>
      <c r="B62" s="363"/>
      <c r="C62" s="363"/>
      <c r="D62" s="363"/>
      <c r="E62" s="364"/>
      <c r="F62" s="96" t="str">
        <f t="shared" si="4"/>
        <v/>
      </c>
      <c r="G62" s="95" t="str">
        <f t="shared" si="5"/>
        <v/>
      </c>
      <c r="H62" s="360" t="str">
        <f t="shared" si="6"/>
        <v/>
      </c>
      <c r="I62" s="361"/>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2" t="str">
        <f>IF('Bilan Groupe Compétences'!A64="","",'Bilan Groupe Compétences'!A64)</f>
        <v/>
      </c>
      <c r="B63" s="363"/>
      <c r="C63" s="363"/>
      <c r="D63" s="363"/>
      <c r="E63" s="364"/>
      <c r="F63" s="96" t="str">
        <f t="shared" si="4"/>
        <v/>
      </c>
      <c r="G63" s="95" t="str">
        <f t="shared" si="5"/>
        <v/>
      </c>
      <c r="H63" s="360" t="str">
        <f t="shared" si="6"/>
        <v/>
      </c>
      <c r="I63" s="361"/>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2" t="str">
        <f>IF('Bilan Groupe Compétences'!A65="","",'Bilan Groupe Compétences'!A65)</f>
        <v/>
      </c>
      <c r="B64" s="363"/>
      <c r="C64" s="363"/>
      <c r="D64" s="363"/>
      <c r="E64" s="364"/>
      <c r="F64" s="96" t="str">
        <f t="shared" si="4"/>
        <v/>
      </c>
      <c r="G64" s="95" t="str">
        <f t="shared" si="5"/>
        <v/>
      </c>
      <c r="H64" s="360" t="str">
        <f t="shared" si="6"/>
        <v/>
      </c>
      <c r="I64" s="361"/>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2" t="str">
        <f>IF('Bilan Groupe Compétences'!A66="","",'Bilan Groupe Compétences'!A66)</f>
        <v/>
      </c>
      <c r="B65" s="363"/>
      <c r="C65" s="363"/>
      <c r="D65" s="363"/>
      <c r="E65" s="364"/>
      <c r="F65" s="96" t="str">
        <f t="shared" si="4"/>
        <v/>
      </c>
      <c r="G65" s="95" t="str">
        <f t="shared" si="5"/>
        <v/>
      </c>
      <c r="H65" s="360" t="str">
        <f t="shared" si="6"/>
        <v/>
      </c>
      <c r="I65" s="361"/>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2" t="str">
        <f>IF('Bilan Groupe Compétences'!A67="","",'Bilan Groupe Compétences'!A67)</f>
        <v/>
      </c>
      <c r="B66" s="363"/>
      <c r="C66" s="363"/>
      <c r="D66" s="363"/>
      <c r="E66" s="364"/>
      <c r="F66" s="96" t="str">
        <f t="shared" si="4"/>
        <v/>
      </c>
      <c r="G66" s="95" t="str">
        <f t="shared" si="5"/>
        <v/>
      </c>
      <c r="H66" s="360" t="str">
        <f t="shared" si="6"/>
        <v/>
      </c>
      <c r="I66" s="361"/>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2" t="str">
        <f>IF('Bilan Groupe Compétences'!A68="","",'Bilan Groupe Compétences'!A68)</f>
        <v/>
      </c>
      <c r="B67" s="363"/>
      <c r="C67" s="363"/>
      <c r="D67" s="363"/>
      <c r="E67" s="364"/>
      <c r="F67" s="96" t="str">
        <f t="shared" si="4"/>
        <v/>
      </c>
      <c r="G67" s="95" t="str">
        <f t="shared" si="5"/>
        <v/>
      </c>
      <c r="H67" s="360" t="str">
        <f t="shared" si="6"/>
        <v/>
      </c>
      <c r="I67" s="361"/>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2" t="str">
        <f>IF('Bilan Groupe Compétences'!A69="","",'Bilan Groupe Compétences'!A69)</f>
        <v/>
      </c>
      <c r="B68" s="363"/>
      <c r="C68" s="363"/>
      <c r="D68" s="363"/>
      <c r="E68" s="364"/>
      <c r="F68" s="96" t="str">
        <f t="shared" si="4"/>
        <v/>
      </c>
      <c r="G68" s="95" t="str">
        <f t="shared" si="5"/>
        <v/>
      </c>
      <c r="H68" s="360" t="str">
        <f t="shared" si="6"/>
        <v/>
      </c>
      <c r="I68" s="361"/>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2" t="str">
        <f>IF('Bilan Groupe Compétences'!A70="","",'Bilan Groupe Compétences'!A70)</f>
        <v/>
      </c>
      <c r="B69" s="363"/>
      <c r="C69" s="363"/>
      <c r="D69" s="363"/>
      <c r="E69" s="379"/>
      <c r="F69" s="96" t="str">
        <f t="shared" si="4"/>
        <v/>
      </c>
      <c r="G69" s="95" t="str">
        <f t="shared" si="5"/>
        <v/>
      </c>
      <c r="H69" s="360" t="str">
        <f t="shared" si="6"/>
        <v/>
      </c>
      <c r="I69" s="361"/>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2" t="str">
        <f>IF('Bilan Groupe Compétences'!A71="","",'Bilan Groupe Compétences'!A71)</f>
        <v/>
      </c>
      <c r="B70" s="363"/>
      <c r="C70" s="363"/>
      <c r="D70" s="363"/>
      <c r="E70" s="379"/>
      <c r="F70" s="96" t="str">
        <f t="shared" si="4"/>
        <v/>
      </c>
      <c r="G70" s="95" t="str">
        <f t="shared" si="5"/>
        <v/>
      </c>
      <c r="H70" s="360" t="str">
        <f t="shared" si="6"/>
        <v/>
      </c>
      <c r="I70" s="361"/>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6" t="str">
        <f>IF('Bilan Groupe Compétences'!A72="","",'Bilan Groupe Compétences'!A72)</f>
        <v/>
      </c>
      <c r="B71" s="337"/>
      <c r="C71" s="337"/>
      <c r="D71" s="337"/>
      <c r="E71" s="338"/>
      <c r="F71" s="98" t="str">
        <f t="shared" si="4"/>
        <v/>
      </c>
      <c r="G71" s="99" t="str">
        <f t="shared" si="5"/>
        <v/>
      </c>
      <c r="H71" s="380" t="str">
        <f t="shared" si="6"/>
        <v/>
      </c>
      <c r="I71" s="381"/>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127</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132</v>
      </c>
      <c r="HT300" s="10" t="str">
        <f ca="1">IF(COUNTA($HV$300:$JS$300)-COUNTIF($HV$300:$JS$300,"")=0,$HI$307,IF(COUNTIF(HV306:JS306,$HI$307)=COUNTA($J$6:$BG$6)-COUNTIF($J$6:$BG$6,""),$HI$307,IF(AND(COUNTA($J$7:$BG$7)-COUNTIF($J$7:$BG$7,$HI$307)=COUNTIF($J$7:$BG$7,$HI$306),COUNTA($J$12:$BG$71)=COUNTIF($J$12:$BG$71,$HI$306)),$HI$306,SUM(HV300:JS300)/SUM(HV305:JS305))))</f>
        <v>NC</v>
      </c>
      <c r="HU300" s="16" t="s">
        <v>130</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133</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1215" priority="22" operator="equal">
      <formula>20</formula>
    </cfRule>
    <cfRule type="cellIs" dxfId="1214" priority="23" operator="between">
      <formula>15</formula>
      <formula>19.9999999999999</formula>
    </cfRule>
    <cfRule type="cellIs" dxfId="1213" priority="24" operator="between">
      <formula>10</formula>
      <formula>14.9999999999999</formula>
    </cfRule>
    <cfRule type="containsBlanks" dxfId="1212" priority="25" stopIfTrue="1">
      <formula>LEN(TRIM(J5))=0</formula>
    </cfRule>
    <cfRule type="cellIs" dxfId="1211" priority="26" operator="between">
      <formula>5</formula>
      <formula>9.999999999999</formula>
    </cfRule>
    <cfRule type="cellIs" dxfId="1210" priority="27" operator="between">
      <formula>0</formula>
      <formula>4.99999999999999</formula>
    </cfRule>
  </conditionalFormatting>
  <conditionalFormatting sqref="J6:BG6">
    <cfRule type="cellIs" dxfId="1209" priority="16" operator="equal">
      <formula>20</formula>
    </cfRule>
    <cfRule type="cellIs" dxfId="1208" priority="17" operator="between">
      <formula>15</formula>
      <formula>19.9999999999999</formula>
    </cfRule>
    <cfRule type="cellIs" dxfId="1207" priority="18" operator="between">
      <formula>10</formula>
      <formula>14.9999999999999</formula>
    </cfRule>
    <cfRule type="containsBlanks" dxfId="1206" priority="19" stopIfTrue="1">
      <formula>LEN(TRIM(J6))=0</formula>
    </cfRule>
    <cfRule type="cellIs" dxfId="1205" priority="20" operator="between">
      <formula>5</formula>
      <formula>9.999999999999</formula>
    </cfRule>
    <cfRule type="cellIs" dxfId="1204" priority="21" operator="between">
      <formula>0</formula>
      <formula>4.99999999999999</formula>
    </cfRule>
  </conditionalFormatting>
  <conditionalFormatting sqref="F12:G71">
    <cfRule type="cellIs" dxfId="1203" priority="10" operator="equal">
      <formula>20</formula>
    </cfRule>
    <cfRule type="cellIs" dxfId="1202" priority="11" operator="between">
      <formula>15</formula>
      <formula>19.9999999999999</formula>
    </cfRule>
    <cfRule type="cellIs" dxfId="1201" priority="12" operator="between">
      <formula>10</formula>
      <formula>14.9999999999999</formula>
    </cfRule>
    <cfRule type="containsBlanks" dxfId="1200" priority="13" stopIfTrue="1">
      <formula>LEN(TRIM(F12))=0</formula>
    </cfRule>
    <cfRule type="cellIs" dxfId="1199" priority="14" operator="between">
      <formula>5</formula>
      <formula>9.999999999999</formula>
    </cfRule>
    <cfRule type="cellIs" dxfId="1198" priority="15" operator="between">
      <formula>0</formula>
      <formula>4.99999999999999</formula>
    </cfRule>
  </conditionalFormatting>
  <conditionalFormatting sqref="A7">
    <cfRule type="cellIs" dxfId="1197" priority="4" operator="equal">
      <formula>20</formula>
    </cfRule>
    <cfRule type="cellIs" dxfId="1196" priority="5" operator="between">
      <formula>15</formula>
      <formula>19.9999999999999</formula>
    </cfRule>
    <cfRule type="cellIs" dxfId="1195" priority="6" operator="between">
      <formula>10</formula>
      <formula>14.9999999999999</formula>
    </cfRule>
    <cfRule type="containsBlanks" dxfId="1194" priority="7" stopIfTrue="1">
      <formula>LEN(TRIM(A7))=0</formula>
    </cfRule>
    <cfRule type="cellIs" dxfId="1193" priority="8" operator="between">
      <formula>5</formula>
      <formula>9.999999999999</formula>
    </cfRule>
    <cfRule type="cellIs" dxfId="1192" priority="9" operator="between">
      <formula>0</formula>
      <formula>4.99999999999999</formula>
    </cfRule>
  </conditionalFormatting>
  <conditionalFormatting sqref="C5">
    <cfRule type="cellIs" dxfId="1191" priority="3" operator="equal">
      <formula>20</formula>
    </cfRule>
  </conditionalFormatting>
  <conditionalFormatting sqref="J12:BG71 H12:H71">
    <cfRule type="cellIs" dxfId="1190" priority="28" stopIfTrue="1" operator="equal">
      <formula>$HI$301</formula>
    </cfRule>
    <cfRule type="cellIs" dxfId="1189" priority="29" stopIfTrue="1" operator="equal">
      <formula>$HI$302</formula>
    </cfRule>
    <cfRule type="cellIs" dxfId="1188" priority="30" stopIfTrue="1" operator="equal">
      <formula>$HI$303</formula>
    </cfRule>
    <cfRule type="cellIs" dxfId="1187" priority="31" stopIfTrue="1" operator="equal">
      <formula>$HI$304</formula>
    </cfRule>
    <cfRule type="cellIs" dxfId="1186" priority="32" stopIfTrue="1" operator="equal">
      <formula>$HI$305</formula>
    </cfRule>
    <cfRule type="cellIs" dxfId="1185" priority="33" stopIfTrue="1" operator="equal">
      <formula>$HI$306</formula>
    </cfRule>
  </conditionalFormatting>
  <conditionalFormatting sqref="J7:BG7">
    <cfRule type="cellIs" dxfId="1184" priority="34" operator="equal">
      <formula>$HI$306</formula>
    </cfRule>
    <cfRule type="cellIs" dxfId="1183" priority="35" operator="equal">
      <formula>$HI$305</formula>
    </cfRule>
    <cfRule type="cellIs" dxfId="1182" priority="36" operator="equal">
      <formula>$HI$304</formula>
    </cfRule>
    <cfRule type="cellIs" dxfId="1181" priority="37" operator="equal">
      <formula>$HI$303</formula>
    </cfRule>
    <cfRule type="cellIs" dxfId="1180" priority="38" operator="equal">
      <formula>$HI$302</formula>
    </cfRule>
    <cfRule type="cellIs" dxfId="1179" priority="39" operator="equal">
      <formula>$HI$301</formula>
    </cfRule>
    <cfRule type="cellIs" dxfId="1178" priority="40" operator="equal">
      <formula>20</formula>
    </cfRule>
    <cfRule type="cellIs" dxfId="1177" priority="41" operator="between">
      <formula>15</formula>
      <formula>19.9999999999999</formula>
    </cfRule>
    <cfRule type="cellIs" dxfId="1176" priority="42" operator="between">
      <formula>10</formula>
      <formula>14.9999999999999</formula>
    </cfRule>
    <cfRule type="containsBlanks" dxfId="1175" priority="43" stopIfTrue="1">
      <formula>LEN(TRIM(J7))=0</formula>
    </cfRule>
    <cfRule type="cellIs" dxfId="1174" priority="44" operator="between">
      <formula>5</formula>
      <formula>9.999999999999</formula>
    </cfRule>
    <cfRule type="cellIs" dxfId="1173" priority="45" operator="between">
      <formula>0</formula>
      <formula>4.99999999999999</formula>
    </cfRule>
  </conditionalFormatting>
  <conditionalFormatting sqref="A7:B8">
    <cfRule type="cellIs" dxfId="1172" priority="46" operator="equal">
      <formula>$HI$306</formula>
    </cfRule>
  </conditionalFormatting>
  <dataValidations count="3">
    <dataValidation type="list" allowBlank="1" showInputMessage="1" showErrorMessage="1" sqref="J12:BG71">
      <formula1>$HI$301:$HI$306</formula1>
    </dataValidation>
    <dataValidation type="list" allowBlank="1" showInputMessage="1" showErrorMessage="1" sqref="J7:BG7">
      <formula1>$HI$301:$HI$348</formula1>
    </dataValidation>
    <dataValidation type="list" allowBlank="1" showInputMessage="1" showErrorMessage="1" sqref="J8:BG8">
      <formula1>$HP$301:$HP$329</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827F25A8-510E-4F9A-B9F5-24A75DFD5C90}">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7AF683E7-6FF9-48EE-BAEB-C52AA3092A21}">
            <xm:f>'Classe, période, dates, coef'!$DW$301</xm:f>
            <x14:dxf>
              <font>
                <color rgb="FFFF0000"/>
              </font>
              <fill>
                <patternFill>
                  <bgColor rgb="FFFFCCCC"/>
                </patternFill>
              </fill>
            </x14:dxf>
          </x14:cfRule>
          <xm:sqref>A2:I4</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7" t="str">
        <f>IF(OR('Classe, période, dates, coef'!A7="",'Classe, période, dates, coef'!A14=""),'Bilan Groupe Compétences'!B3,CONCATENATE('Classe, période, dates, coef'!A7,"  ~  Période : ",'Classe, période, dates, coef'!A14))</f>
        <v>Affichage classe et période : Complétez l'onglet ''Classe, période, dates, coef''</v>
      </c>
      <c r="C1" s="357"/>
      <c r="D1" s="357"/>
      <c r="E1" s="357"/>
      <c r="F1" s="357"/>
      <c r="G1" s="357"/>
      <c r="H1" s="357"/>
      <c r="I1" s="357"/>
      <c r="J1" s="111" t="str">
        <f>CONCATENATE("   ",'Bilan Groupe Compétences'!DW303)</f>
        <v xml:space="preserve">   Seconde Relation Client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5" t="str">
        <f ca="1">IF(INDEX($HF$301:$HG$338,MATCH(RIGHT(CELL("nomfichier",$HF$301),2),$HF$301:$HF$338,0),2)=0,'Classe, période, dates, coef'!DW301,INDEX($HF$301:$HG$338,MATCH(RIGHT(CELL("nomfichier",$HF$301),2),$HF$301:$HF$338,0),2))</f>
        <v>Nom élève &gt; Complétez l'onglet ''Classe, période, dates, coef''</v>
      </c>
      <c r="B2" s="355"/>
      <c r="C2" s="355"/>
      <c r="D2" s="355"/>
      <c r="E2" s="355"/>
      <c r="F2" s="355"/>
      <c r="G2" s="355"/>
      <c r="H2" s="355"/>
      <c r="I2" s="355"/>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5"/>
      <c r="B3" s="355"/>
      <c r="C3" s="355"/>
      <c r="D3" s="355"/>
      <c r="E3" s="355"/>
      <c r="F3" s="355"/>
      <c r="G3" s="355"/>
      <c r="H3" s="355"/>
      <c r="I3" s="355"/>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6"/>
      <c r="B4" s="356"/>
      <c r="C4" s="356"/>
      <c r="D4" s="356"/>
      <c r="E4" s="356"/>
      <c r="F4" s="356"/>
      <c r="G4" s="356"/>
      <c r="H4" s="356"/>
      <c r="I4" s="356"/>
    </row>
    <row r="5" spans="1:127" ht="21" customHeight="1" thickTop="1" x14ac:dyDescent="0.2">
      <c r="A5" s="365" t="s">
        <v>49</v>
      </c>
      <c r="B5" s="366"/>
      <c r="C5" s="382" t="s">
        <v>75</v>
      </c>
      <c r="D5" s="55">
        <v>4</v>
      </c>
      <c r="E5" s="385" t="s">
        <v>99</v>
      </c>
      <c r="F5" s="385"/>
      <c r="G5" s="385"/>
      <c r="H5" s="385"/>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7"/>
      <c r="B6" s="368"/>
      <c r="C6" s="383"/>
      <c r="D6" s="90">
        <v>4</v>
      </c>
      <c r="E6" s="386" t="s">
        <v>100</v>
      </c>
      <c r="F6" s="386"/>
      <c r="G6" s="386"/>
      <c r="H6" s="386"/>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9" t="str">
        <f>IF(COUNTA(J5:BG6)-COUNTIF(J5:BG6,"")=0,"",IF(ISTEXT(HT300),HT300,ROUND(HT300,1)))</f>
        <v/>
      </c>
      <c r="B7" s="370"/>
      <c r="C7" s="383"/>
      <c r="D7" s="204">
        <v>4</v>
      </c>
      <c r="E7" s="203"/>
      <c r="F7" s="400" t="s">
        <v>122</v>
      </c>
      <c r="G7" s="400"/>
      <c r="H7" s="400"/>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1"/>
      <c r="B8" s="372"/>
      <c r="C8" s="384"/>
      <c r="D8" s="201">
        <v>4</v>
      </c>
      <c r="E8" s="202"/>
      <c r="F8" s="401" t="s">
        <v>232</v>
      </c>
      <c r="G8" s="401"/>
      <c r="H8" s="401"/>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2" t="s">
        <v>22</v>
      </c>
      <c r="B9" s="393"/>
      <c r="C9" s="393"/>
      <c r="D9" s="393"/>
      <c r="E9" s="97">
        <v>4</v>
      </c>
      <c r="F9" s="387" t="s">
        <v>118</v>
      </c>
      <c r="G9" s="388"/>
      <c r="H9" s="388"/>
      <c r="I9" s="389"/>
      <c r="J9" s="375" t="str">
        <f t="shared" ref="J9:BG9" ca="1" si="3">IF(OFFSET($HN$301,COLUMN(A:A)-1,0)=0,"",OFFSET($HN$301,COLUMN(A:A)-1,0))</f>
        <v/>
      </c>
      <c r="K9" s="358" t="str">
        <f t="shared" ca="1" si="3"/>
        <v/>
      </c>
      <c r="L9" s="358" t="str">
        <f t="shared" ca="1" si="3"/>
        <v/>
      </c>
      <c r="M9" s="358" t="str">
        <f t="shared" ca="1" si="3"/>
        <v/>
      </c>
      <c r="N9" s="358" t="str">
        <f t="shared" ca="1" si="3"/>
        <v/>
      </c>
      <c r="O9" s="358" t="str">
        <f t="shared" ca="1" si="3"/>
        <v/>
      </c>
      <c r="P9" s="358" t="str">
        <f t="shared" ca="1" si="3"/>
        <v/>
      </c>
      <c r="Q9" s="358" t="str">
        <f t="shared" ca="1" si="3"/>
        <v/>
      </c>
      <c r="R9" s="358" t="str">
        <f t="shared" ca="1" si="3"/>
        <v/>
      </c>
      <c r="S9" s="358" t="str">
        <f t="shared" ca="1" si="3"/>
        <v/>
      </c>
      <c r="T9" s="358" t="str">
        <f t="shared" ca="1" si="3"/>
        <v/>
      </c>
      <c r="U9" s="358" t="str">
        <f t="shared" ca="1" si="3"/>
        <v/>
      </c>
      <c r="V9" s="358" t="str">
        <f t="shared" ca="1" si="3"/>
        <v/>
      </c>
      <c r="W9" s="358" t="str">
        <f t="shared" ca="1" si="3"/>
        <v/>
      </c>
      <c r="X9" s="358" t="str">
        <f t="shared" ca="1" si="3"/>
        <v/>
      </c>
      <c r="Y9" s="358" t="str">
        <f t="shared" ca="1" si="3"/>
        <v/>
      </c>
      <c r="Z9" s="358" t="str">
        <f t="shared" ca="1" si="3"/>
        <v/>
      </c>
      <c r="AA9" s="358" t="str">
        <f t="shared" ca="1" si="3"/>
        <v/>
      </c>
      <c r="AB9" s="358" t="str">
        <f t="shared" ca="1" si="3"/>
        <v/>
      </c>
      <c r="AC9" s="358" t="str">
        <f t="shared" ca="1" si="3"/>
        <v/>
      </c>
      <c r="AD9" s="358" t="str">
        <f t="shared" ca="1" si="3"/>
        <v/>
      </c>
      <c r="AE9" s="358" t="str">
        <f t="shared" ca="1" si="3"/>
        <v/>
      </c>
      <c r="AF9" s="358" t="str">
        <f t="shared" ca="1" si="3"/>
        <v/>
      </c>
      <c r="AG9" s="358" t="str">
        <f t="shared" ca="1" si="3"/>
        <v/>
      </c>
      <c r="AH9" s="358" t="str">
        <f t="shared" ca="1" si="3"/>
        <v/>
      </c>
      <c r="AI9" s="358" t="str">
        <f t="shared" ca="1" si="3"/>
        <v/>
      </c>
      <c r="AJ9" s="358" t="str">
        <f t="shared" ca="1" si="3"/>
        <v/>
      </c>
      <c r="AK9" s="358" t="str">
        <f t="shared" ca="1" si="3"/>
        <v/>
      </c>
      <c r="AL9" s="358" t="str">
        <f t="shared" ca="1" si="3"/>
        <v/>
      </c>
      <c r="AM9" s="358" t="str">
        <f t="shared" ca="1" si="3"/>
        <v/>
      </c>
      <c r="AN9" s="358" t="str">
        <f t="shared" ca="1" si="3"/>
        <v/>
      </c>
      <c r="AO9" s="358" t="str">
        <f t="shared" ca="1" si="3"/>
        <v/>
      </c>
      <c r="AP9" s="358" t="str">
        <f t="shared" ca="1" si="3"/>
        <v/>
      </c>
      <c r="AQ9" s="358" t="str">
        <f t="shared" ca="1" si="3"/>
        <v/>
      </c>
      <c r="AR9" s="358" t="str">
        <f t="shared" ca="1" si="3"/>
        <v/>
      </c>
      <c r="AS9" s="358" t="str">
        <f t="shared" ca="1" si="3"/>
        <v/>
      </c>
      <c r="AT9" s="358" t="str">
        <f t="shared" ca="1" si="3"/>
        <v/>
      </c>
      <c r="AU9" s="358" t="str">
        <f t="shared" ca="1" si="3"/>
        <v/>
      </c>
      <c r="AV9" s="358" t="str">
        <f t="shared" ca="1" si="3"/>
        <v/>
      </c>
      <c r="AW9" s="358" t="str">
        <f t="shared" ca="1" si="3"/>
        <v/>
      </c>
      <c r="AX9" s="358" t="str">
        <f t="shared" ca="1" si="3"/>
        <v/>
      </c>
      <c r="AY9" s="358" t="str">
        <f t="shared" ca="1" si="3"/>
        <v/>
      </c>
      <c r="AZ9" s="358" t="str">
        <f t="shared" ca="1" si="3"/>
        <v/>
      </c>
      <c r="BA9" s="358" t="str">
        <f t="shared" ca="1" si="3"/>
        <v/>
      </c>
      <c r="BB9" s="358" t="str">
        <f t="shared" ca="1" si="3"/>
        <v/>
      </c>
      <c r="BC9" s="358" t="str">
        <f t="shared" ca="1" si="3"/>
        <v/>
      </c>
      <c r="BD9" s="358" t="str">
        <f t="shared" ca="1" si="3"/>
        <v/>
      </c>
      <c r="BE9" s="358" t="str">
        <f t="shared" ca="1" si="3"/>
        <v/>
      </c>
      <c r="BF9" s="358" t="str">
        <f t="shared" ca="1" si="3"/>
        <v/>
      </c>
      <c r="BG9" s="373" t="str">
        <f t="shared" ca="1" si="3"/>
        <v/>
      </c>
      <c r="DF9" s="9"/>
      <c r="DG9" s="28"/>
      <c r="DI9" s="28"/>
      <c r="DK9" s="28"/>
      <c r="DO9" s="28"/>
      <c r="DQ9" s="28"/>
      <c r="DS9" s="28"/>
      <c r="DU9" s="28"/>
      <c r="DW9" s="28"/>
    </row>
    <row r="10" spans="1:127" ht="36" customHeight="1" x14ac:dyDescent="0.2">
      <c r="A10" s="394" t="s">
        <v>23</v>
      </c>
      <c r="B10" s="395"/>
      <c r="C10" s="395"/>
      <c r="D10" s="395"/>
      <c r="E10" s="396"/>
      <c r="F10" s="112" t="str">
        <f>E6</f>
        <v>Moyenne minimale indicative</v>
      </c>
      <c r="G10" s="113" t="str">
        <f>E5</f>
        <v>Moyenne maximale indicative</v>
      </c>
      <c r="H10" s="390" t="s">
        <v>77</v>
      </c>
      <c r="I10" s="391"/>
      <c r="J10" s="376"/>
      <c r="K10" s="359"/>
      <c r="L10" s="359"/>
      <c r="M10" s="359"/>
      <c r="N10" s="359"/>
      <c r="O10" s="359"/>
      <c r="P10" s="359"/>
      <c r="Q10" s="359"/>
      <c r="R10" s="359"/>
      <c r="S10" s="359"/>
      <c r="T10" s="359"/>
      <c r="U10" s="359"/>
      <c r="V10" s="359"/>
      <c r="W10" s="359"/>
      <c r="X10" s="359"/>
      <c r="Y10" s="359"/>
      <c r="Z10" s="359"/>
      <c r="AA10" s="359"/>
      <c r="AB10" s="359"/>
      <c r="AC10" s="359"/>
      <c r="AD10" s="359"/>
      <c r="AE10" s="359"/>
      <c r="AF10" s="359"/>
      <c r="AG10" s="359"/>
      <c r="AH10" s="359"/>
      <c r="AI10" s="359"/>
      <c r="AJ10" s="359"/>
      <c r="AK10" s="359"/>
      <c r="AL10" s="359"/>
      <c r="AM10" s="359"/>
      <c r="AN10" s="359"/>
      <c r="AO10" s="359"/>
      <c r="AP10" s="359"/>
      <c r="AQ10" s="359"/>
      <c r="AR10" s="359"/>
      <c r="AS10" s="359"/>
      <c r="AT10" s="359"/>
      <c r="AU10" s="359"/>
      <c r="AV10" s="359"/>
      <c r="AW10" s="359"/>
      <c r="AX10" s="359"/>
      <c r="AY10" s="359"/>
      <c r="AZ10" s="359"/>
      <c r="BA10" s="359"/>
      <c r="BB10" s="359"/>
      <c r="BC10" s="359"/>
      <c r="BD10" s="359"/>
      <c r="BE10" s="359"/>
      <c r="BF10" s="359"/>
      <c r="BG10" s="374"/>
      <c r="DF10" s="9"/>
      <c r="DG10" s="28"/>
      <c r="DI10" s="28"/>
      <c r="DK10" s="28"/>
      <c r="DO10" s="28"/>
      <c r="DQ10" s="28"/>
      <c r="DS10" s="28"/>
      <c r="DU10" s="28"/>
      <c r="DW10" s="28"/>
    </row>
    <row r="11" spans="1:127" ht="12.75" customHeight="1" x14ac:dyDescent="0.2">
      <c r="A11" s="397">
        <v>6</v>
      </c>
      <c r="B11" s="398"/>
      <c r="C11" s="398"/>
      <c r="D11" s="398"/>
      <c r="E11" s="399"/>
      <c r="F11" s="82">
        <v>6</v>
      </c>
      <c r="G11" s="100">
        <v>6</v>
      </c>
      <c r="H11" s="377">
        <v>6</v>
      </c>
      <c r="I11" s="378"/>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2" t="str">
        <f>IF('Bilan Groupe Compétences'!A13="","",'Bilan Groupe Compétences'!A13)</f>
        <v>Orientation MA1 : Communiquer avec courtoisie, faire preuve de serviabilité, de calme et de tact</v>
      </c>
      <c r="B12" s="363"/>
      <c r="C12" s="363"/>
      <c r="D12" s="363"/>
      <c r="E12" s="363"/>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60" t="str">
        <f t="shared" ref="H12:H71" si="6">IF(HR307="","",HR307)</f>
        <v/>
      </c>
      <c r="I12" s="361"/>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2" t="str">
        <f>IF('Bilan Groupe Compétences'!A14="","",'Bilan Groupe Compétences'!A14)</f>
        <v>Orientation MA2 : Maintenir son espace de travail fonctionnel et propre dans le respect des règles internes</v>
      </c>
      <c r="B13" s="363"/>
      <c r="C13" s="363"/>
      <c r="D13" s="363"/>
      <c r="E13" s="364"/>
      <c r="F13" s="96" t="str">
        <f t="shared" si="4"/>
        <v/>
      </c>
      <c r="G13" s="95" t="str">
        <f t="shared" si="5"/>
        <v/>
      </c>
      <c r="H13" s="360" t="str">
        <f t="shared" si="6"/>
        <v/>
      </c>
      <c r="I13" s="361"/>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2" t="str">
        <f>IF('Bilan Groupe Compétences'!A15="","",'Bilan Groupe Compétences'!A15)</f>
        <v>Orientation MA3 : Rechercher, trier, classifier, sélectionner l'information papier et numérique</v>
      </c>
      <c r="B14" s="363"/>
      <c r="C14" s="363"/>
      <c r="D14" s="363"/>
      <c r="E14" s="364"/>
      <c r="F14" s="96" t="str">
        <f t="shared" si="4"/>
        <v/>
      </c>
      <c r="G14" s="95" t="str">
        <f t="shared" si="5"/>
        <v/>
      </c>
      <c r="H14" s="360" t="str">
        <f t="shared" si="6"/>
        <v/>
      </c>
      <c r="I14" s="361"/>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2" t="str">
        <f>IF('Bilan Groupe Compétences'!A16="","",'Bilan Groupe Compétences'!A16)</f>
        <v>Orientation MA4 : Rédiger correctement des messages et comptes-rendus simples</v>
      </c>
      <c r="B15" s="363"/>
      <c r="C15" s="363"/>
      <c r="D15" s="363"/>
      <c r="E15" s="364"/>
      <c r="F15" s="96" t="str">
        <f t="shared" si="4"/>
        <v/>
      </c>
      <c r="G15" s="95" t="str">
        <f t="shared" si="5"/>
        <v/>
      </c>
      <c r="H15" s="360" t="str">
        <f t="shared" si="6"/>
        <v/>
      </c>
      <c r="I15" s="361"/>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2" t="str">
        <f>IF('Bilan Groupe Compétences'!A17="","",'Bilan Groupe Compétences'!A17)</f>
        <v>Orientation MA5 : Montrer de l'intérêt pour l'anglais et/ou autre(s) langue(s) étrangère(s)</v>
      </c>
      <c r="B16" s="363"/>
      <c r="C16" s="363"/>
      <c r="D16" s="363"/>
      <c r="E16" s="364"/>
      <c r="F16" s="96" t="str">
        <f t="shared" si="4"/>
        <v/>
      </c>
      <c r="G16" s="95" t="str">
        <f t="shared" si="5"/>
        <v/>
      </c>
      <c r="H16" s="360" t="str">
        <f t="shared" si="6"/>
        <v/>
      </c>
      <c r="I16" s="361"/>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2" t="str">
        <f>IF('Bilan Groupe Compétences'!A18="","",'Bilan Groupe Compétences'!A18)</f>
        <v>Orientation MCV-A1 : Effectuer et comprendre des calculs commerciaux simples (cadencier, % TVA et réduction)</v>
      </c>
      <c r="B17" s="363"/>
      <c r="C17" s="363"/>
      <c r="D17" s="363"/>
      <c r="E17" s="364"/>
      <c r="F17" s="96" t="str">
        <f t="shared" si="4"/>
        <v/>
      </c>
      <c r="G17" s="95" t="str">
        <f t="shared" si="5"/>
        <v/>
      </c>
      <c r="H17" s="360" t="str">
        <f t="shared" si="6"/>
        <v/>
      </c>
      <c r="I17" s="361"/>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2" t="str">
        <f>IF('Bilan Groupe Compétences'!A19="","",'Bilan Groupe Compétences'!A19)</f>
        <v>Orientation MCV-A2 : Travailler en équipe, collaborer, communiquer avec ses collaborateurs</v>
      </c>
      <c r="B18" s="363"/>
      <c r="C18" s="363"/>
      <c r="D18" s="363"/>
      <c r="E18" s="364"/>
      <c r="F18" s="96" t="str">
        <f t="shared" si="4"/>
        <v/>
      </c>
      <c r="G18" s="95" t="str">
        <f t="shared" si="5"/>
        <v/>
      </c>
      <c r="H18" s="360" t="str">
        <f t="shared" si="6"/>
        <v/>
      </c>
      <c r="I18" s="361"/>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2" t="str">
        <f>IF('Bilan Groupe Compétences'!A20="","",'Bilan Groupe Compétences'!A20)</f>
        <v>Orientation MCV-A3 : Argumenter, convaincre, répondre à des objections sur des sujets (ou produits) simples</v>
      </c>
      <c r="B19" s="363"/>
      <c r="C19" s="363"/>
      <c r="D19" s="363"/>
      <c r="E19" s="364"/>
      <c r="F19" s="96" t="str">
        <f t="shared" si="4"/>
        <v/>
      </c>
      <c r="G19" s="95" t="str">
        <f t="shared" si="5"/>
        <v/>
      </c>
      <c r="H19" s="360" t="str">
        <f t="shared" si="6"/>
        <v/>
      </c>
      <c r="I19" s="361"/>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2" t="str">
        <f>IF('Bilan Groupe Compétences'!A21="","",'Bilan Groupe Compétences'!A21)</f>
        <v>Orientation MCV-A4 : Se montrer dynamique, rapide et efficace dans la réalisation de tâches matérielles</v>
      </c>
      <c r="B20" s="363"/>
      <c r="C20" s="363"/>
      <c r="D20" s="363"/>
      <c r="E20" s="364"/>
      <c r="F20" s="96" t="str">
        <f t="shared" si="4"/>
        <v/>
      </c>
      <c r="G20" s="95" t="str">
        <f t="shared" si="5"/>
        <v/>
      </c>
      <c r="H20" s="360" t="str">
        <f t="shared" si="6"/>
        <v/>
      </c>
      <c r="I20" s="361"/>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2" t="str">
        <f>IF('Bilan Groupe Compétences'!A22="","",'Bilan Groupe Compétences'!A22)</f>
        <v>Orientation MCV-A5 : Mettre en valeur des présentations de produits et/ou créer des affichettes attrayantes</v>
      </c>
      <c r="B21" s="363"/>
      <c r="C21" s="363"/>
      <c r="D21" s="363"/>
      <c r="E21" s="364"/>
      <c r="F21" s="96" t="str">
        <f t="shared" si="4"/>
        <v/>
      </c>
      <c r="G21" s="95" t="str">
        <f t="shared" si="5"/>
        <v/>
      </c>
      <c r="H21" s="360" t="str">
        <f t="shared" si="6"/>
        <v/>
      </c>
      <c r="I21" s="361"/>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2" t="str">
        <f>IF('Bilan Groupe Compétences'!A23="","",'Bilan Groupe Compétences'!A23)</f>
        <v>Orientation MCV-B1 : Travailler en autonomie, faire preuve d’indépendance et d’organisation, prendre des initiatives</v>
      </c>
      <c r="B22" s="363"/>
      <c r="C22" s="363"/>
      <c r="D22" s="363"/>
      <c r="E22" s="364"/>
      <c r="F22" s="96" t="str">
        <f t="shared" si="4"/>
        <v/>
      </c>
      <c r="G22" s="95" t="str">
        <f t="shared" si="5"/>
        <v/>
      </c>
      <c r="H22" s="360" t="str">
        <f t="shared" si="6"/>
        <v/>
      </c>
      <c r="I22" s="361"/>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2" t="str">
        <f>IF('Bilan Groupe Compétences'!A24="","",'Bilan Groupe Compétences'!A24)</f>
        <v>Orientation MCV-B2 : Faire preuve de qualité d'écoute, d'observation, d'adaptabilité et d'aisance verbale</v>
      </c>
      <c r="B23" s="363"/>
      <c r="C23" s="363"/>
      <c r="D23" s="363"/>
      <c r="E23" s="364"/>
      <c r="F23" s="96" t="str">
        <f t="shared" si="4"/>
        <v/>
      </c>
      <c r="G23" s="95" t="str">
        <f t="shared" si="5"/>
        <v/>
      </c>
      <c r="H23" s="360" t="str">
        <f t="shared" si="6"/>
        <v/>
      </c>
      <c r="I23" s="361"/>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2" t="str">
        <f>IF('Bilan Groupe Compétences'!A25="","",'Bilan Groupe Compétences'!A25)</f>
        <v>Orientation MCV-B3 : Faire preuve d'aisance, de persévérance dans l'argumentation, la réponse aux objections</v>
      </c>
      <c r="B24" s="363"/>
      <c r="C24" s="363"/>
      <c r="D24" s="363"/>
      <c r="E24" s="364"/>
      <c r="F24" s="96" t="str">
        <f t="shared" si="4"/>
        <v/>
      </c>
      <c r="G24" s="95" t="str">
        <f t="shared" si="5"/>
        <v/>
      </c>
      <c r="H24" s="360" t="str">
        <f t="shared" si="6"/>
        <v/>
      </c>
      <c r="I24" s="361"/>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2" t="str">
        <f>IF('Bilan Groupe Compétences'!A26="","",'Bilan Groupe Compétences'!A26)</f>
        <v>Orientation MCV-B4 : Analyser, synthétiser, s’autoanalyser avec pertinence à l’oral ou l’écrit</v>
      </c>
      <c r="B25" s="363"/>
      <c r="C25" s="363"/>
      <c r="D25" s="363"/>
      <c r="E25" s="364"/>
      <c r="F25" s="96" t="str">
        <f t="shared" si="4"/>
        <v/>
      </c>
      <c r="G25" s="95" t="str">
        <f t="shared" si="5"/>
        <v/>
      </c>
      <c r="H25" s="360" t="str">
        <f t="shared" si="6"/>
        <v/>
      </c>
      <c r="I25" s="361"/>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2" t="str">
        <f>IF('Bilan Groupe Compétences'!A27="","",'Bilan Groupe Compétences'!A27)</f>
        <v>Orientation MCV-B5 : Se montrer rationnel, flexible et entreprenant dans des situations de mobilité</v>
      </c>
      <c r="B26" s="363"/>
      <c r="C26" s="363"/>
      <c r="D26" s="363"/>
      <c r="E26" s="364"/>
      <c r="F26" s="96" t="str">
        <f t="shared" si="4"/>
        <v/>
      </c>
      <c r="G26" s="95" t="str">
        <f t="shared" si="5"/>
        <v/>
      </c>
      <c r="H26" s="360" t="str">
        <f t="shared" si="6"/>
        <v/>
      </c>
      <c r="I26" s="361"/>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2" t="str">
        <f>IF('Bilan Groupe Compétences'!A28="","",'Bilan Groupe Compétences'!A28)</f>
        <v>1.A. Prendre contact avec le client interne ou externe (ou prospect), dans un cadre omnicanal :</v>
      </c>
      <c r="B27" s="363"/>
      <c r="C27" s="363"/>
      <c r="D27" s="363"/>
      <c r="E27" s="364"/>
      <c r="F27" s="96" t="str">
        <f t="shared" si="4"/>
        <v/>
      </c>
      <c r="G27" s="95" t="str">
        <f t="shared" si="5"/>
        <v/>
      </c>
      <c r="H27" s="360" t="str">
        <f t="shared" si="6"/>
        <v/>
      </c>
      <c r="I27" s="361"/>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2" t="str">
        <f>IF('Bilan Groupe Compétences'!A29="","",'Bilan Groupe Compétences'!A29)</f>
        <v>1.B. Identifier le client externe ou interne à l’organisation et ses caractéristiques, dans un cadre omnicanal</v>
      </c>
      <c r="B28" s="363"/>
      <c r="C28" s="363"/>
      <c r="D28" s="363"/>
      <c r="E28" s="364"/>
      <c r="F28" s="96" t="str">
        <f t="shared" si="4"/>
        <v/>
      </c>
      <c r="G28" s="95" t="str">
        <f t="shared" si="5"/>
        <v/>
      </c>
      <c r="H28" s="360" t="str">
        <f t="shared" si="6"/>
        <v/>
      </c>
      <c r="I28" s="361"/>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2" t="str">
        <f>IF('Bilan Groupe Compétences'!A30="","",'Bilan Groupe Compétences'!A30)</f>
        <v>1.C. Identifier le besoin du client externe ou interne (ou du prospect), dans un cadre omnicanal</v>
      </c>
      <c r="B29" s="363"/>
      <c r="C29" s="363"/>
      <c r="D29" s="363"/>
      <c r="E29" s="364"/>
      <c r="F29" s="96" t="str">
        <f t="shared" si="4"/>
        <v/>
      </c>
      <c r="G29" s="95" t="str">
        <f t="shared" si="5"/>
        <v/>
      </c>
      <c r="H29" s="360" t="str">
        <f t="shared" si="6"/>
        <v/>
      </c>
      <c r="I29" s="361"/>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2" t="str">
        <f>IF('Bilan Groupe Compétences'!A31="","",'Bilan Groupe Compétences'!A31)</f>
        <v>1.D. Proposer une solution adaptée au parcours et à l’expérience du client interne ou externe (ou prospect), dans un cadre omnicanal</v>
      </c>
      <c r="B30" s="363"/>
      <c r="C30" s="363"/>
      <c r="D30" s="363"/>
      <c r="E30" s="364"/>
      <c r="F30" s="96" t="str">
        <f t="shared" si="4"/>
        <v/>
      </c>
      <c r="G30" s="95" t="str">
        <f t="shared" si="5"/>
        <v/>
      </c>
      <c r="H30" s="360" t="str">
        <f t="shared" si="6"/>
        <v/>
      </c>
      <c r="I30" s="361"/>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2" t="str">
        <f>IF('Bilan Groupe Compétences'!A32="","",'Bilan Groupe Compétences'!A32)</f>
        <v>2.A. Gérer le suivi de la demande du client interne ou externe (ou du prospect) dans un cadre omnicanal, notamment :</v>
      </c>
      <c r="B31" s="363"/>
      <c r="C31" s="363"/>
      <c r="D31" s="363"/>
      <c r="E31" s="364"/>
      <c r="F31" s="96" t="str">
        <f t="shared" si="4"/>
        <v/>
      </c>
      <c r="G31" s="95" t="str">
        <f t="shared" si="5"/>
        <v/>
      </c>
      <c r="H31" s="360" t="str">
        <f t="shared" si="6"/>
        <v/>
      </c>
      <c r="I31" s="361"/>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2" t="str">
        <f>IF('Bilan Groupe Compétences'!A33="","",'Bilan Groupe Compétences'!A33)</f>
        <v>2.B. Satisfaire le client interne ou externe (ou prospect) dans un cadre omnicanal</v>
      </c>
      <c r="B32" s="363"/>
      <c r="C32" s="363"/>
      <c r="D32" s="363"/>
      <c r="E32" s="364"/>
      <c r="F32" s="96" t="str">
        <f t="shared" si="4"/>
        <v/>
      </c>
      <c r="G32" s="95" t="str">
        <f t="shared" si="5"/>
        <v/>
      </c>
      <c r="H32" s="360" t="str">
        <f t="shared" si="6"/>
        <v/>
      </c>
      <c r="I32" s="361"/>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2" t="str">
        <f>IF('Bilan Groupe Compétences'!A34="","",'Bilan Groupe Compétences'!A34)</f>
        <v>2.C. Fidéliser/pérenniser la relation avec le client interne ou externe dans un cadre omnicanal</v>
      </c>
      <c r="B33" s="363"/>
      <c r="C33" s="363"/>
      <c r="D33" s="363"/>
      <c r="E33" s="364"/>
      <c r="F33" s="96" t="str">
        <f t="shared" si="4"/>
        <v/>
      </c>
      <c r="G33" s="95" t="str">
        <f t="shared" si="5"/>
        <v/>
      </c>
      <c r="H33" s="360" t="str">
        <f t="shared" si="6"/>
        <v/>
      </c>
      <c r="I33" s="361"/>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2" t="str">
        <f>IF('Bilan Groupe Compétences'!A35="","",'Bilan Groupe Compétences'!A35)</f>
        <v>3.A. Assurer la veille informationnelle et commerciale (la collecte) dans un cadre omnicanal</v>
      </c>
      <c r="B34" s="363"/>
      <c r="C34" s="363"/>
      <c r="D34" s="363"/>
      <c r="E34" s="364"/>
      <c r="F34" s="96" t="str">
        <f t="shared" si="4"/>
        <v/>
      </c>
      <c r="G34" s="95" t="str">
        <f t="shared" si="5"/>
        <v/>
      </c>
      <c r="H34" s="360" t="str">
        <f t="shared" si="6"/>
        <v/>
      </c>
      <c r="I34" s="361"/>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2" t="str">
        <f>IF('Bilan Groupe Compétences'!A36="","",'Bilan Groupe Compétences'!A36)</f>
        <v>3.B. Traiter et exploiter l’information relative à la relation client (interne, externe ou prospect) dans un cadre omnicanal</v>
      </c>
      <c r="B35" s="363"/>
      <c r="C35" s="363"/>
      <c r="D35" s="363"/>
      <c r="E35" s="364"/>
      <c r="F35" s="96" t="str">
        <f t="shared" si="4"/>
        <v/>
      </c>
      <c r="G35" s="95" t="str">
        <f t="shared" si="5"/>
        <v/>
      </c>
      <c r="H35" s="360" t="str">
        <f t="shared" si="6"/>
        <v/>
      </c>
      <c r="I35" s="361"/>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2" t="str">
        <f>IF('Bilan Groupe Compétences'!A37="","",'Bilan Groupe Compétences'!A37)</f>
        <v>3.C. Diffuser l’information au client interne, externe ou au prospect dans un cadre omnicanal</v>
      </c>
      <c r="B36" s="363"/>
      <c r="C36" s="363"/>
      <c r="D36" s="363"/>
      <c r="E36" s="364"/>
      <c r="F36" s="96" t="str">
        <f t="shared" si="4"/>
        <v/>
      </c>
      <c r="G36" s="95" t="str">
        <f t="shared" si="5"/>
        <v/>
      </c>
      <c r="H36" s="360" t="str">
        <f t="shared" si="6"/>
        <v/>
      </c>
      <c r="I36" s="361"/>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2" t="str">
        <f>IF('Bilan Groupe Compétences'!A38="","",'Bilan Groupe Compétences'!A38)</f>
        <v>CT 1. Produire un résultat conforme à la commande (de la hiérarchie, du client…)</v>
      </c>
      <c r="B37" s="363"/>
      <c r="C37" s="363"/>
      <c r="D37" s="363"/>
      <c r="E37" s="364"/>
      <c r="F37" s="96" t="str">
        <f t="shared" si="4"/>
        <v/>
      </c>
      <c r="G37" s="95" t="str">
        <f t="shared" si="5"/>
        <v/>
      </c>
      <c r="H37" s="360" t="str">
        <f t="shared" si="6"/>
        <v/>
      </c>
      <c r="I37" s="361"/>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2" t="str">
        <f>IF('Bilan Groupe Compétences'!A39="","",'Bilan Groupe Compétences'!A39)</f>
        <v>CT 2. Respecter les délais impartis</v>
      </c>
      <c r="B38" s="363"/>
      <c r="C38" s="363"/>
      <c r="D38" s="363"/>
      <c r="E38" s="364"/>
      <c r="F38" s="96" t="str">
        <f t="shared" si="4"/>
        <v/>
      </c>
      <c r="G38" s="95" t="str">
        <f t="shared" si="5"/>
        <v/>
      </c>
      <c r="H38" s="360" t="str">
        <f t="shared" si="6"/>
        <v/>
      </c>
      <c r="I38" s="361"/>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2" t="str">
        <f>IF('Bilan Groupe Compétences'!A40="","",'Bilan Groupe Compétences'!A40)</f>
        <v>CT 3. Restituer la présentation de son activité</v>
      </c>
      <c r="B39" s="363"/>
      <c r="C39" s="363"/>
      <c r="D39" s="363"/>
      <c r="E39" s="364"/>
      <c r="F39" s="96" t="str">
        <f t="shared" si="4"/>
        <v/>
      </c>
      <c r="G39" s="95" t="str">
        <f t="shared" si="5"/>
        <v/>
      </c>
      <c r="H39" s="360" t="str">
        <f t="shared" si="6"/>
        <v/>
      </c>
      <c r="I39" s="361"/>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2" t="str">
        <f>IF('Bilan Groupe Compétences'!A41="","",'Bilan Groupe Compétences'!A41)</f>
        <v>CT 4. S'impliquer dans son action</v>
      </c>
      <c r="B40" s="363"/>
      <c r="C40" s="363"/>
      <c r="D40" s="363"/>
      <c r="E40" s="364"/>
      <c r="F40" s="96" t="str">
        <f t="shared" si="4"/>
        <v/>
      </c>
      <c r="G40" s="95" t="str">
        <f t="shared" si="5"/>
        <v/>
      </c>
      <c r="H40" s="360" t="str">
        <f t="shared" si="6"/>
        <v/>
      </c>
      <c r="I40" s="361"/>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2" t="str">
        <f>IF('Bilan Groupe Compétences'!A42="","",'Bilan Groupe Compétences'!A42)</f>
        <v>CT 5. S'intégrer de façon harmonieuse et constructive à l'équipe de travail</v>
      </c>
      <c r="B41" s="363"/>
      <c r="C41" s="363"/>
      <c r="D41" s="363"/>
      <c r="E41" s="364"/>
      <c r="F41" s="96" t="str">
        <f t="shared" si="4"/>
        <v/>
      </c>
      <c r="G41" s="95" t="str">
        <f t="shared" si="5"/>
        <v/>
      </c>
      <c r="H41" s="360" t="str">
        <f t="shared" si="6"/>
        <v/>
      </c>
      <c r="I41" s="361"/>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2" t="str">
        <f>IF('Bilan Groupe Compétences'!A43="","",'Bilan Groupe Compétences'!A43)</f>
        <v>CT 6. Rechercher l'information et l'exploiter</v>
      </c>
      <c r="B42" s="363"/>
      <c r="C42" s="363"/>
      <c r="D42" s="363"/>
      <c r="E42" s="364"/>
      <c r="F42" s="96" t="str">
        <f t="shared" si="4"/>
        <v/>
      </c>
      <c r="G42" s="95" t="str">
        <f t="shared" si="5"/>
        <v/>
      </c>
      <c r="H42" s="360" t="str">
        <f t="shared" si="6"/>
        <v/>
      </c>
      <c r="I42" s="361"/>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2" t="str">
        <f>IF('Bilan Groupe Compétences'!A44="","",'Bilan Groupe Compétences'!A44)</f>
        <v>CT 7. A l'écrit, s'exprimer avec la qualité rédactionnelle attendue</v>
      </c>
      <c r="B43" s="363"/>
      <c r="C43" s="363"/>
      <c r="D43" s="363"/>
      <c r="E43" s="364"/>
      <c r="F43" s="96" t="str">
        <f t="shared" si="4"/>
        <v/>
      </c>
      <c r="G43" s="95" t="str">
        <f t="shared" si="5"/>
        <v/>
      </c>
      <c r="H43" s="360" t="str">
        <f t="shared" si="6"/>
        <v/>
      </c>
      <c r="I43" s="361"/>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2" t="str">
        <f>IF('Bilan Groupe Compétences'!A45="","",'Bilan Groupe Compétences'!A45)</f>
        <v>CT 8. A l'oral, s'exprimer de façon professionnelle</v>
      </c>
      <c r="B44" s="363"/>
      <c r="C44" s="363"/>
      <c r="D44" s="363"/>
      <c r="E44" s="364"/>
      <c r="F44" s="96" t="str">
        <f t="shared" si="4"/>
        <v/>
      </c>
      <c r="G44" s="95" t="str">
        <f t="shared" si="5"/>
        <v/>
      </c>
      <c r="H44" s="360" t="str">
        <f t="shared" si="6"/>
        <v/>
      </c>
      <c r="I44" s="361"/>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2" t="str">
        <f>IF('Bilan Groupe Compétences'!A46="","",'Bilan Groupe Compétences'!A46)</f>
        <v>CT 9. Développer son agilité numérique</v>
      </c>
      <c r="B45" s="363"/>
      <c r="C45" s="363"/>
      <c r="D45" s="363"/>
      <c r="E45" s="364"/>
      <c r="F45" s="96" t="str">
        <f t="shared" si="4"/>
        <v/>
      </c>
      <c r="G45" s="95" t="str">
        <f t="shared" si="5"/>
        <v/>
      </c>
      <c r="H45" s="360" t="str">
        <f t="shared" si="6"/>
        <v/>
      </c>
      <c r="I45" s="361"/>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2" t="str">
        <f>IF('Bilan Groupe Compétences'!A47="","",'Bilan Groupe Compétences'!A47)</f>
        <v>CT 10. Adopter une posture professionnelle (non verbal)</v>
      </c>
      <c r="B46" s="363"/>
      <c r="C46" s="363"/>
      <c r="D46" s="363"/>
      <c r="E46" s="364"/>
      <c r="F46" s="96" t="str">
        <f t="shared" si="4"/>
        <v/>
      </c>
      <c r="G46" s="95" t="str">
        <f t="shared" si="5"/>
        <v/>
      </c>
      <c r="H46" s="360" t="str">
        <f t="shared" si="6"/>
        <v/>
      </c>
      <c r="I46" s="361"/>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2" t="str">
        <f>IF('Bilan Groupe Compétences'!A48="","",'Bilan Groupe Compétences'!A48)</f>
        <v>CT 11. S'autoévaluer</v>
      </c>
      <c r="B47" s="363"/>
      <c r="C47" s="363"/>
      <c r="D47" s="363"/>
      <c r="E47" s="364"/>
      <c r="F47" s="96" t="str">
        <f t="shared" si="4"/>
        <v/>
      </c>
      <c r="G47" s="95" t="str">
        <f t="shared" si="5"/>
        <v/>
      </c>
      <c r="H47" s="360" t="str">
        <f t="shared" si="6"/>
        <v/>
      </c>
      <c r="I47" s="361"/>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2" t="str">
        <f>IF('Bilan Groupe Compétences'!A49="","",'Bilan Groupe Compétences'!A49)</f>
        <v/>
      </c>
      <c r="B48" s="363"/>
      <c r="C48" s="363"/>
      <c r="D48" s="363"/>
      <c r="E48" s="364"/>
      <c r="F48" s="96" t="str">
        <f t="shared" si="4"/>
        <v/>
      </c>
      <c r="G48" s="95" t="str">
        <f t="shared" si="5"/>
        <v/>
      </c>
      <c r="H48" s="360" t="str">
        <f t="shared" si="6"/>
        <v/>
      </c>
      <c r="I48" s="361"/>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2" t="str">
        <f>IF('Bilan Groupe Compétences'!A50="","",'Bilan Groupe Compétences'!A50)</f>
        <v/>
      </c>
      <c r="B49" s="363"/>
      <c r="C49" s="363"/>
      <c r="D49" s="363"/>
      <c r="E49" s="364"/>
      <c r="F49" s="96" t="str">
        <f t="shared" si="4"/>
        <v/>
      </c>
      <c r="G49" s="95" t="str">
        <f t="shared" si="5"/>
        <v/>
      </c>
      <c r="H49" s="360" t="str">
        <f t="shared" si="6"/>
        <v/>
      </c>
      <c r="I49" s="361"/>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2" t="str">
        <f>IF('Bilan Groupe Compétences'!A51="","",'Bilan Groupe Compétences'!A51)</f>
        <v/>
      </c>
      <c r="B50" s="363"/>
      <c r="C50" s="363"/>
      <c r="D50" s="363"/>
      <c r="E50" s="364"/>
      <c r="F50" s="96" t="str">
        <f t="shared" si="4"/>
        <v/>
      </c>
      <c r="G50" s="95" t="str">
        <f t="shared" si="5"/>
        <v/>
      </c>
      <c r="H50" s="360" t="str">
        <f t="shared" si="6"/>
        <v/>
      </c>
      <c r="I50" s="361"/>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2" t="str">
        <f>IF('Bilan Groupe Compétences'!A52="","",'Bilan Groupe Compétences'!A52)</f>
        <v/>
      </c>
      <c r="B51" s="363"/>
      <c r="C51" s="363"/>
      <c r="D51" s="363"/>
      <c r="E51" s="364"/>
      <c r="F51" s="96" t="str">
        <f t="shared" si="4"/>
        <v/>
      </c>
      <c r="G51" s="95" t="str">
        <f t="shared" si="5"/>
        <v/>
      </c>
      <c r="H51" s="360" t="str">
        <f t="shared" si="6"/>
        <v/>
      </c>
      <c r="I51" s="361"/>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2" t="str">
        <f>IF('Bilan Groupe Compétences'!A53="","",'Bilan Groupe Compétences'!A53)</f>
        <v/>
      </c>
      <c r="B52" s="363"/>
      <c r="C52" s="363"/>
      <c r="D52" s="363"/>
      <c r="E52" s="364"/>
      <c r="F52" s="96" t="str">
        <f t="shared" si="4"/>
        <v/>
      </c>
      <c r="G52" s="95" t="str">
        <f t="shared" si="5"/>
        <v/>
      </c>
      <c r="H52" s="360" t="str">
        <f t="shared" si="6"/>
        <v/>
      </c>
      <c r="I52" s="361"/>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2" t="str">
        <f>IF('Bilan Groupe Compétences'!A54="","",'Bilan Groupe Compétences'!A54)</f>
        <v/>
      </c>
      <c r="B53" s="363"/>
      <c r="C53" s="363"/>
      <c r="D53" s="363"/>
      <c r="E53" s="364"/>
      <c r="F53" s="96" t="str">
        <f t="shared" si="4"/>
        <v/>
      </c>
      <c r="G53" s="95" t="str">
        <f t="shared" si="5"/>
        <v/>
      </c>
      <c r="H53" s="360" t="str">
        <f t="shared" si="6"/>
        <v/>
      </c>
      <c r="I53" s="361"/>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2" t="str">
        <f>IF('Bilan Groupe Compétences'!A55="","",'Bilan Groupe Compétences'!A55)</f>
        <v/>
      </c>
      <c r="B54" s="363"/>
      <c r="C54" s="363"/>
      <c r="D54" s="363"/>
      <c r="E54" s="364"/>
      <c r="F54" s="96" t="str">
        <f t="shared" si="4"/>
        <v/>
      </c>
      <c r="G54" s="95" t="str">
        <f t="shared" si="5"/>
        <v/>
      </c>
      <c r="H54" s="360" t="str">
        <f t="shared" si="6"/>
        <v/>
      </c>
      <c r="I54" s="361"/>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2" t="str">
        <f>IF('Bilan Groupe Compétences'!A56="","",'Bilan Groupe Compétences'!A56)</f>
        <v/>
      </c>
      <c r="B55" s="363"/>
      <c r="C55" s="363"/>
      <c r="D55" s="363"/>
      <c r="E55" s="364"/>
      <c r="F55" s="96" t="str">
        <f t="shared" si="4"/>
        <v/>
      </c>
      <c r="G55" s="95" t="str">
        <f t="shared" si="5"/>
        <v/>
      </c>
      <c r="H55" s="360" t="str">
        <f t="shared" si="6"/>
        <v/>
      </c>
      <c r="I55" s="361"/>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2" t="str">
        <f>IF('Bilan Groupe Compétences'!A57="","",'Bilan Groupe Compétences'!A57)</f>
        <v/>
      </c>
      <c r="B56" s="363"/>
      <c r="C56" s="363"/>
      <c r="D56" s="363"/>
      <c r="E56" s="364"/>
      <c r="F56" s="96" t="str">
        <f t="shared" si="4"/>
        <v/>
      </c>
      <c r="G56" s="95" t="str">
        <f t="shared" si="5"/>
        <v/>
      </c>
      <c r="H56" s="360" t="str">
        <f t="shared" si="6"/>
        <v/>
      </c>
      <c r="I56" s="361"/>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2" t="str">
        <f>IF('Bilan Groupe Compétences'!A58="","",'Bilan Groupe Compétences'!A58)</f>
        <v/>
      </c>
      <c r="B57" s="363"/>
      <c r="C57" s="363"/>
      <c r="D57" s="363"/>
      <c r="E57" s="364"/>
      <c r="F57" s="96" t="str">
        <f t="shared" si="4"/>
        <v/>
      </c>
      <c r="G57" s="95" t="str">
        <f t="shared" si="5"/>
        <v/>
      </c>
      <c r="H57" s="360" t="str">
        <f t="shared" si="6"/>
        <v/>
      </c>
      <c r="I57" s="361"/>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2" t="str">
        <f>IF('Bilan Groupe Compétences'!A59="","",'Bilan Groupe Compétences'!A59)</f>
        <v/>
      </c>
      <c r="B58" s="363"/>
      <c r="C58" s="363"/>
      <c r="D58" s="363"/>
      <c r="E58" s="364"/>
      <c r="F58" s="96" t="str">
        <f t="shared" si="4"/>
        <v/>
      </c>
      <c r="G58" s="95" t="str">
        <f t="shared" si="5"/>
        <v/>
      </c>
      <c r="H58" s="360" t="str">
        <f t="shared" si="6"/>
        <v/>
      </c>
      <c r="I58" s="361"/>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2" t="str">
        <f>IF('Bilan Groupe Compétences'!A60="","",'Bilan Groupe Compétences'!A60)</f>
        <v/>
      </c>
      <c r="B59" s="363"/>
      <c r="C59" s="363"/>
      <c r="D59" s="363"/>
      <c r="E59" s="364"/>
      <c r="F59" s="96" t="str">
        <f t="shared" si="4"/>
        <v/>
      </c>
      <c r="G59" s="95" t="str">
        <f t="shared" si="5"/>
        <v/>
      </c>
      <c r="H59" s="360" t="str">
        <f t="shared" si="6"/>
        <v/>
      </c>
      <c r="I59" s="361"/>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2" t="str">
        <f>IF('Bilan Groupe Compétences'!A61="","",'Bilan Groupe Compétences'!A61)</f>
        <v/>
      </c>
      <c r="B60" s="363"/>
      <c r="C60" s="363"/>
      <c r="D60" s="363"/>
      <c r="E60" s="364"/>
      <c r="F60" s="96" t="str">
        <f t="shared" si="4"/>
        <v/>
      </c>
      <c r="G60" s="95" t="str">
        <f t="shared" si="5"/>
        <v/>
      </c>
      <c r="H60" s="360" t="str">
        <f t="shared" si="6"/>
        <v/>
      </c>
      <c r="I60" s="361"/>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2" t="str">
        <f>IF('Bilan Groupe Compétences'!A62="","",'Bilan Groupe Compétences'!A62)</f>
        <v/>
      </c>
      <c r="B61" s="363"/>
      <c r="C61" s="363"/>
      <c r="D61" s="363"/>
      <c r="E61" s="364"/>
      <c r="F61" s="96" t="str">
        <f t="shared" si="4"/>
        <v/>
      </c>
      <c r="G61" s="95" t="str">
        <f t="shared" si="5"/>
        <v/>
      </c>
      <c r="H61" s="360" t="str">
        <f t="shared" si="6"/>
        <v/>
      </c>
      <c r="I61" s="361"/>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2" t="str">
        <f>IF('Bilan Groupe Compétences'!A63="","",'Bilan Groupe Compétences'!A63)</f>
        <v/>
      </c>
      <c r="B62" s="363"/>
      <c r="C62" s="363"/>
      <c r="D62" s="363"/>
      <c r="E62" s="364"/>
      <c r="F62" s="96" t="str">
        <f t="shared" si="4"/>
        <v/>
      </c>
      <c r="G62" s="95" t="str">
        <f t="shared" si="5"/>
        <v/>
      </c>
      <c r="H62" s="360" t="str">
        <f t="shared" si="6"/>
        <v/>
      </c>
      <c r="I62" s="361"/>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2" t="str">
        <f>IF('Bilan Groupe Compétences'!A64="","",'Bilan Groupe Compétences'!A64)</f>
        <v/>
      </c>
      <c r="B63" s="363"/>
      <c r="C63" s="363"/>
      <c r="D63" s="363"/>
      <c r="E63" s="364"/>
      <c r="F63" s="96" t="str">
        <f t="shared" si="4"/>
        <v/>
      </c>
      <c r="G63" s="95" t="str">
        <f t="shared" si="5"/>
        <v/>
      </c>
      <c r="H63" s="360" t="str">
        <f t="shared" si="6"/>
        <v/>
      </c>
      <c r="I63" s="361"/>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2" t="str">
        <f>IF('Bilan Groupe Compétences'!A65="","",'Bilan Groupe Compétences'!A65)</f>
        <v/>
      </c>
      <c r="B64" s="363"/>
      <c r="C64" s="363"/>
      <c r="D64" s="363"/>
      <c r="E64" s="364"/>
      <c r="F64" s="96" t="str">
        <f t="shared" si="4"/>
        <v/>
      </c>
      <c r="G64" s="95" t="str">
        <f t="shared" si="5"/>
        <v/>
      </c>
      <c r="H64" s="360" t="str">
        <f t="shared" si="6"/>
        <v/>
      </c>
      <c r="I64" s="361"/>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2" t="str">
        <f>IF('Bilan Groupe Compétences'!A66="","",'Bilan Groupe Compétences'!A66)</f>
        <v/>
      </c>
      <c r="B65" s="363"/>
      <c r="C65" s="363"/>
      <c r="D65" s="363"/>
      <c r="E65" s="364"/>
      <c r="F65" s="96" t="str">
        <f t="shared" si="4"/>
        <v/>
      </c>
      <c r="G65" s="95" t="str">
        <f t="shared" si="5"/>
        <v/>
      </c>
      <c r="H65" s="360" t="str">
        <f t="shared" si="6"/>
        <v/>
      </c>
      <c r="I65" s="361"/>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2" t="str">
        <f>IF('Bilan Groupe Compétences'!A67="","",'Bilan Groupe Compétences'!A67)</f>
        <v/>
      </c>
      <c r="B66" s="363"/>
      <c r="C66" s="363"/>
      <c r="D66" s="363"/>
      <c r="E66" s="364"/>
      <c r="F66" s="96" t="str">
        <f t="shared" si="4"/>
        <v/>
      </c>
      <c r="G66" s="95" t="str">
        <f t="shared" si="5"/>
        <v/>
      </c>
      <c r="H66" s="360" t="str">
        <f t="shared" si="6"/>
        <v/>
      </c>
      <c r="I66" s="361"/>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2" t="str">
        <f>IF('Bilan Groupe Compétences'!A68="","",'Bilan Groupe Compétences'!A68)</f>
        <v/>
      </c>
      <c r="B67" s="363"/>
      <c r="C67" s="363"/>
      <c r="D67" s="363"/>
      <c r="E67" s="364"/>
      <c r="F67" s="96" t="str">
        <f t="shared" si="4"/>
        <v/>
      </c>
      <c r="G67" s="95" t="str">
        <f t="shared" si="5"/>
        <v/>
      </c>
      <c r="H67" s="360" t="str">
        <f t="shared" si="6"/>
        <v/>
      </c>
      <c r="I67" s="361"/>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2" t="str">
        <f>IF('Bilan Groupe Compétences'!A69="","",'Bilan Groupe Compétences'!A69)</f>
        <v/>
      </c>
      <c r="B68" s="363"/>
      <c r="C68" s="363"/>
      <c r="D68" s="363"/>
      <c r="E68" s="364"/>
      <c r="F68" s="96" t="str">
        <f t="shared" si="4"/>
        <v/>
      </c>
      <c r="G68" s="95" t="str">
        <f t="shared" si="5"/>
        <v/>
      </c>
      <c r="H68" s="360" t="str">
        <f t="shared" si="6"/>
        <v/>
      </c>
      <c r="I68" s="361"/>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2" t="str">
        <f>IF('Bilan Groupe Compétences'!A70="","",'Bilan Groupe Compétences'!A70)</f>
        <v/>
      </c>
      <c r="B69" s="363"/>
      <c r="C69" s="363"/>
      <c r="D69" s="363"/>
      <c r="E69" s="379"/>
      <c r="F69" s="96" t="str">
        <f t="shared" si="4"/>
        <v/>
      </c>
      <c r="G69" s="95" t="str">
        <f t="shared" si="5"/>
        <v/>
      </c>
      <c r="H69" s="360" t="str">
        <f t="shared" si="6"/>
        <v/>
      </c>
      <c r="I69" s="361"/>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2" t="str">
        <f>IF('Bilan Groupe Compétences'!A71="","",'Bilan Groupe Compétences'!A71)</f>
        <v/>
      </c>
      <c r="B70" s="363"/>
      <c r="C70" s="363"/>
      <c r="D70" s="363"/>
      <c r="E70" s="379"/>
      <c r="F70" s="96" t="str">
        <f t="shared" si="4"/>
        <v/>
      </c>
      <c r="G70" s="95" t="str">
        <f t="shared" si="5"/>
        <v/>
      </c>
      <c r="H70" s="360" t="str">
        <f t="shared" si="6"/>
        <v/>
      </c>
      <c r="I70" s="361"/>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6" t="str">
        <f>IF('Bilan Groupe Compétences'!A72="","",'Bilan Groupe Compétences'!A72)</f>
        <v/>
      </c>
      <c r="B71" s="337"/>
      <c r="C71" s="337"/>
      <c r="D71" s="337"/>
      <c r="E71" s="338"/>
      <c r="F71" s="98" t="str">
        <f t="shared" si="4"/>
        <v/>
      </c>
      <c r="G71" s="99" t="str">
        <f t="shared" si="5"/>
        <v/>
      </c>
      <c r="H71" s="380" t="str">
        <f t="shared" si="6"/>
        <v/>
      </c>
      <c r="I71" s="381"/>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127</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132</v>
      </c>
      <c r="HT300" s="10" t="str">
        <f ca="1">IF(COUNTA($HV$300:$JS$300)-COUNTIF($HV$300:$JS$300,"")=0,$HI$307,IF(COUNTIF(HV306:JS306,$HI$307)=COUNTA($J$6:$BG$6)-COUNTIF($J$6:$BG$6,""),$HI$307,IF(AND(COUNTA($J$7:$BG$7)-COUNTIF($J$7:$BG$7,$HI$307)=COUNTIF($J$7:$BG$7,$HI$306),COUNTA($J$12:$BG$71)=COUNTIF($J$12:$BG$71,$HI$306)),$HI$306,SUM(HV300:JS300)/SUM(HV305:JS305))))</f>
        <v>NC</v>
      </c>
      <c r="HU300" s="16" t="s">
        <v>130</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133</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1169" priority="22" operator="equal">
      <formula>20</formula>
    </cfRule>
    <cfRule type="cellIs" dxfId="1168" priority="23" operator="between">
      <formula>15</formula>
      <formula>19.9999999999999</formula>
    </cfRule>
    <cfRule type="cellIs" dxfId="1167" priority="24" operator="between">
      <formula>10</formula>
      <formula>14.9999999999999</formula>
    </cfRule>
    <cfRule type="containsBlanks" dxfId="1166" priority="25" stopIfTrue="1">
      <formula>LEN(TRIM(J5))=0</formula>
    </cfRule>
    <cfRule type="cellIs" dxfId="1165" priority="26" operator="between">
      <formula>5</formula>
      <formula>9.999999999999</formula>
    </cfRule>
    <cfRule type="cellIs" dxfId="1164" priority="27" operator="between">
      <formula>0</formula>
      <formula>4.99999999999999</formula>
    </cfRule>
  </conditionalFormatting>
  <conditionalFormatting sqref="J6:BG6">
    <cfRule type="cellIs" dxfId="1163" priority="16" operator="equal">
      <formula>20</formula>
    </cfRule>
    <cfRule type="cellIs" dxfId="1162" priority="17" operator="between">
      <formula>15</formula>
      <formula>19.9999999999999</formula>
    </cfRule>
    <cfRule type="cellIs" dxfId="1161" priority="18" operator="between">
      <formula>10</formula>
      <formula>14.9999999999999</formula>
    </cfRule>
    <cfRule type="containsBlanks" dxfId="1160" priority="19" stopIfTrue="1">
      <formula>LEN(TRIM(J6))=0</formula>
    </cfRule>
    <cfRule type="cellIs" dxfId="1159" priority="20" operator="between">
      <formula>5</formula>
      <formula>9.999999999999</formula>
    </cfRule>
    <cfRule type="cellIs" dxfId="1158" priority="21" operator="between">
      <formula>0</formula>
      <formula>4.99999999999999</formula>
    </cfRule>
  </conditionalFormatting>
  <conditionalFormatting sqref="F12:G71">
    <cfRule type="cellIs" dxfId="1157" priority="10" operator="equal">
      <formula>20</formula>
    </cfRule>
    <cfRule type="cellIs" dxfId="1156" priority="11" operator="between">
      <formula>15</formula>
      <formula>19.9999999999999</formula>
    </cfRule>
    <cfRule type="cellIs" dxfId="1155" priority="12" operator="between">
      <formula>10</formula>
      <formula>14.9999999999999</formula>
    </cfRule>
    <cfRule type="containsBlanks" dxfId="1154" priority="13" stopIfTrue="1">
      <formula>LEN(TRIM(F12))=0</formula>
    </cfRule>
    <cfRule type="cellIs" dxfId="1153" priority="14" operator="between">
      <formula>5</formula>
      <formula>9.999999999999</formula>
    </cfRule>
    <cfRule type="cellIs" dxfId="1152" priority="15" operator="between">
      <formula>0</formula>
      <formula>4.99999999999999</formula>
    </cfRule>
  </conditionalFormatting>
  <conditionalFormatting sqref="A7">
    <cfRule type="cellIs" dxfId="1151" priority="4" operator="equal">
      <formula>20</formula>
    </cfRule>
    <cfRule type="cellIs" dxfId="1150" priority="5" operator="between">
      <formula>15</formula>
      <formula>19.9999999999999</formula>
    </cfRule>
    <cfRule type="cellIs" dxfId="1149" priority="6" operator="between">
      <formula>10</formula>
      <formula>14.9999999999999</formula>
    </cfRule>
    <cfRule type="containsBlanks" dxfId="1148" priority="7" stopIfTrue="1">
      <formula>LEN(TRIM(A7))=0</formula>
    </cfRule>
    <cfRule type="cellIs" dxfId="1147" priority="8" operator="between">
      <formula>5</formula>
      <formula>9.999999999999</formula>
    </cfRule>
    <cfRule type="cellIs" dxfId="1146" priority="9" operator="between">
      <formula>0</formula>
      <formula>4.99999999999999</formula>
    </cfRule>
  </conditionalFormatting>
  <conditionalFormatting sqref="C5">
    <cfRule type="cellIs" dxfId="1145" priority="3" operator="equal">
      <formula>20</formula>
    </cfRule>
  </conditionalFormatting>
  <conditionalFormatting sqref="J12:BG71 H12:H71">
    <cfRule type="cellIs" dxfId="1144" priority="28" stopIfTrue="1" operator="equal">
      <formula>$HI$301</formula>
    </cfRule>
    <cfRule type="cellIs" dxfId="1143" priority="29" stopIfTrue="1" operator="equal">
      <formula>$HI$302</formula>
    </cfRule>
    <cfRule type="cellIs" dxfId="1142" priority="30" stopIfTrue="1" operator="equal">
      <formula>$HI$303</formula>
    </cfRule>
    <cfRule type="cellIs" dxfId="1141" priority="31" stopIfTrue="1" operator="equal">
      <formula>$HI$304</formula>
    </cfRule>
    <cfRule type="cellIs" dxfId="1140" priority="32" stopIfTrue="1" operator="equal">
      <formula>$HI$305</formula>
    </cfRule>
    <cfRule type="cellIs" dxfId="1139" priority="33" stopIfTrue="1" operator="equal">
      <formula>$HI$306</formula>
    </cfRule>
  </conditionalFormatting>
  <conditionalFormatting sqref="J7:BG7">
    <cfRule type="cellIs" dxfId="1138" priority="34" operator="equal">
      <formula>$HI$306</formula>
    </cfRule>
    <cfRule type="cellIs" dxfId="1137" priority="35" operator="equal">
      <formula>$HI$305</formula>
    </cfRule>
    <cfRule type="cellIs" dxfId="1136" priority="36" operator="equal">
      <formula>$HI$304</formula>
    </cfRule>
    <cfRule type="cellIs" dxfId="1135" priority="37" operator="equal">
      <formula>$HI$303</formula>
    </cfRule>
    <cfRule type="cellIs" dxfId="1134" priority="38" operator="equal">
      <formula>$HI$302</formula>
    </cfRule>
    <cfRule type="cellIs" dxfId="1133" priority="39" operator="equal">
      <formula>$HI$301</formula>
    </cfRule>
    <cfRule type="cellIs" dxfId="1132" priority="40" operator="equal">
      <formula>20</formula>
    </cfRule>
    <cfRule type="cellIs" dxfId="1131" priority="41" operator="between">
      <formula>15</formula>
      <formula>19.9999999999999</formula>
    </cfRule>
    <cfRule type="cellIs" dxfId="1130" priority="42" operator="between">
      <formula>10</formula>
      <formula>14.9999999999999</formula>
    </cfRule>
    <cfRule type="containsBlanks" dxfId="1129" priority="43" stopIfTrue="1">
      <formula>LEN(TRIM(J7))=0</formula>
    </cfRule>
    <cfRule type="cellIs" dxfId="1128" priority="44" operator="between">
      <formula>5</formula>
      <formula>9.999999999999</formula>
    </cfRule>
    <cfRule type="cellIs" dxfId="1127" priority="45" operator="between">
      <formula>0</formula>
      <formula>4.99999999999999</formula>
    </cfRule>
  </conditionalFormatting>
  <conditionalFormatting sqref="A7:B8">
    <cfRule type="cellIs" dxfId="1126" priority="46" operator="equal">
      <formula>$HI$306</formula>
    </cfRule>
  </conditionalFormatting>
  <dataValidations count="3">
    <dataValidation type="list" allowBlank="1" showInputMessage="1" showErrorMessage="1" sqref="J8:BG8">
      <formula1>$HP$301:$HP$329</formula1>
    </dataValidation>
    <dataValidation type="list" allowBlank="1" showInputMessage="1" showErrorMessage="1" sqref="J7:BG7">
      <formula1>$HI$301:$HI$348</formula1>
    </dataValidation>
    <dataValidation type="list" allowBlank="1" showInputMessage="1" showErrorMessage="1" sqref="J12:BG71">
      <formula1>$HI$301:$HI$306</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1E110FA3-2DCC-47B6-94DB-7A1FC83CD974}">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D0B35D5A-CF5D-4F92-8F59-4817BBFDA067}">
            <xm:f>'Classe, période, dates, coef'!$DW$301</xm:f>
            <x14:dxf>
              <font>
                <color rgb="FFFF0000"/>
              </font>
              <fill>
                <patternFill>
                  <bgColor rgb="FFFFCCCC"/>
                </patternFill>
              </fill>
            </x14:dxf>
          </x14:cfRule>
          <xm:sqref>A2:I4</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7" t="str">
        <f>IF(OR('Classe, période, dates, coef'!A7="",'Classe, période, dates, coef'!A14=""),'Bilan Groupe Compétences'!B3,CONCATENATE('Classe, période, dates, coef'!A7,"  ~  Période : ",'Classe, période, dates, coef'!A14))</f>
        <v>Affichage classe et période : Complétez l'onglet ''Classe, période, dates, coef''</v>
      </c>
      <c r="C1" s="357"/>
      <c r="D1" s="357"/>
      <c r="E1" s="357"/>
      <c r="F1" s="357"/>
      <c r="G1" s="357"/>
      <c r="H1" s="357"/>
      <c r="I1" s="357"/>
      <c r="J1" s="111" t="str">
        <f>CONCATENATE("   ",'Bilan Groupe Compétences'!DW303)</f>
        <v xml:space="preserve">   Seconde Relation Client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5" t="str">
        <f ca="1">IF(INDEX($HF$301:$HG$338,MATCH(RIGHT(CELL("nomfichier",$HF$301),2),$HF$301:$HF$338,0),2)=0,'Classe, période, dates, coef'!DW301,INDEX($HF$301:$HG$338,MATCH(RIGHT(CELL("nomfichier",$HF$301),2),$HF$301:$HF$338,0),2))</f>
        <v>Nom élève &gt; Complétez l'onglet ''Classe, période, dates, coef''</v>
      </c>
      <c r="B2" s="355"/>
      <c r="C2" s="355"/>
      <c r="D2" s="355"/>
      <c r="E2" s="355"/>
      <c r="F2" s="355"/>
      <c r="G2" s="355"/>
      <c r="H2" s="355"/>
      <c r="I2" s="355"/>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5"/>
      <c r="B3" s="355"/>
      <c r="C3" s="355"/>
      <c r="D3" s="355"/>
      <c r="E3" s="355"/>
      <c r="F3" s="355"/>
      <c r="G3" s="355"/>
      <c r="H3" s="355"/>
      <c r="I3" s="355"/>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6"/>
      <c r="B4" s="356"/>
      <c r="C4" s="356"/>
      <c r="D4" s="356"/>
      <c r="E4" s="356"/>
      <c r="F4" s="356"/>
      <c r="G4" s="356"/>
      <c r="H4" s="356"/>
      <c r="I4" s="356"/>
    </row>
    <row r="5" spans="1:127" ht="21" customHeight="1" thickTop="1" x14ac:dyDescent="0.2">
      <c r="A5" s="365" t="s">
        <v>49</v>
      </c>
      <c r="B5" s="366"/>
      <c r="C5" s="382" t="s">
        <v>75</v>
      </c>
      <c r="D5" s="55">
        <v>4</v>
      </c>
      <c r="E5" s="385" t="s">
        <v>99</v>
      </c>
      <c r="F5" s="385"/>
      <c r="G5" s="385"/>
      <c r="H5" s="385"/>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7"/>
      <c r="B6" s="368"/>
      <c r="C6" s="383"/>
      <c r="D6" s="90">
        <v>4</v>
      </c>
      <c r="E6" s="386" t="s">
        <v>100</v>
      </c>
      <c r="F6" s="386"/>
      <c r="G6" s="386"/>
      <c r="H6" s="386"/>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9" t="str">
        <f>IF(COUNTA(J5:BG6)-COUNTIF(J5:BG6,"")=0,"",IF(ISTEXT(HT300),HT300,ROUND(HT300,1)))</f>
        <v/>
      </c>
      <c r="B7" s="370"/>
      <c r="C7" s="383"/>
      <c r="D7" s="204">
        <v>4</v>
      </c>
      <c r="E7" s="203"/>
      <c r="F7" s="400" t="s">
        <v>122</v>
      </c>
      <c r="G7" s="400"/>
      <c r="H7" s="400"/>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1"/>
      <c r="B8" s="372"/>
      <c r="C8" s="384"/>
      <c r="D8" s="201">
        <v>4</v>
      </c>
      <c r="E8" s="202"/>
      <c r="F8" s="401" t="s">
        <v>232</v>
      </c>
      <c r="G8" s="401"/>
      <c r="H8" s="401"/>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2" t="s">
        <v>22</v>
      </c>
      <c r="B9" s="393"/>
      <c r="C9" s="393"/>
      <c r="D9" s="393"/>
      <c r="E9" s="97">
        <v>4</v>
      </c>
      <c r="F9" s="387" t="s">
        <v>118</v>
      </c>
      <c r="G9" s="388"/>
      <c r="H9" s="388"/>
      <c r="I9" s="389"/>
      <c r="J9" s="375" t="str">
        <f t="shared" ref="J9:BG9" ca="1" si="3">IF(OFFSET($HN$301,COLUMN(A:A)-1,0)=0,"",OFFSET($HN$301,COLUMN(A:A)-1,0))</f>
        <v/>
      </c>
      <c r="K9" s="358" t="str">
        <f t="shared" ca="1" si="3"/>
        <v/>
      </c>
      <c r="L9" s="358" t="str">
        <f t="shared" ca="1" si="3"/>
        <v/>
      </c>
      <c r="M9" s="358" t="str">
        <f t="shared" ca="1" si="3"/>
        <v/>
      </c>
      <c r="N9" s="358" t="str">
        <f t="shared" ca="1" si="3"/>
        <v/>
      </c>
      <c r="O9" s="358" t="str">
        <f t="shared" ca="1" si="3"/>
        <v/>
      </c>
      <c r="P9" s="358" t="str">
        <f t="shared" ca="1" si="3"/>
        <v/>
      </c>
      <c r="Q9" s="358" t="str">
        <f t="shared" ca="1" si="3"/>
        <v/>
      </c>
      <c r="R9" s="358" t="str">
        <f t="shared" ca="1" si="3"/>
        <v/>
      </c>
      <c r="S9" s="358" t="str">
        <f t="shared" ca="1" si="3"/>
        <v/>
      </c>
      <c r="T9" s="358" t="str">
        <f t="shared" ca="1" si="3"/>
        <v/>
      </c>
      <c r="U9" s="358" t="str">
        <f t="shared" ca="1" si="3"/>
        <v/>
      </c>
      <c r="V9" s="358" t="str">
        <f t="shared" ca="1" si="3"/>
        <v/>
      </c>
      <c r="W9" s="358" t="str">
        <f t="shared" ca="1" si="3"/>
        <v/>
      </c>
      <c r="X9" s="358" t="str">
        <f t="shared" ca="1" si="3"/>
        <v/>
      </c>
      <c r="Y9" s="358" t="str">
        <f t="shared" ca="1" si="3"/>
        <v/>
      </c>
      <c r="Z9" s="358" t="str">
        <f t="shared" ca="1" si="3"/>
        <v/>
      </c>
      <c r="AA9" s="358" t="str">
        <f t="shared" ca="1" si="3"/>
        <v/>
      </c>
      <c r="AB9" s="358" t="str">
        <f t="shared" ca="1" si="3"/>
        <v/>
      </c>
      <c r="AC9" s="358" t="str">
        <f t="shared" ca="1" si="3"/>
        <v/>
      </c>
      <c r="AD9" s="358" t="str">
        <f t="shared" ca="1" si="3"/>
        <v/>
      </c>
      <c r="AE9" s="358" t="str">
        <f t="shared" ca="1" si="3"/>
        <v/>
      </c>
      <c r="AF9" s="358" t="str">
        <f t="shared" ca="1" si="3"/>
        <v/>
      </c>
      <c r="AG9" s="358" t="str">
        <f t="shared" ca="1" si="3"/>
        <v/>
      </c>
      <c r="AH9" s="358" t="str">
        <f t="shared" ca="1" si="3"/>
        <v/>
      </c>
      <c r="AI9" s="358" t="str">
        <f t="shared" ca="1" si="3"/>
        <v/>
      </c>
      <c r="AJ9" s="358" t="str">
        <f t="shared" ca="1" si="3"/>
        <v/>
      </c>
      <c r="AK9" s="358" t="str">
        <f t="shared" ca="1" si="3"/>
        <v/>
      </c>
      <c r="AL9" s="358" t="str">
        <f t="shared" ca="1" si="3"/>
        <v/>
      </c>
      <c r="AM9" s="358" t="str">
        <f t="shared" ca="1" si="3"/>
        <v/>
      </c>
      <c r="AN9" s="358" t="str">
        <f t="shared" ca="1" si="3"/>
        <v/>
      </c>
      <c r="AO9" s="358" t="str">
        <f t="shared" ca="1" si="3"/>
        <v/>
      </c>
      <c r="AP9" s="358" t="str">
        <f t="shared" ca="1" si="3"/>
        <v/>
      </c>
      <c r="AQ9" s="358" t="str">
        <f t="shared" ca="1" si="3"/>
        <v/>
      </c>
      <c r="AR9" s="358" t="str">
        <f t="shared" ca="1" si="3"/>
        <v/>
      </c>
      <c r="AS9" s="358" t="str">
        <f t="shared" ca="1" si="3"/>
        <v/>
      </c>
      <c r="AT9" s="358" t="str">
        <f t="shared" ca="1" si="3"/>
        <v/>
      </c>
      <c r="AU9" s="358" t="str">
        <f t="shared" ca="1" si="3"/>
        <v/>
      </c>
      <c r="AV9" s="358" t="str">
        <f t="shared" ca="1" si="3"/>
        <v/>
      </c>
      <c r="AW9" s="358" t="str">
        <f t="shared" ca="1" si="3"/>
        <v/>
      </c>
      <c r="AX9" s="358" t="str">
        <f t="shared" ca="1" si="3"/>
        <v/>
      </c>
      <c r="AY9" s="358" t="str">
        <f t="shared" ca="1" si="3"/>
        <v/>
      </c>
      <c r="AZ9" s="358" t="str">
        <f t="shared" ca="1" si="3"/>
        <v/>
      </c>
      <c r="BA9" s="358" t="str">
        <f t="shared" ca="1" si="3"/>
        <v/>
      </c>
      <c r="BB9" s="358" t="str">
        <f t="shared" ca="1" si="3"/>
        <v/>
      </c>
      <c r="BC9" s="358" t="str">
        <f t="shared" ca="1" si="3"/>
        <v/>
      </c>
      <c r="BD9" s="358" t="str">
        <f t="shared" ca="1" si="3"/>
        <v/>
      </c>
      <c r="BE9" s="358" t="str">
        <f t="shared" ca="1" si="3"/>
        <v/>
      </c>
      <c r="BF9" s="358" t="str">
        <f t="shared" ca="1" si="3"/>
        <v/>
      </c>
      <c r="BG9" s="373" t="str">
        <f t="shared" ca="1" si="3"/>
        <v/>
      </c>
      <c r="DF9" s="9"/>
      <c r="DG9" s="28"/>
      <c r="DI9" s="28"/>
      <c r="DK9" s="28"/>
      <c r="DO9" s="28"/>
      <c r="DQ9" s="28"/>
      <c r="DS9" s="28"/>
      <c r="DU9" s="28"/>
      <c r="DW9" s="28"/>
    </row>
    <row r="10" spans="1:127" ht="36" customHeight="1" x14ac:dyDescent="0.2">
      <c r="A10" s="394" t="s">
        <v>23</v>
      </c>
      <c r="B10" s="395"/>
      <c r="C10" s="395"/>
      <c r="D10" s="395"/>
      <c r="E10" s="396"/>
      <c r="F10" s="112" t="str">
        <f>E6</f>
        <v>Moyenne minimale indicative</v>
      </c>
      <c r="G10" s="113" t="str">
        <f>E5</f>
        <v>Moyenne maximale indicative</v>
      </c>
      <c r="H10" s="390" t="s">
        <v>77</v>
      </c>
      <c r="I10" s="391"/>
      <c r="J10" s="376"/>
      <c r="K10" s="359"/>
      <c r="L10" s="359"/>
      <c r="M10" s="359"/>
      <c r="N10" s="359"/>
      <c r="O10" s="359"/>
      <c r="P10" s="359"/>
      <c r="Q10" s="359"/>
      <c r="R10" s="359"/>
      <c r="S10" s="359"/>
      <c r="T10" s="359"/>
      <c r="U10" s="359"/>
      <c r="V10" s="359"/>
      <c r="W10" s="359"/>
      <c r="X10" s="359"/>
      <c r="Y10" s="359"/>
      <c r="Z10" s="359"/>
      <c r="AA10" s="359"/>
      <c r="AB10" s="359"/>
      <c r="AC10" s="359"/>
      <c r="AD10" s="359"/>
      <c r="AE10" s="359"/>
      <c r="AF10" s="359"/>
      <c r="AG10" s="359"/>
      <c r="AH10" s="359"/>
      <c r="AI10" s="359"/>
      <c r="AJ10" s="359"/>
      <c r="AK10" s="359"/>
      <c r="AL10" s="359"/>
      <c r="AM10" s="359"/>
      <c r="AN10" s="359"/>
      <c r="AO10" s="359"/>
      <c r="AP10" s="359"/>
      <c r="AQ10" s="359"/>
      <c r="AR10" s="359"/>
      <c r="AS10" s="359"/>
      <c r="AT10" s="359"/>
      <c r="AU10" s="359"/>
      <c r="AV10" s="359"/>
      <c r="AW10" s="359"/>
      <c r="AX10" s="359"/>
      <c r="AY10" s="359"/>
      <c r="AZ10" s="359"/>
      <c r="BA10" s="359"/>
      <c r="BB10" s="359"/>
      <c r="BC10" s="359"/>
      <c r="BD10" s="359"/>
      <c r="BE10" s="359"/>
      <c r="BF10" s="359"/>
      <c r="BG10" s="374"/>
      <c r="DF10" s="9"/>
      <c r="DG10" s="28"/>
      <c r="DI10" s="28"/>
      <c r="DK10" s="28"/>
      <c r="DO10" s="28"/>
      <c r="DQ10" s="28"/>
      <c r="DS10" s="28"/>
      <c r="DU10" s="28"/>
      <c r="DW10" s="28"/>
    </row>
    <row r="11" spans="1:127" ht="12.75" customHeight="1" x14ac:dyDescent="0.2">
      <c r="A11" s="397">
        <v>6</v>
      </c>
      <c r="B11" s="398"/>
      <c r="C11" s="398"/>
      <c r="D11" s="398"/>
      <c r="E11" s="399"/>
      <c r="F11" s="82">
        <v>6</v>
      </c>
      <c r="G11" s="100">
        <v>6</v>
      </c>
      <c r="H11" s="377">
        <v>6</v>
      </c>
      <c r="I11" s="378"/>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2" t="str">
        <f>IF('Bilan Groupe Compétences'!A13="","",'Bilan Groupe Compétences'!A13)</f>
        <v>Orientation MA1 : Communiquer avec courtoisie, faire preuve de serviabilité, de calme et de tact</v>
      </c>
      <c r="B12" s="363"/>
      <c r="C12" s="363"/>
      <c r="D12" s="363"/>
      <c r="E12" s="363"/>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60" t="str">
        <f t="shared" ref="H12:H71" si="6">IF(HR307="","",HR307)</f>
        <v/>
      </c>
      <c r="I12" s="361"/>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2" t="str">
        <f>IF('Bilan Groupe Compétences'!A14="","",'Bilan Groupe Compétences'!A14)</f>
        <v>Orientation MA2 : Maintenir son espace de travail fonctionnel et propre dans le respect des règles internes</v>
      </c>
      <c r="B13" s="363"/>
      <c r="C13" s="363"/>
      <c r="D13" s="363"/>
      <c r="E13" s="364"/>
      <c r="F13" s="96" t="str">
        <f t="shared" si="4"/>
        <v/>
      </c>
      <c r="G13" s="95" t="str">
        <f t="shared" si="5"/>
        <v/>
      </c>
      <c r="H13" s="360" t="str">
        <f t="shared" si="6"/>
        <v/>
      </c>
      <c r="I13" s="361"/>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2" t="str">
        <f>IF('Bilan Groupe Compétences'!A15="","",'Bilan Groupe Compétences'!A15)</f>
        <v>Orientation MA3 : Rechercher, trier, classifier, sélectionner l'information papier et numérique</v>
      </c>
      <c r="B14" s="363"/>
      <c r="C14" s="363"/>
      <c r="D14" s="363"/>
      <c r="E14" s="364"/>
      <c r="F14" s="96" t="str">
        <f t="shared" si="4"/>
        <v/>
      </c>
      <c r="G14" s="95" t="str">
        <f t="shared" si="5"/>
        <v/>
      </c>
      <c r="H14" s="360" t="str">
        <f t="shared" si="6"/>
        <v/>
      </c>
      <c r="I14" s="361"/>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2" t="str">
        <f>IF('Bilan Groupe Compétences'!A16="","",'Bilan Groupe Compétences'!A16)</f>
        <v>Orientation MA4 : Rédiger correctement des messages et comptes-rendus simples</v>
      </c>
      <c r="B15" s="363"/>
      <c r="C15" s="363"/>
      <c r="D15" s="363"/>
      <c r="E15" s="364"/>
      <c r="F15" s="96" t="str">
        <f t="shared" si="4"/>
        <v/>
      </c>
      <c r="G15" s="95" t="str">
        <f t="shared" si="5"/>
        <v/>
      </c>
      <c r="H15" s="360" t="str">
        <f t="shared" si="6"/>
        <v/>
      </c>
      <c r="I15" s="361"/>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2" t="str">
        <f>IF('Bilan Groupe Compétences'!A17="","",'Bilan Groupe Compétences'!A17)</f>
        <v>Orientation MA5 : Montrer de l'intérêt pour l'anglais et/ou autre(s) langue(s) étrangère(s)</v>
      </c>
      <c r="B16" s="363"/>
      <c r="C16" s="363"/>
      <c r="D16" s="363"/>
      <c r="E16" s="364"/>
      <c r="F16" s="96" t="str">
        <f t="shared" si="4"/>
        <v/>
      </c>
      <c r="G16" s="95" t="str">
        <f t="shared" si="5"/>
        <v/>
      </c>
      <c r="H16" s="360" t="str">
        <f t="shared" si="6"/>
        <v/>
      </c>
      <c r="I16" s="361"/>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2" t="str">
        <f>IF('Bilan Groupe Compétences'!A18="","",'Bilan Groupe Compétences'!A18)</f>
        <v>Orientation MCV-A1 : Effectuer et comprendre des calculs commerciaux simples (cadencier, % TVA et réduction)</v>
      </c>
      <c r="B17" s="363"/>
      <c r="C17" s="363"/>
      <c r="D17" s="363"/>
      <c r="E17" s="364"/>
      <c r="F17" s="96" t="str">
        <f t="shared" si="4"/>
        <v/>
      </c>
      <c r="G17" s="95" t="str">
        <f t="shared" si="5"/>
        <v/>
      </c>
      <c r="H17" s="360" t="str">
        <f t="shared" si="6"/>
        <v/>
      </c>
      <c r="I17" s="361"/>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2" t="str">
        <f>IF('Bilan Groupe Compétences'!A19="","",'Bilan Groupe Compétences'!A19)</f>
        <v>Orientation MCV-A2 : Travailler en équipe, collaborer, communiquer avec ses collaborateurs</v>
      </c>
      <c r="B18" s="363"/>
      <c r="C18" s="363"/>
      <c r="D18" s="363"/>
      <c r="E18" s="364"/>
      <c r="F18" s="96" t="str">
        <f t="shared" si="4"/>
        <v/>
      </c>
      <c r="G18" s="95" t="str">
        <f t="shared" si="5"/>
        <v/>
      </c>
      <c r="H18" s="360" t="str">
        <f t="shared" si="6"/>
        <v/>
      </c>
      <c r="I18" s="361"/>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2" t="str">
        <f>IF('Bilan Groupe Compétences'!A20="","",'Bilan Groupe Compétences'!A20)</f>
        <v>Orientation MCV-A3 : Argumenter, convaincre, répondre à des objections sur des sujets (ou produits) simples</v>
      </c>
      <c r="B19" s="363"/>
      <c r="C19" s="363"/>
      <c r="D19" s="363"/>
      <c r="E19" s="364"/>
      <c r="F19" s="96" t="str">
        <f t="shared" si="4"/>
        <v/>
      </c>
      <c r="G19" s="95" t="str">
        <f t="shared" si="5"/>
        <v/>
      </c>
      <c r="H19" s="360" t="str">
        <f t="shared" si="6"/>
        <v/>
      </c>
      <c r="I19" s="361"/>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2" t="str">
        <f>IF('Bilan Groupe Compétences'!A21="","",'Bilan Groupe Compétences'!A21)</f>
        <v>Orientation MCV-A4 : Se montrer dynamique, rapide et efficace dans la réalisation de tâches matérielles</v>
      </c>
      <c r="B20" s="363"/>
      <c r="C20" s="363"/>
      <c r="D20" s="363"/>
      <c r="E20" s="364"/>
      <c r="F20" s="96" t="str">
        <f t="shared" si="4"/>
        <v/>
      </c>
      <c r="G20" s="95" t="str">
        <f t="shared" si="5"/>
        <v/>
      </c>
      <c r="H20" s="360" t="str">
        <f t="shared" si="6"/>
        <v/>
      </c>
      <c r="I20" s="361"/>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2" t="str">
        <f>IF('Bilan Groupe Compétences'!A22="","",'Bilan Groupe Compétences'!A22)</f>
        <v>Orientation MCV-A5 : Mettre en valeur des présentations de produits et/ou créer des affichettes attrayantes</v>
      </c>
      <c r="B21" s="363"/>
      <c r="C21" s="363"/>
      <c r="D21" s="363"/>
      <c r="E21" s="364"/>
      <c r="F21" s="96" t="str">
        <f t="shared" si="4"/>
        <v/>
      </c>
      <c r="G21" s="95" t="str">
        <f t="shared" si="5"/>
        <v/>
      </c>
      <c r="H21" s="360" t="str">
        <f t="shared" si="6"/>
        <v/>
      </c>
      <c r="I21" s="361"/>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2" t="str">
        <f>IF('Bilan Groupe Compétences'!A23="","",'Bilan Groupe Compétences'!A23)</f>
        <v>Orientation MCV-B1 : Travailler en autonomie, faire preuve d’indépendance et d’organisation, prendre des initiatives</v>
      </c>
      <c r="B22" s="363"/>
      <c r="C22" s="363"/>
      <c r="D22" s="363"/>
      <c r="E22" s="364"/>
      <c r="F22" s="96" t="str">
        <f t="shared" si="4"/>
        <v/>
      </c>
      <c r="G22" s="95" t="str">
        <f t="shared" si="5"/>
        <v/>
      </c>
      <c r="H22" s="360" t="str">
        <f t="shared" si="6"/>
        <v/>
      </c>
      <c r="I22" s="361"/>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2" t="str">
        <f>IF('Bilan Groupe Compétences'!A24="","",'Bilan Groupe Compétences'!A24)</f>
        <v>Orientation MCV-B2 : Faire preuve de qualité d'écoute, d'observation, d'adaptabilité et d'aisance verbale</v>
      </c>
      <c r="B23" s="363"/>
      <c r="C23" s="363"/>
      <c r="D23" s="363"/>
      <c r="E23" s="364"/>
      <c r="F23" s="96" t="str">
        <f t="shared" si="4"/>
        <v/>
      </c>
      <c r="G23" s="95" t="str">
        <f t="shared" si="5"/>
        <v/>
      </c>
      <c r="H23" s="360" t="str">
        <f t="shared" si="6"/>
        <v/>
      </c>
      <c r="I23" s="361"/>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2" t="str">
        <f>IF('Bilan Groupe Compétences'!A25="","",'Bilan Groupe Compétences'!A25)</f>
        <v>Orientation MCV-B3 : Faire preuve d'aisance, de persévérance dans l'argumentation, la réponse aux objections</v>
      </c>
      <c r="B24" s="363"/>
      <c r="C24" s="363"/>
      <c r="D24" s="363"/>
      <c r="E24" s="364"/>
      <c r="F24" s="96" t="str">
        <f t="shared" si="4"/>
        <v/>
      </c>
      <c r="G24" s="95" t="str">
        <f t="shared" si="5"/>
        <v/>
      </c>
      <c r="H24" s="360" t="str">
        <f t="shared" si="6"/>
        <v/>
      </c>
      <c r="I24" s="361"/>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2" t="str">
        <f>IF('Bilan Groupe Compétences'!A26="","",'Bilan Groupe Compétences'!A26)</f>
        <v>Orientation MCV-B4 : Analyser, synthétiser, s’autoanalyser avec pertinence à l’oral ou l’écrit</v>
      </c>
      <c r="B25" s="363"/>
      <c r="C25" s="363"/>
      <c r="D25" s="363"/>
      <c r="E25" s="364"/>
      <c r="F25" s="96" t="str">
        <f t="shared" si="4"/>
        <v/>
      </c>
      <c r="G25" s="95" t="str">
        <f t="shared" si="5"/>
        <v/>
      </c>
      <c r="H25" s="360" t="str">
        <f t="shared" si="6"/>
        <v/>
      </c>
      <c r="I25" s="361"/>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2" t="str">
        <f>IF('Bilan Groupe Compétences'!A27="","",'Bilan Groupe Compétences'!A27)</f>
        <v>Orientation MCV-B5 : Se montrer rationnel, flexible et entreprenant dans des situations de mobilité</v>
      </c>
      <c r="B26" s="363"/>
      <c r="C26" s="363"/>
      <c r="D26" s="363"/>
      <c r="E26" s="364"/>
      <c r="F26" s="96" t="str">
        <f t="shared" si="4"/>
        <v/>
      </c>
      <c r="G26" s="95" t="str">
        <f t="shared" si="5"/>
        <v/>
      </c>
      <c r="H26" s="360" t="str">
        <f t="shared" si="6"/>
        <v/>
      </c>
      <c r="I26" s="361"/>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2" t="str">
        <f>IF('Bilan Groupe Compétences'!A28="","",'Bilan Groupe Compétences'!A28)</f>
        <v>1.A. Prendre contact avec le client interne ou externe (ou prospect), dans un cadre omnicanal :</v>
      </c>
      <c r="B27" s="363"/>
      <c r="C27" s="363"/>
      <c r="D27" s="363"/>
      <c r="E27" s="364"/>
      <c r="F27" s="96" t="str">
        <f t="shared" si="4"/>
        <v/>
      </c>
      <c r="G27" s="95" t="str">
        <f t="shared" si="5"/>
        <v/>
      </c>
      <c r="H27" s="360" t="str">
        <f t="shared" si="6"/>
        <v/>
      </c>
      <c r="I27" s="361"/>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2" t="str">
        <f>IF('Bilan Groupe Compétences'!A29="","",'Bilan Groupe Compétences'!A29)</f>
        <v>1.B. Identifier le client externe ou interne à l’organisation et ses caractéristiques, dans un cadre omnicanal</v>
      </c>
      <c r="B28" s="363"/>
      <c r="C28" s="363"/>
      <c r="D28" s="363"/>
      <c r="E28" s="364"/>
      <c r="F28" s="96" t="str">
        <f t="shared" si="4"/>
        <v/>
      </c>
      <c r="G28" s="95" t="str">
        <f t="shared" si="5"/>
        <v/>
      </c>
      <c r="H28" s="360" t="str">
        <f t="shared" si="6"/>
        <v/>
      </c>
      <c r="I28" s="361"/>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2" t="str">
        <f>IF('Bilan Groupe Compétences'!A30="","",'Bilan Groupe Compétences'!A30)</f>
        <v>1.C. Identifier le besoin du client externe ou interne (ou du prospect), dans un cadre omnicanal</v>
      </c>
      <c r="B29" s="363"/>
      <c r="C29" s="363"/>
      <c r="D29" s="363"/>
      <c r="E29" s="364"/>
      <c r="F29" s="96" t="str">
        <f t="shared" si="4"/>
        <v/>
      </c>
      <c r="G29" s="95" t="str">
        <f t="shared" si="5"/>
        <v/>
      </c>
      <c r="H29" s="360" t="str">
        <f t="shared" si="6"/>
        <v/>
      </c>
      <c r="I29" s="361"/>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2" t="str">
        <f>IF('Bilan Groupe Compétences'!A31="","",'Bilan Groupe Compétences'!A31)</f>
        <v>1.D. Proposer une solution adaptée au parcours et à l’expérience du client interne ou externe (ou prospect), dans un cadre omnicanal</v>
      </c>
      <c r="B30" s="363"/>
      <c r="C30" s="363"/>
      <c r="D30" s="363"/>
      <c r="E30" s="364"/>
      <c r="F30" s="96" t="str">
        <f t="shared" si="4"/>
        <v/>
      </c>
      <c r="G30" s="95" t="str">
        <f t="shared" si="5"/>
        <v/>
      </c>
      <c r="H30" s="360" t="str">
        <f t="shared" si="6"/>
        <v/>
      </c>
      <c r="I30" s="361"/>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2" t="str">
        <f>IF('Bilan Groupe Compétences'!A32="","",'Bilan Groupe Compétences'!A32)</f>
        <v>2.A. Gérer le suivi de la demande du client interne ou externe (ou du prospect) dans un cadre omnicanal, notamment :</v>
      </c>
      <c r="B31" s="363"/>
      <c r="C31" s="363"/>
      <c r="D31" s="363"/>
      <c r="E31" s="364"/>
      <c r="F31" s="96" t="str">
        <f t="shared" si="4"/>
        <v/>
      </c>
      <c r="G31" s="95" t="str">
        <f t="shared" si="5"/>
        <v/>
      </c>
      <c r="H31" s="360" t="str">
        <f t="shared" si="6"/>
        <v/>
      </c>
      <c r="I31" s="361"/>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2" t="str">
        <f>IF('Bilan Groupe Compétences'!A33="","",'Bilan Groupe Compétences'!A33)</f>
        <v>2.B. Satisfaire le client interne ou externe (ou prospect) dans un cadre omnicanal</v>
      </c>
      <c r="B32" s="363"/>
      <c r="C32" s="363"/>
      <c r="D32" s="363"/>
      <c r="E32" s="364"/>
      <c r="F32" s="96" t="str">
        <f t="shared" si="4"/>
        <v/>
      </c>
      <c r="G32" s="95" t="str">
        <f t="shared" si="5"/>
        <v/>
      </c>
      <c r="H32" s="360" t="str">
        <f t="shared" si="6"/>
        <v/>
      </c>
      <c r="I32" s="361"/>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2" t="str">
        <f>IF('Bilan Groupe Compétences'!A34="","",'Bilan Groupe Compétences'!A34)</f>
        <v>2.C. Fidéliser/pérenniser la relation avec le client interne ou externe dans un cadre omnicanal</v>
      </c>
      <c r="B33" s="363"/>
      <c r="C33" s="363"/>
      <c r="D33" s="363"/>
      <c r="E33" s="364"/>
      <c r="F33" s="96" t="str">
        <f t="shared" si="4"/>
        <v/>
      </c>
      <c r="G33" s="95" t="str">
        <f t="shared" si="5"/>
        <v/>
      </c>
      <c r="H33" s="360" t="str">
        <f t="shared" si="6"/>
        <v/>
      </c>
      <c r="I33" s="361"/>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2" t="str">
        <f>IF('Bilan Groupe Compétences'!A35="","",'Bilan Groupe Compétences'!A35)</f>
        <v>3.A. Assurer la veille informationnelle et commerciale (la collecte) dans un cadre omnicanal</v>
      </c>
      <c r="B34" s="363"/>
      <c r="C34" s="363"/>
      <c r="D34" s="363"/>
      <c r="E34" s="364"/>
      <c r="F34" s="96" t="str">
        <f t="shared" si="4"/>
        <v/>
      </c>
      <c r="G34" s="95" t="str">
        <f t="shared" si="5"/>
        <v/>
      </c>
      <c r="H34" s="360" t="str">
        <f t="shared" si="6"/>
        <v/>
      </c>
      <c r="I34" s="361"/>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2" t="str">
        <f>IF('Bilan Groupe Compétences'!A36="","",'Bilan Groupe Compétences'!A36)</f>
        <v>3.B. Traiter et exploiter l’information relative à la relation client (interne, externe ou prospect) dans un cadre omnicanal</v>
      </c>
      <c r="B35" s="363"/>
      <c r="C35" s="363"/>
      <c r="D35" s="363"/>
      <c r="E35" s="364"/>
      <c r="F35" s="96" t="str">
        <f t="shared" si="4"/>
        <v/>
      </c>
      <c r="G35" s="95" t="str">
        <f t="shared" si="5"/>
        <v/>
      </c>
      <c r="H35" s="360" t="str">
        <f t="shared" si="6"/>
        <v/>
      </c>
      <c r="I35" s="361"/>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2" t="str">
        <f>IF('Bilan Groupe Compétences'!A37="","",'Bilan Groupe Compétences'!A37)</f>
        <v>3.C. Diffuser l’information au client interne, externe ou au prospect dans un cadre omnicanal</v>
      </c>
      <c r="B36" s="363"/>
      <c r="C36" s="363"/>
      <c r="D36" s="363"/>
      <c r="E36" s="364"/>
      <c r="F36" s="96" t="str">
        <f t="shared" si="4"/>
        <v/>
      </c>
      <c r="G36" s="95" t="str">
        <f t="shared" si="5"/>
        <v/>
      </c>
      <c r="H36" s="360" t="str">
        <f t="shared" si="6"/>
        <v/>
      </c>
      <c r="I36" s="361"/>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2" t="str">
        <f>IF('Bilan Groupe Compétences'!A38="","",'Bilan Groupe Compétences'!A38)</f>
        <v>CT 1. Produire un résultat conforme à la commande (de la hiérarchie, du client…)</v>
      </c>
      <c r="B37" s="363"/>
      <c r="C37" s="363"/>
      <c r="D37" s="363"/>
      <c r="E37" s="364"/>
      <c r="F37" s="96" t="str">
        <f t="shared" si="4"/>
        <v/>
      </c>
      <c r="G37" s="95" t="str">
        <f t="shared" si="5"/>
        <v/>
      </c>
      <c r="H37" s="360" t="str">
        <f t="shared" si="6"/>
        <v/>
      </c>
      <c r="I37" s="361"/>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2" t="str">
        <f>IF('Bilan Groupe Compétences'!A39="","",'Bilan Groupe Compétences'!A39)</f>
        <v>CT 2. Respecter les délais impartis</v>
      </c>
      <c r="B38" s="363"/>
      <c r="C38" s="363"/>
      <c r="D38" s="363"/>
      <c r="E38" s="364"/>
      <c r="F38" s="96" t="str">
        <f t="shared" si="4"/>
        <v/>
      </c>
      <c r="G38" s="95" t="str">
        <f t="shared" si="5"/>
        <v/>
      </c>
      <c r="H38" s="360" t="str">
        <f t="shared" si="6"/>
        <v/>
      </c>
      <c r="I38" s="361"/>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2" t="str">
        <f>IF('Bilan Groupe Compétences'!A40="","",'Bilan Groupe Compétences'!A40)</f>
        <v>CT 3. Restituer la présentation de son activité</v>
      </c>
      <c r="B39" s="363"/>
      <c r="C39" s="363"/>
      <c r="D39" s="363"/>
      <c r="E39" s="364"/>
      <c r="F39" s="96" t="str">
        <f t="shared" si="4"/>
        <v/>
      </c>
      <c r="G39" s="95" t="str">
        <f t="shared" si="5"/>
        <v/>
      </c>
      <c r="H39" s="360" t="str">
        <f t="shared" si="6"/>
        <v/>
      </c>
      <c r="I39" s="361"/>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2" t="str">
        <f>IF('Bilan Groupe Compétences'!A41="","",'Bilan Groupe Compétences'!A41)</f>
        <v>CT 4. S'impliquer dans son action</v>
      </c>
      <c r="B40" s="363"/>
      <c r="C40" s="363"/>
      <c r="D40" s="363"/>
      <c r="E40" s="364"/>
      <c r="F40" s="96" t="str">
        <f t="shared" si="4"/>
        <v/>
      </c>
      <c r="G40" s="95" t="str">
        <f t="shared" si="5"/>
        <v/>
      </c>
      <c r="H40" s="360" t="str">
        <f t="shared" si="6"/>
        <v/>
      </c>
      <c r="I40" s="361"/>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2" t="str">
        <f>IF('Bilan Groupe Compétences'!A42="","",'Bilan Groupe Compétences'!A42)</f>
        <v>CT 5. S'intégrer de façon harmonieuse et constructive à l'équipe de travail</v>
      </c>
      <c r="B41" s="363"/>
      <c r="C41" s="363"/>
      <c r="D41" s="363"/>
      <c r="E41" s="364"/>
      <c r="F41" s="96" t="str">
        <f t="shared" si="4"/>
        <v/>
      </c>
      <c r="G41" s="95" t="str">
        <f t="shared" si="5"/>
        <v/>
      </c>
      <c r="H41" s="360" t="str">
        <f t="shared" si="6"/>
        <v/>
      </c>
      <c r="I41" s="361"/>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2" t="str">
        <f>IF('Bilan Groupe Compétences'!A43="","",'Bilan Groupe Compétences'!A43)</f>
        <v>CT 6. Rechercher l'information et l'exploiter</v>
      </c>
      <c r="B42" s="363"/>
      <c r="C42" s="363"/>
      <c r="D42" s="363"/>
      <c r="E42" s="364"/>
      <c r="F42" s="96" t="str">
        <f t="shared" si="4"/>
        <v/>
      </c>
      <c r="G42" s="95" t="str">
        <f t="shared" si="5"/>
        <v/>
      </c>
      <c r="H42" s="360" t="str">
        <f t="shared" si="6"/>
        <v/>
      </c>
      <c r="I42" s="361"/>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2" t="str">
        <f>IF('Bilan Groupe Compétences'!A44="","",'Bilan Groupe Compétences'!A44)</f>
        <v>CT 7. A l'écrit, s'exprimer avec la qualité rédactionnelle attendue</v>
      </c>
      <c r="B43" s="363"/>
      <c r="C43" s="363"/>
      <c r="D43" s="363"/>
      <c r="E43" s="364"/>
      <c r="F43" s="96" t="str">
        <f t="shared" si="4"/>
        <v/>
      </c>
      <c r="G43" s="95" t="str">
        <f t="shared" si="5"/>
        <v/>
      </c>
      <c r="H43" s="360" t="str">
        <f t="shared" si="6"/>
        <v/>
      </c>
      <c r="I43" s="361"/>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2" t="str">
        <f>IF('Bilan Groupe Compétences'!A45="","",'Bilan Groupe Compétences'!A45)</f>
        <v>CT 8. A l'oral, s'exprimer de façon professionnelle</v>
      </c>
      <c r="B44" s="363"/>
      <c r="C44" s="363"/>
      <c r="D44" s="363"/>
      <c r="E44" s="364"/>
      <c r="F44" s="96" t="str">
        <f t="shared" si="4"/>
        <v/>
      </c>
      <c r="G44" s="95" t="str">
        <f t="shared" si="5"/>
        <v/>
      </c>
      <c r="H44" s="360" t="str">
        <f t="shared" si="6"/>
        <v/>
      </c>
      <c r="I44" s="361"/>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2" t="str">
        <f>IF('Bilan Groupe Compétences'!A46="","",'Bilan Groupe Compétences'!A46)</f>
        <v>CT 9. Développer son agilité numérique</v>
      </c>
      <c r="B45" s="363"/>
      <c r="C45" s="363"/>
      <c r="D45" s="363"/>
      <c r="E45" s="364"/>
      <c r="F45" s="96" t="str">
        <f t="shared" si="4"/>
        <v/>
      </c>
      <c r="G45" s="95" t="str">
        <f t="shared" si="5"/>
        <v/>
      </c>
      <c r="H45" s="360" t="str">
        <f t="shared" si="6"/>
        <v/>
      </c>
      <c r="I45" s="361"/>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2" t="str">
        <f>IF('Bilan Groupe Compétences'!A47="","",'Bilan Groupe Compétences'!A47)</f>
        <v>CT 10. Adopter une posture professionnelle (non verbal)</v>
      </c>
      <c r="B46" s="363"/>
      <c r="C46" s="363"/>
      <c r="D46" s="363"/>
      <c r="E46" s="364"/>
      <c r="F46" s="96" t="str">
        <f t="shared" si="4"/>
        <v/>
      </c>
      <c r="G46" s="95" t="str">
        <f t="shared" si="5"/>
        <v/>
      </c>
      <c r="H46" s="360" t="str">
        <f t="shared" si="6"/>
        <v/>
      </c>
      <c r="I46" s="361"/>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2" t="str">
        <f>IF('Bilan Groupe Compétences'!A48="","",'Bilan Groupe Compétences'!A48)</f>
        <v>CT 11. S'autoévaluer</v>
      </c>
      <c r="B47" s="363"/>
      <c r="C47" s="363"/>
      <c r="D47" s="363"/>
      <c r="E47" s="364"/>
      <c r="F47" s="96" t="str">
        <f t="shared" si="4"/>
        <v/>
      </c>
      <c r="G47" s="95" t="str">
        <f t="shared" si="5"/>
        <v/>
      </c>
      <c r="H47" s="360" t="str">
        <f t="shared" si="6"/>
        <v/>
      </c>
      <c r="I47" s="361"/>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2" t="str">
        <f>IF('Bilan Groupe Compétences'!A49="","",'Bilan Groupe Compétences'!A49)</f>
        <v/>
      </c>
      <c r="B48" s="363"/>
      <c r="C48" s="363"/>
      <c r="D48" s="363"/>
      <c r="E48" s="364"/>
      <c r="F48" s="96" t="str">
        <f t="shared" si="4"/>
        <v/>
      </c>
      <c r="G48" s="95" t="str">
        <f t="shared" si="5"/>
        <v/>
      </c>
      <c r="H48" s="360" t="str">
        <f t="shared" si="6"/>
        <v/>
      </c>
      <c r="I48" s="361"/>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2" t="str">
        <f>IF('Bilan Groupe Compétences'!A50="","",'Bilan Groupe Compétences'!A50)</f>
        <v/>
      </c>
      <c r="B49" s="363"/>
      <c r="C49" s="363"/>
      <c r="D49" s="363"/>
      <c r="E49" s="364"/>
      <c r="F49" s="96" t="str">
        <f t="shared" si="4"/>
        <v/>
      </c>
      <c r="G49" s="95" t="str">
        <f t="shared" si="5"/>
        <v/>
      </c>
      <c r="H49" s="360" t="str">
        <f t="shared" si="6"/>
        <v/>
      </c>
      <c r="I49" s="361"/>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2" t="str">
        <f>IF('Bilan Groupe Compétences'!A51="","",'Bilan Groupe Compétences'!A51)</f>
        <v/>
      </c>
      <c r="B50" s="363"/>
      <c r="C50" s="363"/>
      <c r="D50" s="363"/>
      <c r="E50" s="364"/>
      <c r="F50" s="96" t="str">
        <f t="shared" si="4"/>
        <v/>
      </c>
      <c r="G50" s="95" t="str">
        <f t="shared" si="5"/>
        <v/>
      </c>
      <c r="H50" s="360" t="str">
        <f t="shared" si="6"/>
        <v/>
      </c>
      <c r="I50" s="361"/>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2" t="str">
        <f>IF('Bilan Groupe Compétences'!A52="","",'Bilan Groupe Compétences'!A52)</f>
        <v/>
      </c>
      <c r="B51" s="363"/>
      <c r="C51" s="363"/>
      <c r="D51" s="363"/>
      <c r="E51" s="364"/>
      <c r="F51" s="96" t="str">
        <f t="shared" si="4"/>
        <v/>
      </c>
      <c r="G51" s="95" t="str">
        <f t="shared" si="5"/>
        <v/>
      </c>
      <c r="H51" s="360" t="str">
        <f t="shared" si="6"/>
        <v/>
      </c>
      <c r="I51" s="361"/>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2" t="str">
        <f>IF('Bilan Groupe Compétences'!A53="","",'Bilan Groupe Compétences'!A53)</f>
        <v/>
      </c>
      <c r="B52" s="363"/>
      <c r="C52" s="363"/>
      <c r="D52" s="363"/>
      <c r="E52" s="364"/>
      <c r="F52" s="96" t="str">
        <f t="shared" si="4"/>
        <v/>
      </c>
      <c r="G52" s="95" t="str">
        <f t="shared" si="5"/>
        <v/>
      </c>
      <c r="H52" s="360" t="str">
        <f t="shared" si="6"/>
        <v/>
      </c>
      <c r="I52" s="361"/>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2" t="str">
        <f>IF('Bilan Groupe Compétences'!A54="","",'Bilan Groupe Compétences'!A54)</f>
        <v/>
      </c>
      <c r="B53" s="363"/>
      <c r="C53" s="363"/>
      <c r="D53" s="363"/>
      <c r="E53" s="364"/>
      <c r="F53" s="96" t="str">
        <f t="shared" si="4"/>
        <v/>
      </c>
      <c r="G53" s="95" t="str">
        <f t="shared" si="5"/>
        <v/>
      </c>
      <c r="H53" s="360" t="str">
        <f t="shared" si="6"/>
        <v/>
      </c>
      <c r="I53" s="361"/>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2" t="str">
        <f>IF('Bilan Groupe Compétences'!A55="","",'Bilan Groupe Compétences'!A55)</f>
        <v/>
      </c>
      <c r="B54" s="363"/>
      <c r="C54" s="363"/>
      <c r="D54" s="363"/>
      <c r="E54" s="364"/>
      <c r="F54" s="96" t="str">
        <f t="shared" si="4"/>
        <v/>
      </c>
      <c r="G54" s="95" t="str">
        <f t="shared" si="5"/>
        <v/>
      </c>
      <c r="H54" s="360" t="str">
        <f t="shared" si="6"/>
        <v/>
      </c>
      <c r="I54" s="361"/>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2" t="str">
        <f>IF('Bilan Groupe Compétences'!A56="","",'Bilan Groupe Compétences'!A56)</f>
        <v/>
      </c>
      <c r="B55" s="363"/>
      <c r="C55" s="363"/>
      <c r="D55" s="363"/>
      <c r="E55" s="364"/>
      <c r="F55" s="96" t="str">
        <f t="shared" si="4"/>
        <v/>
      </c>
      <c r="G55" s="95" t="str">
        <f t="shared" si="5"/>
        <v/>
      </c>
      <c r="H55" s="360" t="str">
        <f t="shared" si="6"/>
        <v/>
      </c>
      <c r="I55" s="361"/>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2" t="str">
        <f>IF('Bilan Groupe Compétences'!A57="","",'Bilan Groupe Compétences'!A57)</f>
        <v/>
      </c>
      <c r="B56" s="363"/>
      <c r="C56" s="363"/>
      <c r="D56" s="363"/>
      <c r="E56" s="364"/>
      <c r="F56" s="96" t="str">
        <f t="shared" si="4"/>
        <v/>
      </c>
      <c r="G56" s="95" t="str">
        <f t="shared" si="5"/>
        <v/>
      </c>
      <c r="H56" s="360" t="str">
        <f t="shared" si="6"/>
        <v/>
      </c>
      <c r="I56" s="361"/>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2" t="str">
        <f>IF('Bilan Groupe Compétences'!A58="","",'Bilan Groupe Compétences'!A58)</f>
        <v/>
      </c>
      <c r="B57" s="363"/>
      <c r="C57" s="363"/>
      <c r="D57" s="363"/>
      <c r="E57" s="364"/>
      <c r="F57" s="96" t="str">
        <f t="shared" si="4"/>
        <v/>
      </c>
      <c r="G57" s="95" t="str">
        <f t="shared" si="5"/>
        <v/>
      </c>
      <c r="H57" s="360" t="str">
        <f t="shared" si="6"/>
        <v/>
      </c>
      <c r="I57" s="361"/>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2" t="str">
        <f>IF('Bilan Groupe Compétences'!A59="","",'Bilan Groupe Compétences'!A59)</f>
        <v/>
      </c>
      <c r="B58" s="363"/>
      <c r="C58" s="363"/>
      <c r="D58" s="363"/>
      <c r="E58" s="364"/>
      <c r="F58" s="96" t="str">
        <f t="shared" si="4"/>
        <v/>
      </c>
      <c r="G58" s="95" t="str">
        <f t="shared" si="5"/>
        <v/>
      </c>
      <c r="H58" s="360" t="str">
        <f t="shared" si="6"/>
        <v/>
      </c>
      <c r="I58" s="361"/>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2" t="str">
        <f>IF('Bilan Groupe Compétences'!A60="","",'Bilan Groupe Compétences'!A60)</f>
        <v/>
      </c>
      <c r="B59" s="363"/>
      <c r="C59" s="363"/>
      <c r="D59" s="363"/>
      <c r="E59" s="364"/>
      <c r="F59" s="96" t="str">
        <f t="shared" si="4"/>
        <v/>
      </c>
      <c r="G59" s="95" t="str">
        <f t="shared" si="5"/>
        <v/>
      </c>
      <c r="H59" s="360" t="str">
        <f t="shared" si="6"/>
        <v/>
      </c>
      <c r="I59" s="361"/>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2" t="str">
        <f>IF('Bilan Groupe Compétences'!A61="","",'Bilan Groupe Compétences'!A61)</f>
        <v/>
      </c>
      <c r="B60" s="363"/>
      <c r="C60" s="363"/>
      <c r="D60" s="363"/>
      <c r="E60" s="364"/>
      <c r="F60" s="96" t="str">
        <f t="shared" si="4"/>
        <v/>
      </c>
      <c r="G60" s="95" t="str">
        <f t="shared" si="5"/>
        <v/>
      </c>
      <c r="H60" s="360" t="str">
        <f t="shared" si="6"/>
        <v/>
      </c>
      <c r="I60" s="361"/>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2" t="str">
        <f>IF('Bilan Groupe Compétences'!A62="","",'Bilan Groupe Compétences'!A62)</f>
        <v/>
      </c>
      <c r="B61" s="363"/>
      <c r="C61" s="363"/>
      <c r="D61" s="363"/>
      <c r="E61" s="364"/>
      <c r="F61" s="96" t="str">
        <f t="shared" si="4"/>
        <v/>
      </c>
      <c r="G61" s="95" t="str">
        <f t="shared" si="5"/>
        <v/>
      </c>
      <c r="H61" s="360" t="str">
        <f t="shared" si="6"/>
        <v/>
      </c>
      <c r="I61" s="361"/>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2" t="str">
        <f>IF('Bilan Groupe Compétences'!A63="","",'Bilan Groupe Compétences'!A63)</f>
        <v/>
      </c>
      <c r="B62" s="363"/>
      <c r="C62" s="363"/>
      <c r="D62" s="363"/>
      <c r="E62" s="364"/>
      <c r="F62" s="96" t="str">
        <f t="shared" si="4"/>
        <v/>
      </c>
      <c r="G62" s="95" t="str">
        <f t="shared" si="5"/>
        <v/>
      </c>
      <c r="H62" s="360" t="str">
        <f t="shared" si="6"/>
        <v/>
      </c>
      <c r="I62" s="361"/>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2" t="str">
        <f>IF('Bilan Groupe Compétences'!A64="","",'Bilan Groupe Compétences'!A64)</f>
        <v/>
      </c>
      <c r="B63" s="363"/>
      <c r="C63" s="363"/>
      <c r="D63" s="363"/>
      <c r="E63" s="364"/>
      <c r="F63" s="96" t="str">
        <f t="shared" si="4"/>
        <v/>
      </c>
      <c r="G63" s="95" t="str">
        <f t="shared" si="5"/>
        <v/>
      </c>
      <c r="H63" s="360" t="str">
        <f t="shared" si="6"/>
        <v/>
      </c>
      <c r="I63" s="361"/>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2" t="str">
        <f>IF('Bilan Groupe Compétences'!A65="","",'Bilan Groupe Compétences'!A65)</f>
        <v/>
      </c>
      <c r="B64" s="363"/>
      <c r="C64" s="363"/>
      <c r="D64" s="363"/>
      <c r="E64" s="364"/>
      <c r="F64" s="96" t="str">
        <f t="shared" si="4"/>
        <v/>
      </c>
      <c r="G64" s="95" t="str">
        <f t="shared" si="5"/>
        <v/>
      </c>
      <c r="H64" s="360" t="str">
        <f t="shared" si="6"/>
        <v/>
      </c>
      <c r="I64" s="361"/>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2" t="str">
        <f>IF('Bilan Groupe Compétences'!A66="","",'Bilan Groupe Compétences'!A66)</f>
        <v/>
      </c>
      <c r="B65" s="363"/>
      <c r="C65" s="363"/>
      <c r="D65" s="363"/>
      <c r="E65" s="364"/>
      <c r="F65" s="96" t="str">
        <f t="shared" si="4"/>
        <v/>
      </c>
      <c r="G65" s="95" t="str">
        <f t="shared" si="5"/>
        <v/>
      </c>
      <c r="H65" s="360" t="str">
        <f t="shared" si="6"/>
        <v/>
      </c>
      <c r="I65" s="361"/>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2" t="str">
        <f>IF('Bilan Groupe Compétences'!A67="","",'Bilan Groupe Compétences'!A67)</f>
        <v/>
      </c>
      <c r="B66" s="363"/>
      <c r="C66" s="363"/>
      <c r="D66" s="363"/>
      <c r="E66" s="364"/>
      <c r="F66" s="96" t="str">
        <f t="shared" si="4"/>
        <v/>
      </c>
      <c r="G66" s="95" t="str">
        <f t="shared" si="5"/>
        <v/>
      </c>
      <c r="H66" s="360" t="str">
        <f t="shared" si="6"/>
        <v/>
      </c>
      <c r="I66" s="361"/>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2" t="str">
        <f>IF('Bilan Groupe Compétences'!A68="","",'Bilan Groupe Compétences'!A68)</f>
        <v/>
      </c>
      <c r="B67" s="363"/>
      <c r="C67" s="363"/>
      <c r="D67" s="363"/>
      <c r="E67" s="364"/>
      <c r="F67" s="96" t="str">
        <f t="shared" si="4"/>
        <v/>
      </c>
      <c r="G67" s="95" t="str">
        <f t="shared" si="5"/>
        <v/>
      </c>
      <c r="H67" s="360" t="str">
        <f t="shared" si="6"/>
        <v/>
      </c>
      <c r="I67" s="361"/>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2" t="str">
        <f>IF('Bilan Groupe Compétences'!A69="","",'Bilan Groupe Compétences'!A69)</f>
        <v/>
      </c>
      <c r="B68" s="363"/>
      <c r="C68" s="363"/>
      <c r="D68" s="363"/>
      <c r="E68" s="364"/>
      <c r="F68" s="96" t="str">
        <f t="shared" si="4"/>
        <v/>
      </c>
      <c r="G68" s="95" t="str">
        <f t="shared" si="5"/>
        <v/>
      </c>
      <c r="H68" s="360" t="str">
        <f t="shared" si="6"/>
        <v/>
      </c>
      <c r="I68" s="361"/>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2" t="str">
        <f>IF('Bilan Groupe Compétences'!A70="","",'Bilan Groupe Compétences'!A70)</f>
        <v/>
      </c>
      <c r="B69" s="363"/>
      <c r="C69" s="363"/>
      <c r="D69" s="363"/>
      <c r="E69" s="379"/>
      <c r="F69" s="96" t="str">
        <f t="shared" si="4"/>
        <v/>
      </c>
      <c r="G69" s="95" t="str">
        <f t="shared" si="5"/>
        <v/>
      </c>
      <c r="H69" s="360" t="str">
        <f t="shared" si="6"/>
        <v/>
      </c>
      <c r="I69" s="361"/>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2" t="str">
        <f>IF('Bilan Groupe Compétences'!A71="","",'Bilan Groupe Compétences'!A71)</f>
        <v/>
      </c>
      <c r="B70" s="363"/>
      <c r="C70" s="363"/>
      <c r="D70" s="363"/>
      <c r="E70" s="379"/>
      <c r="F70" s="96" t="str">
        <f t="shared" si="4"/>
        <v/>
      </c>
      <c r="G70" s="95" t="str">
        <f t="shared" si="5"/>
        <v/>
      </c>
      <c r="H70" s="360" t="str">
        <f t="shared" si="6"/>
        <v/>
      </c>
      <c r="I70" s="361"/>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6" t="str">
        <f>IF('Bilan Groupe Compétences'!A72="","",'Bilan Groupe Compétences'!A72)</f>
        <v/>
      </c>
      <c r="B71" s="337"/>
      <c r="C71" s="337"/>
      <c r="D71" s="337"/>
      <c r="E71" s="338"/>
      <c r="F71" s="98" t="str">
        <f t="shared" si="4"/>
        <v/>
      </c>
      <c r="G71" s="99" t="str">
        <f t="shared" si="5"/>
        <v/>
      </c>
      <c r="H71" s="380" t="str">
        <f t="shared" si="6"/>
        <v/>
      </c>
      <c r="I71" s="381"/>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127</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132</v>
      </c>
      <c r="HT300" s="10" t="str">
        <f ca="1">IF(COUNTA($HV$300:$JS$300)-COUNTIF($HV$300:$JS$300,"")=0,$HI$307,IF(COUNTIF(HV306:JS306,$HI$307)=COUNTA($J$6:$BG$6)-COUNTIF($J$6:$BG$6,""),$HI$307,IF(AND(COUNTA($J$7:$BG$7)-COUNTIF($J$7:$BG$7,$HI$307)=COUNTIF($J$7:$BG$7,$HI$306),COUNTA($J$12:$BG$71)=COUNTIF($J$12:$BG$71,$HI$306)),$HI$306,SUM(HV300:JS300)/SUM(HV305:JS305))))</f>
        <v>NC</v>
      </c>
      <c r="HU300" s="16" t="s">
        <v>130</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133</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1123" priority="22" operator="equal">
      <formula>20</formula>
    </cfRule>
    <cfRule type="cellIs" dxfId="1122" priority="23" operator="between">
      <formula>15</formula>
      <formula>19.9999999999999</formula>
    </cfRule>
    <cfRule type="cellIs" dxfId="1121" priority="24" operator="between">
      <formula>10</formula>
      <formula>14.9999999999999</formula>
    </cfRule>
    <cfRule type="containsBlanks" dxfId="1120" priority="25" stopIfTrue="1">
      <formula>LEN(TRIM(J5))=0</formula>
    </cfRule>
    <cfRule type="cellIs" dxfId="1119" priority="26" operator="between">
      <formula>5</formula>
      <formula>9.999999999999</formula>
    </cfRule>
    <cfRule type="cellIs" dxfId="1118" priority="27" operator="between">
      <formula>0</formula>
      <formula>4.99999999999999</formula>
    </cfRule>
  </conditionalFormatting>
  <conditionalFormatting sqref="J6:BG6">
    <cfRule type="cellIs" dxfId="1117" priority="16" operator="equal">
      <formula>20</formula>
    </cfRule>
    <cfRule type="cellIs" dxfId="1116" priority="17" operator="between">
      <formula>15</formula>
      <formula>19.9999999999999</formula>
    </cfRule>
    <cfRule type="cellIs" dxfId="1115" priority="18" operator="between">
      <formula>10</formula>
      <formula>14.9999999999999</formula>
    </cfRule>
    <cfRule type="containsBlanks" dxfId="1114" priority="19" stopIfTrue="1">
      <formula>LEN(TRIM(J6))=0</formula>
    </cfRule>
    <cfRule type="cellIs" dxfId="1113" priority="20" operator="between">
      <formula>5</formula>
      <formula>9.999999999999</formula>
    </cfRule>
    <cfRule type="cellIs" dxfId="1112" priority="21" operator="between">
      <formula>0</formula>
      <formula>4.99999999999999</formula>
    </cfRule>
  </conditionalFormatting>
  <conditionalFormatting sqref="F12:G71">
    <cfRule type="cellIs" dxfId="1111" priority="10" operator="equal">
      <formula>20</formula>
    </cfRule>
    <cfRule type="cellIs" dxfId="1110" priority="11" operator="between">
      <formula>15</formula>
      <formula>19.9999999999999</formula>
    </cfRule>
    <cfRule type="cellIs" dxfId="1109" priority="12" operator="between">
      <formula>10</formula>
      <formula>14.9999999999999</formula>
    </cfRule>
    <cfRule type="containsBlanks" dxfId="1108" priority="13" stopIfTrue="1">
      <formula>LEN(TRIM(F12))=0</formula>
    </cfRule>
    <cfRule type="cellIs" dxfId="1107" priority="14" operator="between">
      <formula>5</formula>
      <formula>9.999999999999</formula>
    </cfRule>
    <cfRule type="cellIs" dxfId="1106" priority="15" operator="between">
      <formula>0</formula>
      <formula>4.99999999999999</formula>
    </cfRule>
  </conditionalFormatting>
  <conditionalFormatting sqref="A7">
    <cfRule type="cellIs" dxfId="1105" priority="4" operator="equal">
      <formula>20</formula>
    </cfRule>
    <cfRule type="cellIs" dxfId="1104" priority="5" operator="between">
      <formula>15</formula>
      <formula>19.9999999999999</formula>
    </cfRule>
    <cfRule type="cellIs" dxfId="1103" priority="6" operator="between">
      <formula>10</formula>
      <formula>14.9999999999999</formula>
    </cfRule>
    <cfRule type="containsBlanks" dxfId="1102" priority="7" stopIfTrue="1">
      <formula>LEN(TRIM(A7))=0</formula>
    </cfRule>
    <cfRule type="cellIs" dxfId="1101" priority="8" operator="between">
      <formula>5</formula>
      <formula>9.999999999999</formula>
    </cfRule>
    <cfRule type="cellIs" dxfId="1100" priority="9" operator="between">
      <formula>0</formula>
      <formula>4.99999999999999</formula>
    </cfRule>
  </conditionalFormatting>
  <conditionalFormatting sqref="C5">
    <cfRule type="cellIs" dxfId="1099" priority="3" operator="equal">
      <formula>20</formula>
    </cfRule>
  </conditionalFormatting>
  <conditionalFormatting sqref="J12:BG71 H12:H71">
    <cfRule type="cellIs" dxfId="1098" priority="28" stopIfTrue="1" operator="equal">
      <formula>$HI$301</formula>
    </cfRule>
    <cfRule type="cellIs" dxfId="1097" priority="29" stopIfTrue="1" operator="equal">
      <formula>$HI$302</formula>
    </cfRule>
    <cfRule type="cellIs" dxfId="1096" priority="30" stopIfTrue="1" operator="equal">
      <formula>$HI$303</formula>
    </cfRule>
    <cfRule type="cellIs" dxfId="1095" priority="31" stopIfTrue="1" operator="equal">
      <formula>$HI$304</formula>
    </cfRule>
    <cfRule type="cellIs" dxfId="1094" priority="32" stopIfTrue="1" operator="equal">
      <formula>$HI$305</formula>
    </cfRule>
    <cfRule type="cellIs" dxfId="1093" priority="33" stopIfTrue="1" operator="equal">
      <formula>$HI$306</formula>
    </cfRule>
  </conditionalFormatting>
  <conditionalFormatting sqref="J7:BG7">
    <cfRule type="cellIs" dxfId="1092" priority="34" operator="equal">
      <formula>$HI$306</formula>
    </cfRule>
    <cfRule type="cellIs" dxfId="1091" priority="35" operator="equal">
      <formula>$HI$305</formula>
    </cfRule>
    <cfRule type="cellIs" dxfId="1090" priority="36" operator="equal">
      <formula>$HI$304</formula>
    </cfRule>
    <cfRule type="cellIs" dxfId="1089" priority="37" operator="equal">
      <formula>$HI$303</formula>
    </cfRule>
    <cfRule type="cellIs" dxfId="1088" priority="38" operator="equal">
      <formula>$HI$302</formula>
    </cfRule>
    <cfRule type="cellIs" dxfId="1087" priority="39" operator="equal">
      <formula>$HI$301</formula>
    </cfRule>
    <cfRule type="cellIs" dxfId="1086" priority="40" operator="equal">
      <formula>20</formula>
    </cfRule>
    <cfRule type="cellIs" dxfId="1085" priority="41" operator="between">
      <formula>15</formula>
      <formula>19.9999999999999</formula>
    </cfRule>
    <cfRule type="cellIs" dxfId="1084" priority="42" operator="between">
      <formula>10</formula>
      <formula>14.9999999999999</formula>
    </cfRule>
    <cfRule type="containsBlanks" dxfId="1083" priority="43" stopIfTrue="1">
      <formula>LEN(TRIM(J7))=0</formula>
    </cfRule>
    <cfRule type="cellIs" dxfId="1082" priority="44" operator="between">
      <formula>5</formula>
      <formula>9.999999999999</formula>
    </cfRule>
    <cfRule type="cellIs" dxfId="1081" priority="45" operator="between">
      <formula>0</formula>
      <formula>4.99999999999999</formula>
    </cfRule>
  </conditionalFormatting>
  <conditionalFormatting sqref="A7:B8">
    <cfRule type="cellIs" dxfId="1080" priority="46" operator="equal">
      <formula>$HI$306</formula>
    </cfRule>
  </conditionalFormatting>
  <dataValidations count="3">
    <dataValidation type="list" allowBlank="1" showInputMessage="1" showErrorMessage="1" sqref="J12:BG71">
      <formula1>$HI$301:$HI$306</formula1>
    </dataValidation>
    <dataValidation type="list" allowBlank="1" showInputMessage="1" showErrorMessage="1" sqref="J7:BG7">
      <formula1>$HI$301:$HI$348</formula1>
    </dataValidation>
    <dataValidation type="list" allowBlank="1" showInputMessage="1" showErrorMessage="1" sqref="J8:BG8">
      <formula1>$HP$301:$HP$329</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952BF3EC-64D8-4F70-9C4B-1D54DD9C4D96}">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D0177436-A1B0-42D4-91D1-AC3633101957}">
            <xm:f>'Classe, période, dates, coef'!$DW$301</xm:f>
            <x14:dxf>
              <font>
                <color rgb="FFFF0000"/>
              </font>
              <fill>
                <patternFill>
                  <bgColor rgb="FFFFCCCC"/>
                </patternFill>
              </fill>
            </x14:dxf>
          </x14:cfRule>
          <xm:sqref>A2:I4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W650"/>
  <sheetViews>
    <sheetView showGridLines="0" zoomScale="110" zoomScaleNormal="110" workbookViewId="0">
      <selection sqref="A1:B1"/>
    </sheetView>
  </sheetViews>
  <sheetFormatPr baseColWidth="10" defaultRowHeight="12.75" x14ac:dyDescent="0.2"/>
  <cols>
    <col min="1" max="1" width="6.85546875" style="1" customWidth="1"/>
    <col min="2" max="2" width="86.42578125" style="1" customWidth="1"/>
    <col min="3" max="176" width="11.42578125" style="1"/>
    <col min="177" max="177" width="0" style="1" hidden="1" customWidth="1"/>
    <col min="178" max="178" width="6.7109375" style="1" hidden="1" customWidth="1"/>
    <col min="179" max="179" width="12.85546875" style="1" hidden="1" customWidth="1"/>
    <col min="180" max="16384" width="11.42578125" style="1"/>
  </cols>
  <sheetData>
    <row r="1" spans="1:19" ht="54.75" customHeight="1" x14ac:dyDescent="0.2">
      <c r="A1" s="227" t="s">
        <v>230</v>
      </c>
      <c r="B1" s="228"/>
    </row>
    <row r="2" spans="1:19" ht="25.5" customHeight="1" x14ac:dyDescent="0.2">
      <c r="B2" s="187" t="s">
        <v>231</v>
      </c>
    </row>
    <row r="3" spans="1:19" ht="25.5" customHeight="1" x14ac:dyDescent="0.2">
      <c r="A3" s="188" t="s">
        <v>146</v>
      </c>
      <c r="B3" s="188" t="s">
        <v>193</v>
      </c>
    </row>
    <row r="4" spans="1:19" ht="31.5" x14ac:dyDescent="0.2">
      <c r="A4" s="189" t="s">
        <v>147</v>
      </c>
      <c r="B4" s="190" t="s">
        <v>189</v>
      </c>
    </row>
    <row r="5" spans="1:19" ht="14.25" x14ac:dyDescent="0.2">
      <c r="A5" s="191" t="s">
        <v>157</v>
      </c>
      <c r="B5" s="192" t="s">
        <v>144</v>
      </c>
    </row>
    <row r="6" spans="1:19" ht="14.25" x14ac:dyDescent="0.2">
      <c r="A6" s="191" t="s">
        <v>167</v>
      </c>
      <c r="B6" s="193" t="s">
        <v>145</v>
      </c>
    </row>
    <row r="7" spans="1:19" ht="31.5" x14ac:dyDescent="0.2">
      <c r="A7" s="189" t="s">
        <v>148</v>
      </c>
      <c r="B7" s="190" t="s">
        <v>192</v>
      </c>
      <c r="R7" s="184"/>
      <c r="S7" s="185"/>
    </row>
    <row r="8" spans="1:19" ht="14.25" x14ac:dyDescent="0.2">
      <c r="A8" s="191" t="s">
        <v>158</v>
      </c>
      <c r="B8" s="192" t="s">
        <v>190</v>
      </c>
      <c r="R8" s="184"/>
      <c r="S8" s="185"/>
    </row>
    <row r="9" spans="1:19" ht="14.25" x14ac:dyDescent="0.2">
      <c r="A9" s="191" t="s">
        <v>168</v>
      </c>
      <c r="B9" s="192" t="s">
        <v>209</v>
      </c>
      <c r="R9" s="184"/>
      <c r="S9" s="185"/>
    </row>
    <row r="10" spans="1:19" ht="28.5" x14ac:dyDescent="0.2">
      <c r="A10" s="191" t="s">
        <v>177</v>
      </c>
      <c r="B10" s="192" t="s">
        <v>191</v>
      </c>
      <c r="R10" s="184"/>
      <c r="S10" s="185"/>
    </row>
    <row r="11" spans="1:19" ht="31.5" x14ac:dyDescent="0.2">
      <c r="A11" s="189" t="s">
        <v>149</v>
      </c>
      <c r="B11" s="190" t="s">
        <v>198</v>
      </c>
      <c r="R11" s="184"/>
      <c r="S11" s="185"/>
    </row>
    <row r="12" spans="1:19" ht="28.5" x14ac:dyDescent="0.2">
      <c r="A12" s="191" t="s">
        <v>159</v>
      </c>
      <c r="B12" s="192" t="s">
        <v>194</v>
      </c>
      <c r="R12" s="184"/>
      <c r="S12" s="185"/>
    </row>
    <row r="13" spans="1:19" ht="14.25" x14ac:dyDescent="0.2">
      <c r="A13" s="191" t="s">
        <v>169</v>
      </c>
      <c r="B13" s="192" t="s">
        <v>195</v>
      </c>
      <c r="R13" s="184"/>
      <c r="S13" s="185"/>
    </row>
    <row r="14" spans="1:19" ht="14.25" x14ac:dyDescent="0.2">
      <c r="A14" s="191" t="s">
        <v>178</v>
      </c>
      <c r="B14" s="192" t="s">
        <v>196</v>
      </c>
      <c r="R14" s="184"/>
      <c r="S14" s="185"/>
    </row>
    <row r="15" spans="1:19" ht="14.25" x14ac:dyDescent="0.2">
      <c r="A15" s="191" t="s">
        <v>184</v>
      </c>
      <c r="B15" s="192" t="s">
        <v>197</v>
      </c>
      <c r="R15" s="184"/>
      <c r="S15" s="185"/>
    </row>
    <row r="16" spans="1:19" ht="31.5" x14ac:dyDescent="0.2">
      <c r="A16" s="189" t="s">
        <v>150</v>
      </c>
      <c r="B16" s="190" t="s">
        <v>200</v>
      </c>
      <c r="R16" s="184"/>
      <c r="S16" s="185"/>
    </row>
    <row r="17" spans="1:19" ht="14.25" x14ac:dyDescent="0.2">
      <c r="A17" s="191" t="s">
        <v>160</v>
      </c>
      <c r="B17" s="192" t="s">
        <v>199</v>
      </c>
      <c r="R17" s="184"/>
      <c r="S17" s="185"/>
    </row>
    <row r="18" spans="1:19" ht="14.25" x14ac:dyDescent="0.2">
      <c r="A18" s="191" t="s">
        <v>170</v>
      </c>
      <c r="B18" s="192" t="s">
        <v>208</v>
      </c>
      <c r="R18" s="184"/>
      <c r="S18" s="185"/>
    </row>
    <row r="19" spans="1:19" ht="50.25" customHeight="1" x14ac:dyDescent="0.2">
      <c r="A19" s="194" t="s">
        <v>187</v>
      </c>
      <c r="B19" s="194" t="s">
        <v>201</v>
      </c>
      <c r="R19" s="184"/>
      <c r="S19" s="185"/>
    </row>
    <row r="20" spans="1:19" ht="31.5" x14ac:dyDescent="0.2">
      <c r="A20" s="195" t="s">
        <v>151</v>
      </c>
      <c r="B20" s="196" t="s">
        <v>202</v>
      </c>
      <c r="R20" s="184"/>
      <c r="S20" s="185"/>
    </row>
    <row r="21" spans="1:19" ht="14.25" x14ac:dyDescent="0.2">
      <c r="A21" s="191" t="s">
        <v>161</v>
      </c>
      <c r="B21" s="192" t="s">
        <v>210</v>
      </c>
      <c r="R21" s="184"/>
      <c r="S21" s="185"/>
    </row>
    <row r="22" spans="1:19" ht="14.25" x14ac:dyDescent="0.2">
      <c r="A22" s="191" t="s">
        <v>171</v>
      </c>
      <c r="B22" s="192" t="s">
        <v>211</v>
      </c>
      <c r="R22" s="184"/>
      <c r="S22" s="185"/>
    </row>
    <row r="23" spans="1:19" ht="14.25" x14ac:dyDescent="0.2">
      <c r="A23" s="191" t="s">
        <v>179</v>
      </c>
      <c r="B23" s="192" t="s">
        <v>212</v>
      </c>
      <c r="R23" s="184"/>
      <c r="S23" s="185"/>
    </row>
    <row r="24" spans="1:19" ht="13.5" customHeight="1" x14ac:dyDescent="0.2">
      <c r="A24" s="191" t="s">
        <v>185</v>
      </c>
      <c r="B24" s="192" t="s">
        <v>213</v>
      </c>
      <c r="R24" s="184"/>
      <c r="S24" s="185"/>
    </row>
    <row r="25" spans="1:19" ht="15.75" x14ac:dyDescent="0.2">
      <c r="A25" s="195" t="s">
        <v>152</v>
      </c>
      <c r="B25" s="196" t="s">
        <v>207</v>
      </c>
      <c r="R25" s="184"/>
      <c r="S25" s="185"/>
    </row>
    <row r="26" spans="1:19" ht="14.25" x14ac:dyDescent="0.2">
      <c r="A26" s="191" t="s">
        <v>162</v>
      </c>
      <c r="B26" s="192" t="s">
        <v>203</v>
      </c>
      <c r="R26" s="184"/>
      <c r="S26" s="185"/>
    </row>
    <row r="27" spans="1:19" ht="28.5" x14ac:dyDescent="0.2">
      <c r="A27" s="191" t="s">
        <v>172</v>
      </c>
      <c r="B27" s="192" t="s">
        <v>204</v>
      </c>
      <c r="R27" s="184"/>
      <c r="S27" s="185"/>
    </row>
    <row r="28" spans="1:19" ht="28.5" x14ac:dyDescent="0.2">
      <c r="A28" s="191" t="s">
        <v>180</v>
      </c>
      <c r="B28" s="192" t="s">
        <v>205</v>
      </c>
      <c r="R28" s="184"/>
      <c r="S28" s="185"/>
    </row>
    <row r="29" spans="1:19" ht="14.25" x14ac:dyDescent="0.2">
      <c r="A29" s="191" t="s">
        <v>186</v>
      </c>
      <c r="B29" s="192" t="s">
        <v>206</v>
      </c>
      <c r="R29" s="184"/>
      <c r="S29" s="185"/>
    </row>
    <row r="30" spans="1:19" ht="31.5" x14ac:dyDescent="0.2">
      <c r="A30" s="195" t="s">
        <v>153</v>
      </c>
      <c r="B30" s="196" t="s">
        <v>214</v>
      </c>
      <c r="R30" s="184"/>
      <c r="S30" s="185"/>
    </row>
    <row r="31" spans="1:19" ht="28.5" x14ac:dyDescent="0.2">
      <c r="A31" s="191" t="s">
        <v>163</v>
      </c>
      <c r="B31" s="192" t="s">
        <v>215</v>
      </c>
      <c r="R31" s="184"/>
      <c r="S31" s="185"/>
    </row>
    <row r="32" spans="1:19" ht="28.5" x14ac:dyDescent="0.2">
      <c r="A32" s="191" t="s">
        <v>173</v>
      </c>
      <c r="B32" s="192" t="s">
        <v>216</v>
      </c>
      <c r="R32" s="184"/>
      <c r="S32" s="185"/>
    </row>
    <row r="33" spans="1:19" ht="28.5" x14ac:dyDescent="0.2">
      <c r="A33" s="191" t="s">
        <v>181</v>
      </c>
      <c r="B33" s="192" t="s">
        <v>217</v>
      </c>
      <c r="R33" s="184"/>
      <c r="S33" s="185"/>
    </row>
    <row r="34" spans="1:19" ht="48.75" customHeight="1" x14ac:dyDescent="0.2">
      <c r="A34" s="197" t="s">
        <v>188</v>
      </c>
      <c r="B34" s="197" t="s">
        <v>219</v>
      </c>
      <c r="R34" s="184"/>
      <c r="S34" s="185"/>
    </row>
    <row r="35" spans="1:19" ht="31.5" x14ac:dyDescent="0.2">
      <c r="A35" s="198" t="s">
        <v>154</v>
      </c>
      <c r="B35" s="199" t="s">
        <v>218</v>
      </c>
      <c r="R35" s="184"/>
      <c r="S35" s="185"/>
    </row>
    <row r="36" spans="1:19" ht="28.5" x14ac:dyDescent="0.2">
      <c r="A36" s="191" t="s">
        <v>164</v>
      </c>
      <c r="B36" s="192" t="s">
        <v>220</v>
      </c>
      <c r="R36" s="184"/>
      <c r="S36" s="185"/>
    </row>
    <row r="37" spans="1:19" ht="28.5" x14ac:dyDescent="0.2">
      <c r="A37" s="191" t="s">
        <v>174</v>
      </c>
      <c r="B37" s="192" t="s">
        <v>228</v>
      </c>
      <c r="R37" s="184"/>
      <c r="S37" s="185"/>
    </row>
    <row r="38" spans="1:19" ht="14.25" x14ac:dyDescent="0.2">
      <c r="A38" s="191" t="s">
        <v>182</v>
      </c>
      <c r="B38" s="192" t="s">
        <v>221</v>
      </c>
      <c r="R38" s="184"/>
      <c r="S38" s="185"/>
    </row>
    <row r="39" spans="1:19" ht="31.5" x14ac:dyDescent="0.2">
      <c r="A39" s="198" t="s">
        <v>155</v>
      </c>
      <c r="B39" s="199" t="s">
        <v>222</v>
      </c>
      <c r="R39" s="184"/>
      <c r="S39" s="185"/>
    </row>
    <row r="40" spans="1:19" ht="28.5" x14ac:dyDescent="0.2">
      <c r="A40" s="191" t="s">
        <v>165</v>
      </c>
      <c r="B40" s="192" t="s">
        <v>223</v>
      </c>
      <c r="R40" s="184"/>
      <c r="S40" s="185"/>
    </row>
    <row r="41" spans="1:19" ht="28.5" x14ac:dyDescent="0.2">
      <c r="A41" s="191" t="s">
        <v>175</v>
      </c>
      <c r="B41" s="192" t="s">
        <v>227</v>
      </c>
      <c r="R41" s="184"/>
      <c r="S41" s="185"/>
    </row>
    <row r="42" spans="1:19" ht="31.5" x14ac:dyDescent="0.2">
      <c r="A42" s="198" t="s">
        <v>156</v>
      </c>
      <c r="B42" s="199" t="s">
        <v>224</v>
      </c>
      <c r="R42" s="184"/>
      <c r="S42" s="185"/>
    </row>
    <row r="43" spans="1:19" ht="28.5" x14ac:dyDescent="0.2">
      <c r="A43" s="191" t="s">
        <v>166</v>
      </c>
      <c r="B43" s="192" t="s">
        <v>225</v>
      </c>
      <c r="R43" s="184"/>
      <c r="S43" s="185"/>
    </row>
    <row r="44" spans="1:19" ht="14.25" x14ac:dyDescent="0.2">
      <c r="A44" s="191" t="s">
        <v>176</v>
      </c>
      <c r="B44" s="192" t="s">
        <v>229</v>
      </c>
      <c r="R44" s="184"/>
      <c r="S44" s="185"/>
    </row>
    <row r="45" spans="1:19" ht="14.25" x14ac:dyDescent="0.2">
      <c r="A45" s="191" t="s">
        <v>183</v>
      </c>
      <c r="B45" s="192" t="s">
        <v>226</v>
      </c>
      <c r="R45" s="184"/>
      <c r="S45" s="185"/>
    </row>
    <row r="46" spans="1:19" x14ac:dyDescent="0.2">
      <c r="A46" s="200"/>
      <c r="B46" s="200"/>
      <c r="R46" s="184"/>
      <c r="S46" s="185"/>
    </row>
    <row r="47" spans="1:19" x14ac:dyDescent="0.2">
      <c r="A47" s="200"/>
      <c r="B47" s="200"/>
      <c r="R47" s="184"/>
      <c r="S47" s="185"/>
    </row>
    <row r="48" spans="1:19" ht="12.75" customHeight="1" x14ac:dyDescent="0.2">
      <c r="A48" s="200"/>
      <c r="B48" s="200"/>
      <c r="R48" s="184"/>
      <c r="S48" s="185"/>
    </row>
    <row r="49" spans="1:19" x14ac:dyDescent="0.2">
      <c r="A49" s="200"/>
      <c r="B49" s="200"/>
      <c r="R49" s="184"/>
      <c r="S49" s="185"/>
    </row>
    <row r="50" spans="1:19" ht="12.75" customHeight="1" x14ac:dyDescent="0.2">
      <c r="A50" s="200"/>
      <c r="B50" s="200"/>
      <c r="R50" s="184"/>
      <c r="S50" s="185"/>
    </row>
    <row r="51" spans="1:19" ht="12.75" customHeight="1" x14ac:dyDescent="0.2">
      <c r="A51" s="200"/>
      <c r="B51" s="200"/>
      <c r="R51" s="184"/>
      <c r="S51" s="185"/>
    </row>
    <row r="52" spans="1:19" ht="12.75" customHeight="1" x14ac:dyDescent="0.2">
      <c r="A52" s="200"/>
      <c r="B52" s="200"/>
      <c r="R52" s="184"/>
      <c r="S52" s="185"/>
    </row>
    <row r="53" spans="1:19" ht="12.75" customHeight="1" x14ac:dyDescent="0.2">
      <c r="A53" s="200"/>
      <c r="B53" s="200"/>
      <c r="R53" s="184"/>
      <c r="S53" s="185"/>
    </row>
    <row r="54" spans="1:19" ht="12.75" customHeight="1" x14ac:dyDescent="0.2">
      <c r="A54" s="200"/>
      <c r="B54" s="200"/>
      <c r="R54" s="184"/>
      <c r="S54" s="185"/>
    </row>
    <row r="55" spans="1:19" ht="12.75" customHeight="1" x14ac:dyDescent="0.2">
      <c r="A55" s="200"/>
      <c r="B55" s="200"/>
      <c r="R55" s="184"/>
      <c r="S55" s="185"/>
    </row>
    <row r="56" spans="1:19" ht="12.75" customHeight="1" x14ac:dyDescent="0.2">
      <c r="A56" s="200"/>
      <c r="B56" s="200"/>
      <c r="R56" s="184"/>
      <c r="S56" s="185"/>
    </row>
    <row r="57" spans="1:19" ht="13.5" customHeight="1" x14ac:dyDescent="0.2">
      <c r="A57" s="200"/>
      <c r="B57" s="200"/>
      <c r="R57" s="184"/>
      <c r="S57" s="185"/>
    </row>
    <row r="58" spans="1:19" x14ac:dyDescent="0.2">
      <c r="A58" s="200"/>
      <c r="B58" s="200"/>
      <c r="R58" s="184"/>
      <c r="S58" s="185"/>
    </row>
    <row r="59" spans="1:19" x14ac:dyDescent="0.2">
      <c r="A59" s="200"/>
      <c r="B59" s="200"/>
      <c r="R59" s="184"/>
      <c r="S59" s="185"/>
    </row>
    <row r="60" spans="1:19" x14ac:dyDescent="0.2">
      <c r="A60" s="200"/>
      <c r="B60" s="200"/>
      <c r="R60" s="184"/>
      <c r="S60" s="185"/>
    </row>
    <row r="61" spans="1:19" x14ac:dyDescent="0.2">
      <c r="A61" s="200"/>
      <c r="B61" s="200"/>
      <c r="R61" s="184"/>
      <c r="S61" s="185"/>
    </row>
    <row r="62" spans="1:19" x14ac:dyDescent="0.2">
      <c r="A62" s="200"/>
      <c r="B62" s="200"/>
      <c r="R62" s="184"/>
      <c r="S62" s="185"/>
    </row>
    <row r="63" spans="1:19" x14ac:dyDescent="0.2">
      <c r="A63" s="5"/>
      <c r="B63" s="5"/>
      <c r="R63" s="184"/>
      <c r="S63" s="185"/>
    </row>
    <row r="64" spans="1:19" x14ac:dyDescent="0.2">
      <c r="R64" s="184"/>
      <c r="S64" s="185"/>
    </row>
    <row r="65" spans="18:19" x14ac:dyDescent="0.2">
      <c r="R65" s="184"/>
      <c r="S65" s="185"/>
    </row>
    <row r="66" spans="18:19" x14ac:dyDescent="0.2">
      <c r="R66" s="184"/>
      <c r="S66" s="185"/>
    </row>
    <row r="67" spans="18:19" x14ac:dyDescent="0.2">
      <c r="R67" s="184"/>
      <c r="S67" s="185"/>
    </row>
    <row r="68" spans="18:19" x14ac:dyDescent="0.2">
      <c r="R68" s="184"/>
      <c r="S68" s="185"/>
    </row>
    <row r="69" spans="18:19" x14ac:dyDescent="0.2">
      <c r="R69" s="184"/>
      <c r="S69" s="185"/>
    </row>
    <row r="70" spans="18:19" x14ac:dyDescent="0.2">
      <c r="R70" s="184"/>
      <c r="S70" s="185"/>
    </row>
    <row r="71" spans="18:19" x14ac:dyDescent="0.2">
      <c r="R71" s="184"/>
      <c r="S71" s="185"/>
    </row>
    <row r="72" spans="18:19" x14ac:dyDescent="0.2">
      <c r="R72" s="184"/>
      <c r="S72" s="185"/>
    </row>
    <row r="73" spans="18:19" x14ac:dyDescent="0.2">
      <c r="R73" s="184"/>
      <c r="S73" s="185"/>
    </row>
    <row r="74" spans="18:19" x14ac:dyDescent="0.2">
      <c r="R74" s="184"/>
      <c r="S74" s="185"/>
    </row>
    <row r="75" spans="18:19" x14ac:dyDescent="0.2">
      <c r="R75" s="184"/>
      <c r="S75" s="185"/>
    </row>
    <row r="76" spans="18:19" x14ac:dyDescent="0.2">
      <c r="R76" s="184"/>
      <c r="S76" s="185"/>
    </row>
    <row r="77" spans="18:19" x14ac:dyDescent="0.2">
      <c r="R77" s="184"/>
      <c r="S77" s="185"/>
    </row>
    <row r="78" spans="18:19" x14ac:dyDescent="0.2">
      <c r="R78" s="184"/>
      <c r="S78" s="185"/>
    </row>
    <row r="79" spans="18:19" x14ac:dyDescent="0.2">
      <c r="R79" s="184"/>
      <c r="S79" s="185"/>
    </row>
    <row r="80" spans="18:19" x14ac:dyDescent="0.2">
      <c r="R80" s="184"/>
      <c r="S80" s="185"/>
    </row>
    <row r="81" spans="18:19" x14ac:dyDescent="0.2">
      <c r="R81" s="184"/>
      <c r="S81" s="185"/>
    </row>
    <row r="82" spans="18:19" x14ac:dyDescent="0.2">
      <c r="R82" s="184"/>
      <c r="S82" s="185"/>
    </row>
    <row r="83" spans="18:19" x14ac:dyDescent="0.2">
      <c r="R83" s="184"/>
      <c r="S83" s="185"/>
    </row>
    <row r="84" spans="18:19" x14ac:dyDescent="0.2">
      <c r="R84" s="184"/>
      <c r="S84" s="185"/>
    </row>
    <row r="85" spans="18:19" x14ac:dyDescent="0.2">
      <c r="R85" s="184"/>
      <c r="S85" s="185"/>
    </row>
    <row r="86" spans="18:19" x14ac:dyDescent="0.2">
      <c r="R86" s="184"/>
      <c r="S86" s="185"/>
    </row>
    <row r="87" spans="18:19" x14ac:dyDescent="0.2">
      <c r="R87" s="184"/>
      <c r="S87" s="185"/>
    </row>
    <row r="88" spans="18:19" x14ac:dyDescent="0.2">
      <c r="R88" s="184"/>
      <c r="S88" s="185"/>
    </row>
    <row r="89" spans="18:19" x14ac:dyDescent="0.2">
      <c r="R89" s="184"/>
      <c r="S89" s="185"/>
    </row>
    <row r="499" spans="177:179" x14ac:dyDescent="0.2">
      <c r="FU499" s="186">
        <v>0</v>
      </c>
    </row>
    <row r="500" spans="177:179" x14ac:dyDescent="0.2">
      <c r="FU500" s="13">
        <f>IF(FV500=0,0,1+MAX(FU$499:FU499))</f>
        <v>1</v>
      </c>
      <c r="FV500" s="2" t="str">
        <f>A3</f>
        <v>1.</v>
      </c>
      <c r="FW500" s="2" t="str">
        <f>B3</f>
        <v>Intégrer la relation client dans un cadre omnicanal</v>
      </c>
    </row>
    <row r="501" spans="177:179" x14ac:dyDescent="0.2">
      <c r="FU501" s="13">
        <f>IF(FV501=0,0,1+MAX(FU$499:FU500))</f>
        <v>2</v>
      </c>
      <c r="FV501" s="2" t="str">
        <f t="shared" ref="FV501:FW501" si="0">A4</f>
        <v>1.A.</v>
      </c>
      <c r="FW501" s="2" t="str">
        <f t="shared" si="0"/>
        <v>Prendre contact avec le client interne ou externe (ou prospect), dans un cadre omnicanal :</v>
      </c>
    </row>
    <row r="502" spans="177:179" x14ac:dyDescent="0.2">
      <c r="FU502" s="13">
        <f>IF(FV502=0,0,1+MAX(FU$499:FU501))</f>
        <v>3</v>
      </c>
      <c r="FV502" s="2" t="str">
        <f t="shared" ref="FV502:FW502" si="1">A5</f>
        <v>1.A.1.</v>
      </c>
      <c r="FW502" s="2" t="str">
        <f t="shared" si="1"/>
        <v>Accueillir le client lorsque celui-ci prend contact avec l’organisation</v>
      </c>
    </row>
    <row r="503" spans="177:179" x14ac:dyDescent="0.2">
      <c r="FU503" s="13">
        <f>IF(FV503=0,0,1+MAX(FU$499:FU502))</f>
        <v>4</v>
      </c>
      <c r="FV503" s="2" t="str">
        <f t="shared" ref="FV503:FW503" si="2">A6</f>
        <v>1.A.2.</v>
      </c>
      <c r="FW503" s="2" t="str">
        <f t="shared" si="2"/>
        <v>Prendre contact avec le client en situation de prospection</v>
      </c>
    </row>
    <row r="504" spans="177:179" x14ac:dyDescent="0.2">
      <c r="FU504" s="13">
        <f>IF(FV504=0,0,1+MAX(FU$499:FU503))</f>
        <v>5</v>
      </c>
      <c r="FV504" s="2" t="str">
        <f t="shared" ref="FV504:FW504" si="3">A7</f>
        <v>1.B.</v>
      </c>
      <c r="FW504" s="2" t="str">
        <f t="shared" si="3"/>
        <v>Identifier le client externe ou interne à l’organisation et ses caractéristiques, dans un cadre omnicanal</v>
      </c>
    </row>
    <row r="505" spans="177:179" x14ac:dyDescent="0.2">
      <c r="FU505" s="13">
        <f>IF(FV505=0,0,1+MAX(FU$499:FU504))</f>
        <v>6</v>
      </c>
      <c r="FV505" s="2" t="str">
        <f t="shared" ref="FV505:FW505" si="4">A8</f>
        <v>1.B.1.</v>
      </c>
      <c r="FW505" s="2" t="str">
        <f t="shared" si="4"/>
        <v>Identifier le client externe ou interne</v>
      </c>
    </row>
    <row r="506" spans="177:179" x14ac:dyDescent="0.2">
      <c r="FU506" s="13">
        <f>IF(FV506=0,0,1+MAX(FU$499:FU505))</f>
        <v>7</v>
      </c>
      <c r="FV506" s="2" t="str">
        <f t="shared" ref="FV506:FW506" si="5">A9</f>
        <v>1.B.2.</v>
      </c>
      <c r="FW506" s="2" t="str">
        <f t="shared" si="5"/>
        <v>Repérer ses caractéristiques</v>
      </c>
    </row>
    <row r="507" spans="177:179" x14ac:dyDescent="0.2">
      <c r="FU507" s="13">
        <f>IF(FV507=0,0,1+MAX(FU$499:FU506))</f>
        <v>8</v>
      </c>
      <c r="FV507" s="2" t="str">
        <f t="shared" ref="FV507:FW507" si="6">A10</f>
        <v>1.B.3.</v>
      </c>
      <c r="FW507" s="2" t="str">
        <f t="shared" si="6"/>
        <v>En amont d’une opération de prospection, cibler les prospects en fonction de leurs caractéristiques et des objectifs de l’opération</v>
      </c>
    </row>
    <row r="508" spans="177:179" x14ac:dyDescent="0.2">
      <c r="FU508" s="13">
        <f>IF(FV508=0,0,1+MAX(FU$499:FU507))</f>
        <v>9</v>
      </c>
      <c r="FV508" s="2" t="str">
        <f t="shared" ref="FV508:FW508" si="7">A11</f>
        <v>1.C.</v>
      </c>
      <c r="FW508" s="2" t="str">
        <f t="shared" si="7"/>
        <v>Identifier le besoin du client externe ou interne (ou du prospect), dans un cadre omnicanal</v>
      </c>
    </row>
    <row r="509" spans="177:179" x14ac:dyDescent="0.2">
      <c r="FU509" s="13">
        <f>IF(FV509=0,0,1+MAX(FU$499:FU508))</f>
        <v>10</v>
      </c>
      <c r="FV509" s="2" t="str">
        <f t="shared" ref="FV509:FW509" si="8">A12</f>
        <v>1.C.1.</v>
      </c>
      <c r="FW509" s="2" t="str">
        <f t="shared" si="8"/>
        <v>Appréhender le parcours et l’expérience du client/prospect (dans des situations relativement simples)</v>
      </c>
    </row>
    <row r="510" spans="177:179" x14ac:dyDescent="0.2">
      <c r="FU510" s="13">
        <f>IF(FV510=0,0,1+MAX(FU$499:FU509))</f>
        <v>11</v>
      </c>
      <c r="FV510" s="2" t="str">
        <f t="shared" ref="FV510:FW510" si="9">A13</f>
        <v>1.C.2.</v>
      </c>
      <c r="FW510" s="2" t="str">
        <f t="shared" si="9"/>
        <v>Situer le client/prospect dans son parcours et son expérience</v>
      </c>
    </row>
    <row r="511" spans="177:179" x14ac:dyDescent="0.2">
      <c r="FU511" s="13">
        <f>IF(FV511=0,0,1+MAX(FU$499:FU510))</f>
        <v>12</v>
      </c>
      <c r="FV511" s="2" t="str">
        <f t="shared" ref="FV511:FW511" si="10">A14</f>
        <v>1.C.3.</v>
      </c>
      <c r="FW511" s="2" t="str">
        <f t="shared" si="10"/>
        <v>Interagir pour cibler le besoin</v>
      </c>
    </row>
    <row r="512" spans="177:179" x14ac:dyDescent="0.2">
      <c r="FU512" s="13">
        <f>IF(FV512=0,0,1+MAX(FU$499:FU511))</f>
        <v>13</v>
      </c>
      <c r="FV512" s="2" t="str">
        <f t="shared" ref="FV512:FW512" si="11">A15</f>
        <v>1.C.4.</v>
      </c>
      <c r="FW512" s="2" t="str">
        <f t="shared" si="11"/>
        <v>Identifier le besoin du client/prospect</v>
      </c>
    </row>
    <row r="513" spans="177:179" x14ac:dyDescent="0.2">
      <c r="FU513" s="13">
        <f>IF(FV513=0,0,1+MAX(FU$499:FU512))</f>
        <v>14</v>
      </c>
      <c r="FV513" s="2" t="str">
        <f t="shared" ref="FV513:FW513" si="12">A16</f>
        <v>1.D.</v>
      </c>
      <c r="FW513" s="2" t="str">
        <f t="shared" si="12"/>
        <v>Proposer une solution adaptée au parcours et à l’expérience du client interne ou externe (ou prospect), dans un cadre omnicanal</v>
      </c>
    </row>
    <row r="514" spans="177:179" x14ac:dyDescent="0.2">
      <c r="FU514" s="13">
        <f>IF(FV514=0,0,1+MAX(FU$499:FU513))</f>
        <v>15</v>
      </c>
      <c r="FV514" s="2" t="str">
        <f t="shared" ref="FV514:FW514" si="13">A17</f>
        <v>1.D.1.</v>
      </c>
      <c r="FW514" s="2" t="str">
        <f t="shared" si="13"/>
        <v>Personnaliser la solution marchande et/ou non marchande</v>
      </c>
    </row>
    <row r="515" spans="177:179" x14ac:dyDescent="0.2">
      <c r="FU515" s="13">
        <f>IF(FV515=0,0,1+MAX(FU$499:FU514))</f>
        <v>16</v>
      </c>
      <c r="FV515" s="2" t="str">
        <f t="shared" ref="FV515:FW515" si="14">A18</f>
        <v>1.D.2.</v>
      </c>
      <c r="FW515" s="2" t="str">
        <f t="shared" si="14"/>
        <v>Finaliser le contact (encaissement, vérification de la satisfaction, prise de congé…)</v>
      </c>
    </row>
    <row r="516" spans="177:179" x14ac:dyDescent="0.2">
      <c r="FU516" s="13">
        <f>IF(FV516=0,0,1+MAX(FU$499:FU515))</f>
        <v>17</v>
      </c>
      <c r="FV516" s="2" t="str">
        <f t="shared" ref="FV516:FW516" si="15">A19</f>
        <v>2.</v>
      </c>
      <c r="FW516" s="2" t="str">
        <f t="shared" si="15"/>
        <v>Assurer le suivi de la relation client (à des fins de satisfaction et de fidélisation)</v>
      </c>
    </row>
    <row r="517" spans="177:179" x14ac:dyDescent="0.2">
      <c r="FU517" s="13">
        <f>IF(FV517=0,0,1+MAX(FU$499:FU516))</f>
        <v>18</v>
      </c>
      <c r="FV517" s="2" t="str">
        <f t="shared" ref="FV517:FW517" si="16">A20</f>
        <v>2.A.</v>
      </c>
      <c r="FW517" s="2" t="str">
        <f t="shared" si="16"/>
        <v>Gérer le suivi de la demande du client interne ou externe (ou du prospect) dans un cadre omnicanal, notamment :</v>
      </c>
    </row>
    <row r="518" spans="177:179" x14ac:dyDescent="0.2">
      <c r="FU518" s="13">
        <f>IF(FV518=0,0,1+MAX(FU$499:FU517))</f>
        <v>19</v>
      </c>
      <c r="FV518" s="2" t="str">
        <f t="shared" ref="FV518:FW518" si="17">A21</f>
        <v>2.A.1.</v>
      </c>
      <c r="FW518" s="2" t="str">
        <f t="shared" si="17"/>
        <v>Gérer les commandes</v>
      </c>
    </row>
    <row r="519" spans="177:179" x14ac:dyDescent="0.2">
      <c r="FU519" s="13">
        <f>IF(FV519=0,0,1+MAX(FU$499:FU518))</f>
        <v>20</v>
      </c>
      <c r="FV519" s="2" t="str">
        <f t="shared" ref="FV519:FW519" si="18">A22</f>
        <v>2.A.2.</v>
      </c>
      <c r="FW519" s="2" t="str">
        <f t="shared" si="18"/>
        <v>Gérer les services associés (livraisons…)</v>
      </c>
    </row>
    <row r="520" spans="177:179" x14ac:dyDescent="0.2">
      <c r="FU520" s="13">
        <f>IF(FV520=0,0,1+MAX(FU$499:FU519))</f>
        <v>21</v>
      </c>
      <c r="FV520" s="2" t="str">
        <f t="shared" ref="FV520:FW520" si="19">A23</f>
        <v>2.A.3.</v>
      </c>
      <c r="FW520" s="2" t="str">
        <f t="shared" si="19"/>
        <v>Gérer les prestations internes</v>
      </c>
    </row>
    <row r="521" spans="177:179" x14ac:dyDescent="0.2">
      <c r="FU521" s="13">
        <f>IF(FV521=0,0,1+MAX(FU$499:FU520))</f>
        <v>22</v>
      </c>
      <c r="FV521" s="2" t="str">
        <f t="shared" ref="FV521:FW521" si="20">A24</f>
        <v>2.A.4.</v>
      </c>
      <c r="FW521" s="2" t="str">
        <f t="shared" si="20"/>
        <v>Gérer les prestations externes</v>
      </c>
    </row>
    <row r="522" spans="177:179" x14ac:dyDescent="0.2">
      <c r="FU522" s="13">
        <f>IF(FV522=0,0,1+MAX(FU$499:FU521))</f>
        <v>23</v>
      </c>
      <c r="FV522" s="2" t="str">
        <f t="shared" ref="FV522:FW522" si="21">A25</f>
        <v>2.B.</v>
      </c>
      <c r="FW522" s="2" t="str">
        <f t="shared" si="21"/>
        <v>Satisfaire le client interne ou externe (ou prospect) dans un cadre omnicanal</v>
      </c>
    </row>
    <row r="523" spans="177:179" x14ac:dyDescent="0.2">
      <c r="FU523" s="13">
        <f>IF(FV523=0,0,1+MAX(FU$499:FU522))</f>
        <v>24</v>
      </c>
      <c r="FV523" s="2" t="str">
        <f t="shared" ref="FV523:FW523" si="22">A26</f>
        <v>2.B.1.</v>
      </c>
      <c r="FW523" s="2" t="str">
        <f t="shared" si="22"/>
        <v>Contribuer à la satisfaction du client/prospect par la qualité de la relation établie</v>
      </c>
    </row>
    <row r="524" spans="177:179" x14ac:dyDescent="0.2">
      <c r="FU524" s="13">
        <f>IF(FV524=0,0,1+MAX(FU$499:FU523))</f>
        <v>25</v>
      </c>
      <c r="FV524" s="2" t="str">
        <f t="shared" ref="FV524:FW524" si="23">A27</f>
        <v>2.B.2.</v>
      </c>
      <c r="FW524" s="2" t="str">
        <f t="shared" si="23"/>
        <v>Contribuer à la satisfaction par la co-construction d’une solution de suivi adéquate et personnalisée, avec le client interne ou externe (ou prospect)</v>
      </c>
    </row>
    <row r="525" spans="177:179" x14ac:dyDescent="0.2">
      <c r="FU525" s="13">
        <f>IF(FV525=0,0,1+MAX(FU$499:FU524))</f>
        <v>26</v>
      </c>
      <c r="FV525" s="2" t="str">
        <f t="shared" ref="FV525:FW525" si="24">A28</f>
        <v>2.B.3.</v>
      </c>
      <c r="FW525" s="2" t="str">
        <f t="shared" si="24"/>
        <v>Recueillir les réclamations avec une attitude constructive, les transmettre à l’interlocuteur approprié</v>
      </c>
    </row>
    <row r="526" spans="177:179" x14ac:dyDescent="0.2">
      <c r="FU526" s="13">
        <f>IF(FV526=0,0,1+MAX(FU$499:FU525))</f>
        <v>27</v>
      </c>
      <c r="FV526" s="2" t="str">
        <f t="shared" ref="FV526:FW526" si="25">A29</f>
        <v>2.B.4.</v>
      </c>
      <c r="FW526" s="2" t="str">
        <f t="shared" si="25"/>
        <v>Rendre compte</v>
      </c>
    </row>
    <row r="527" spans="177:179" x14ac:dyDescent="0.2">
      <c r="FU527" s="13">
        <f>IF(FV527=0,0,1+MAX(FU$499:FU526))</f>
        <v>28</v>
      </c>
      <c r="FV527" s="2" t="str">
        <f t="shared" ref="FV527:FW527" si="26">A30</f>
        <v>2.C.</v>
      </c>
      <c r="FW527" s="2" t="str">
        <f t="shared" si="26"/>
        <v>Fidéliser/pérenniser la relation avec le client interne ou externe dans un cadre omnicanal</v>
      </c>
    </row>
    <row r="528" spans="177:179" x14ac:dyDescent="0.2">
      <c r="FU528" s="13">
        <f>IF(FV528=0,0,1+MAX(FU$499:FU527))</f>
        <v>29</v>
      </c>
      <c r="FV528" s="2" t="str">
        <f t="shared" ref="FV528:FW528" si="27">A31</f>
        <v>2.C.1.</v>
      </c>
      <c r="FW528" s="2" t="str">
        <f t="shared" si="27"/>
        <v>Contribuer à la fidélisation du client/prospect par la qualité commerciale de la relation établie</v>
      </c>
    </row>
    <row r="529" spans="177:179" x14ac:dyDescent="0.2">
      <c r="FU529" s="13">
        <f>IF(FV529=0,0,1+MAX(FU$499:FU528))</f>
        <v>30</v>
      </c>
      <c r="FV529" s="2" t="str">
        <f t="shared" ref="FV529:FW529" si="28">A32</f>
        <v>2.C.2.</v>
      </c>
      <c r="FW529" s="2" t="str">
        <f t="shared" si="28"/>
        <v>Contribuer à la fidélisation par la co-construction d’une solution de suivi adéquate et personnalisée, avec le client interne ou externe</v>
      </c>
    </row>
    <row r="530" spans="177:179" x14ac:dyDescent="0.2">
      <c r="FU530" s="13">
        <f>IF(FV530=0,0,1+MAX(FU$499:FU529))</f>
        <v>31</v>
      </c>
      <c r="FV530" s="2" t="str">
        <f t="shared" ref="FV530:FW530" si="29">A33</f>
        <v>2.C.3.</v>
      </c>
      <c r="FW530" s="2" t="str">
        <f t="shared" si="29"/>
        <v>Sélectionner et mettre en oeuvre des outils simples de fidélisation (ex : proposition de la carte de fidélité…)</v>
      </c>
    </row>
    <row r="531" spans="177:179" x14ac:dyDescent="0.2">
      <c r="FU531" s="13">
        <f>IF(FV531=0,0,1+MAX(FU$499:FU530))</f>
        <v>32</v>
      </c>
      <c r="FV531" s="2" t="str">
        <f t="shared" ref="FV531:FW531" si="30">A34</f>
        <v>3.</v>
      </c>
      <c r="FW531" s="2" t="str">
        <f t="shared" si="30"/>
        <v>Collecter et exploiter l’information dans le cadre de la relation client</v>
      </c>
    </row>
    <row r="532" spans="177:179" x14ac:dyDescent="0.2">
      <c r="FU532" s="13">
        <f>IF(FV532=0,0,1+MAX(FU$499:FU531))</f>
        <v>33</v>
      </c>
      <c r="FV532" s="2" t="str">
        <f t="shared" ref="FV532:FW532" si="31">A35</f>
        <v>3.A.</v>
      </c>
      <c r="FW532" s="2" t="str">
        <f t="shared" si="31"/>
        <v>Assurer la veille informationnelle et commerciale (la collecte) dans un cadre omnicanal</v>
      </c>
    </row>
    <row r="533" spans="177:179" x14ac:dyDescent="0.2">
      <c r="FU533" s="13">
        <f>IF(FV533=0,0,1+MAX(FU$499:FU532))</f>
        <v>34</v>
      </c>
      <c r="FV533" s="2" t="str">
        <f t="shared" ref="FV533:FW533" si="32">A36</f>
        <v>3.A.1.</v>
      </c>
      <c r="FW533" s="2" t="str">
        <f t="shared" si="32"/>
        <v>En amont du contact, rechercher et réunir l’information utile au contact avec le client interne, externe ou avec le prospect (offres, profil de clientèle, évolutions, etc.)</v>
      </c>
    </row>
    <row r="534" spans="177:179" x14ac:dyDescent="0.2">
      <c r="FU534" s="13">
        <f>IF(FV534=0,0,1+MAX(FU$499:FU533))</f>
        <v>35</v>
      </c>
      <c r="FV534" s="2" t="str">
        <f t="shared" ref="FV534:FW534" si="33">A37</f>
        <v>3.A.2.</v>
      </c>
      <c r="FW534" s="2" t="str">
        <f t="shared" si="33"/>
        <v>Lors du contact et en aval, rechercher/collecter l’information utile à la relation client interne, externe ou à la relation avec le prospect (satisfaction, fidélisation…)</v>
      </c>
    </row>
    <row r="535" spans="177:179" x14ac:dyDescent="0.2">
      <c r="FU535" s="13">
        <f>IF(FV535=0,0,1+MAX(FU$499:FU534))</f>
        <v>36</v>
      </c>
      <c r="FV535" s="2" t="str">
        <f t="shared" ref="FV535:FW535" si="34">A38</f>
        <v>3.A.3.</v>
      </c>
      <c r="FW535" s="2" t="str">
        <f t="shared" si="34"/>
        <v>Effectuer les mises à jour nécessaires de l’information</v>
      </c>
    </row>
    <row r="536" spans="177:179" x14ac:dyDescent="0.2">
      <c r="FU536" s="13">
        <f>IF(FV536=0,0,1+MAX(FU$499:FU535))</f>
        <v>37</v>
      </c>
      <c r="FV536" s="2" t="str">
        <f t="shared" ref="FV536:FW536" si="35">A39</f>
        <v>3.B.</v>
      </c>
      <c r="FW536" s="2" t="str">
        <f t="shared" si="35"/>
        <v>Traiter et exploiter l’information relative à la relation client (interne, externe ou prospect) dans un cadre omnicanal</v>
      </c>
    </row>
    <row r="537" spans="177:179" x14ac:dyDescent="0.2">
      <c r="FU537" s="13">
        <f>IF(FV537=0,0,1+MAX(FU$499:FU536))</f>
        <v>38</v>
      </c>
      <c r="FV537" s="2" t="str">
        <f t="shared" ref="FV537:FW537" si="36">A40</f>
        <v>3.B.1.</v>
      </c>
      <c r="FW537" s="2" t="str">
        <f t="shared" si="36"/>
        <v>En amont du contact, exploiter l’information utile au contact avec le client interne, externe ou avec le prospect (offres, profil de clientèle, etc.)</v>
      </c>
    </row>
    <row r="538" spans="177:179" x14ac:dyDescent="0.2">
      <c r="FU538" s="13">
        <f>IF(FV538=0,0,1+MAX(FU$499:FU537))</f>
        <v>39</v>
      </c>
      <c r="FV538" s="2" t="str">
        <f t="shared" ref="FV538:FW538" si="37">A41</f>
        <v>3.B.2.</v>
      </c>
      <c r="FW538" s="2" t="str">
        <f t="shared" si="37"/>
        <v>Lors du contact et en aval, traiter et exploiter l’information utile à la relation client interne, externe ou à la relation avec le prospect (satisfaction, fidélisation…)</v>
      </c>
    </row>
    <row r="539" spans="177:179" x14ac:dyDescent="0.2">
      <c r="FU539" s="13">
        <f>IF(FV539=0,0,1+MAX(FU$499:FU538))</f>
        <v>40</v>
      </c>
      <c r="FV539" s="2" t="str">
        <f t="shared" ref="FV539:FW539" si="38">A42</f>
        <v>3.C.</v>
      </c>
      <c r="FW539" s="2" t="str">
        <f t="shared" si="38"/>
        <v>Diffuser l’information au client interne, externe ou au prospect dans un cadre omnicanal</v>
      </c>
    </row>
    <row r="540" spans="177:179" x14ac:dyDescent="0.2">
      <c r="FU540" s="13">
        <f>IF(FV540=0,0,1+MAX(FU$499:FU539))</f>
        <v>41</v>
      </c>
      <c r="FV540" s="2" t="str">
        <f t="shared" ref="FV540:FW540" si="39">A43</f>
        <v>3.C.1.</v>
      </c>
      <c r="FW540" s="2" t="str">
        <f t="shared" si="39"/>
        <v>Transmettre l’information utile au contact avec le client interne, externe ou avec le prospect</v>
      </c>
    </row>
    <row r="541" spans="177:179" x14ac:dyDescent="0.2">
      <c r="FU541" s="13">
        <f>IF(FV541=0,0,1+MAX(FU$499:FU540))</f>
        <v>42</v>
      </c>
      <c r="FV541" s="2" t="str">
        <f t="shared" ref="FV541:FW541" si="40">A44</f>
        <v>3.C.2.</v>
      </c>
      <c r="FW541" s="2" t="str">
        <f t="shared" si="40"/>
        <v>Mutualiser l’information utile à la continuité du service</v>
      </c>
    </row>
    <row r="542" spans="177:179" x14ac:dyDescent="0.2">
      <c r="FU542" s="13">
        <f>IF(FV542=0,0,1+MAX(FU$499:FU541))</f>
        <v>43</v>
      </c>
      <c r="FV542" s="2" t="str">
        <f t="shared" ref="FV542:FW542" si="41">A45</f>
        <v>3.C.3.</v>
      </c>
      <c r="FW542" s="2" t="str">
        <f t="shared" si="41"/>
        <v>Etablir un compte-rendu, rendre compte à l’oral et/ou à l’écrit</v>
      </c>
    </row>
    <row r="543" spans="177:179" x14ac:dyDescent="0.2">
      <c r="FU543" s="13">
        <f>IF(FV543=0,0,1+MAX(FU$499:FU542))</f>
        <v>0</v>
      </c>
      <c r="FV543" s="2">
        <f t="shared" ref="FV543:FW543" si="42">A46</f>
        <v>0</v>
      </c>
      <c r="FW543" s="2">
        <f t="shared" si="42"/>
        <v>0</v>
      </c>
    </row>
    <row r="544" spans="177:179" x14ac:dyDescent="0.2">
      <c r="FU544" s="13">
        <f>IF(FV544=0,0,1+MAX(FU$499:FU543))</f>
        <v>0</v>
      </c>
      <c r="FV544" s="2">
        <f t="shared" ref="FV544:FW544" si="43">A47</f>
        <v>0</v>
      </c>
      <c r="FW544" s="2">
        <f t="shared" si="43"/>
        <v>0</v>
      </c>
    </row>
    <row r="545" spans="177:179" x14ac:dyDescent="0.2">
      <c r="FU545" s="13">
        <f>IF(FV545=0,0,1+MAX(FU$499:FU544))</f>
        <v>0</v>
      </c>
      <c r="FV545" s="2">
        <f t="shared" ref="FV545:FW545" si="44">A48</f>
        <v>0</v>
      </c>
      <c r="FW545" s="2">
        <f t="shared" si="44"/>
        <v>0</v>
      </c>
    </row>
    <row r="546" spans="177:179" x14ac:dyDescent="0.2">
      <c r="FU546" s="13">
        <f>IF(FV546=0,0,1+MAX(FU$499:FU545))</f>
        <v>0</v>
      </c>
      <c r="FV546" s="2">
        <f t="shared" ref="FV546:FW546" si="45">A49</f>
        <v>0</v>
      </c>
      <c r="FW546" s="2">
        <f t="shared" si="45"/>
        <v>0</v>
      </c>
    </row>
    <row r="547" spans="177:179" x14ac:dyDescent="0.2">
      <c r="FU547" s="13">
        <f>IF(FV547=0,0,1+MAX(FU$499:FU546))</f>
        <v>0</v>
      </c>
      <c r="FV547" s="2">
        <f t="shared" ref="FV547:FW547" si="46">A50</f>
        <v>0</v>
      </c>
      <c r="FW547" s="2">
        <f t="shared" si="46"/>
        <v>0</v>
      </c>
    </row>
    <row r="548" spans="177:179" x14ac:dyDescent="0.2">
      <c r="FU548" s="13">
        <f>IF(FV548=0,0,1+MAX(FU$499:FU547))</f>
        <v>0</v>
      </c>
      <c r="FV548" s="2">
        <f t="shared" ref="FV548:FW548" si="47">A51</f>
        <v>0</v>
      </c>
      <c r="FW548" s="2">
        <f t="shared" si="47"/>
        <v>0</v>
      </c>
    </row>
    <row r="549" spans="177:179" x14ac:dyDescent="0.2">
      <c r="FU549" s="13">
        <f>IF(FV549=0,0,1+MAX(FU$499:FU548))</f>
        <v>0</v>
      </c>
      <c r="FV549" s="2">
        <f t="shared" ref="FV549:FW549" si="48">A52</f>
        <v>0</v>
      </c>
      <c r="FW549" s="2">
        <f t="shared" si="48"/>
        <v>0</v>
      </c>
    </row>
    <row r="550" spans="177:179" x14ac:dyDescent="0.2">
      <c r="FU550" s="13">
        <f>IF(FV550=0,0,1+MAX(FU$499:FU549))</f>
        <v>0</v>
      </c>
      <c r="FV550" s="2">
        <f t="shared" ref="FV550:FW550" si="49">A53</f>
        <v>0</v>
      </c>
      <c r="FW550" s="2">
        <f t="shared" si="49"/>
        <v>0</v>
      </c>
    </row>
    <row r="551" spans="177:179" x14ac:dyDescent="0.2">
      <c r="FU551" s="13">
        <f>IF(FV551=0,0,1+MAX(FU$499:FU550))</f>
        <v>0</v>
      </c>
      <c r="FV551" s="2">
        <f t="shared" ref="FV551:FW551" si="50">A54</f>
        <v>0</v>
      </c>
      <c r="FW551" s="2">
        <f t="shared" si="50"/>
        <v>0</v>
      </c>
    </row>
    <row r="552" spans="177:179" x14ac:dyDescent="0.2">
      <c r="FU552" s="13">
        <f>IF(FV552=0,0,1+MAX(FU$499:FU551))</f>
        <v>0</v>
      </c>
      <c r="FV552" s="2">
        <f t="shared" ref="FV552:FW552" si="51">A55</f>
        <v>0</v>
      </c>
      <c r="FW552" s="2">
        <f t="shared" si="51"/>
        <v>0</v>
      </c>
    </row>
    <row r="553" spans="177:179" x14ac:dyDescent="0.2">
      <c r="FU553" s="13">
        <f>IF(FV553=0,0,1+MAX(FU$499:FU552))</f>
        <v>0</v>
      </c>
      <c r="FV553" s="2">
        <f t="shared" ref="FV553:FW553" si="52">A56</f>
        <v>0</v>
      </c>
      <c r="FW553" s="2">
        <f t="shared" si="52"/>
        <v>0</v>
      </c>
    </row>
    <row r="554" spans="177:179" x14ac:dyDescent="0.2">
      <c r="FU554" s="13">
        <f>IF(FV554=0,0,1+MAX(FU$499:FU553))</f>
        <v>0</v>
      </c>
      <c r="FV554" s="2">
        <f t="shared" ref="FV554:FW554" si="53">A57</f>
        <v>0</v>
      </c>
      <c r="FW554" s="2">
        <f t="shared" si="53"/>
        <v>0</v>
      </c>
    </row>
    <row r="555" spans="177:179" x14ac:dyDescent="0.2">
      <c r="FU555" s="13">
        <f>IF(FV555=0,0,1+MAX(FU$499:FU554))</f>
        <v>0</v>
      </c>
      <c r="FV555" s="2">
        <f t="shared" ref="FV555:FW555" si="54">A58</f>
        <v>0</v>
      </c>
      <c r="FW555" s="2">
        <f t="shared" si="54"/>
        <v>0</v>
      </c>
    </row>
    <row r="556" spans="177:179" x14ac:dyDescent="0.2">
      <c r="FU556" s="13">
        <f>IF(FV556=0,0,1+MAX(FU$499:FU555))</f>
        <v>0</v>
      </c>
      <c r="FV556" s="2">
        <f t="shared" ref="FV556:FW556" si="55">A59</f>
        <v>0</v>
      </c>
      <c r="FW556" s="2">
        <f t="shared" si="55"/>
        <v>0</v>
      </c>
    </row>
    <row r="557" spans="177:179" x14ac:dyDescent="0.2">
      <c r="FU557" s="13">
        <f>IF(FV557=0,0,1+MAX(FU$499:FU556))</f>
        <v>0</v>
      </c>
      <c r="FV557" s="2">
        <f t="shared" ref="FV557:FW557" si="56">A60</f>
        <v>0</v>
      </c>
      <c r="FW557" s="2">
        <f t="shared" si="56"/>
        <v>0</v>
      </c>
    </row>
    <row r="558" spans="177:179" x14ac:dyDescent="0.2">
      <c r="FU558" s="13">
        <f>IF(FV558=0,0,1+MAX(FU$499:FU557))</f>
        <v>0</v>
      </c>
      <c r="FV558" s="2">
        <f t="shared" ref="FV558:FW558" si="57">A61</f>
        <v>0</v>
      </c>
      <c r="FW558" s="2">
        <f t="shared" si="57"/>
        <v>0</v>
      </c>
    </row>
    <row r="559" spans="177:179" x14ac:dyDescent="0.2">
      <c r="FU559" s="13">
        <f>IF(FV559=0,0,1+MAX(FU$499:FU558))</f>
        <v>0</v>
      </c>
      <c r="FV559" s="2">
        <f t="shared" ref="FV559:FW559" si="58">A62</f>
        <v>0</v>
      </c>
      <c r="FW559" s="2">
        <f t="shared" si="58"/>
        <v>0</v>
      </c>
    </row>
    <row r="560" spans="177:179" x14ac:dyDescent="0.2">
      <c r="FU560" s="13">
        <f>IF(FV560=0,0,1+MAX(FU$499:FU559))</f>
        <v>0</v>
      </c>
      <c r="FV560" s="2">
        <f t="shared" ref="FV560:FW560" si="59">A63</f>
        <v>0</v>
      </c>
      <c r="FW560" s="2">
        <f t="shared" si="59"/>
        <v>0</v>
      </c>
    </row>
    <row r="561" spans="177:179" x14ac:dyDescent="0.2">
      <c r="FU561" s="13">
        <f>IF(FV561=0,0,1+MAX(FU$499:FU560))</f>
        <v>0</v>
      </c>
      <c r="FV561" s="2">
        <f t="shared" ref="FV561:FW561" si="60">A64</f>
        <v>0</v>
      </c>
      <c r="FW561" s="2">
        <f t="shared" si="60"/>
        <v>0</v>
      </c>
    </row>
    <row r="562" spans="177:179" x14ac:dyDescent="0.2">
      <c r="FU562" s="13">
        <f>IF(FV562=0,0,1+MAX(FU$499:FU561))</f>
        <v>0</v>
      </c>
      <c r="FV562" s="2">
        <f t="shared" ref="FV562:FW562" si="61">A65</f>
        <v>0</v>
      </c>
      <c r="FW562" s="2">
        <f t="shared" si="61"/>
        <v>0</v>
      </c>
    </row>
    <row r="563" spans="177:179" x14ac:dyDescent="0.2">
      <c r="FU563" s="13">
        <f>IF(FV563=0,0,1+MAX(FU$499:FU562))</f>
        <v>0</v>
      </c>
      <c r="FV563" s="2">
        <f t="shared" ref="FV563:FW563" si="62">A66</f>
        <v>0</v>
      </c>
      <c r="FW563" s="2">
        <f t="shared" si="62"/>
        <v>0</v>
      </c>
    </row>
    <row r="564" spans="177:179" x14ac:dyDescent="0.2">
      <c r="FU564" s="13">
        <f>IF(FV564=0,0,1+MAX(FU$499:FU563))</f>
        <v>0</v>
      </c>
      <c r="FV564" s="2">
        <f t="shared" ref="FV564:FW564" si="63">A67</f>
        <v>0</v>
      </c>
      <c r="FW564" s="2">
        <f t="shared" si="63"/>
        <v>0</v>
      </c>
    </row>
    <row r="565" spans="177:179" x14ac:dyDescent="0.2">
      <c r="FU565" s="13">
        <f>IF(FV565=0,0,1+MAX(FU$499:FU564))</f>
        <v>0</v>
      </c>
      <c r="FV565" s="2">
        <f t="shared" ref="FV565:FW565" si="64">A68</f>
        <v>0</v>
      </c>
      <c r="FW565" s="2">
        <f t="shared" si="64"/>
        <v>0</v>
      </c>
    </row>
    <row r="566" spans="177:179" x14ac:dyDescent="0.2">
      <c r="FU566" s="13">
        <f>IF(FV566=0,0,1+MAX(FU$499:FU565))</f>
        <v>0</v>
      </c>
      <c r="FV566" s="2">
        <f t="shared" ref="FV566:FW566" si="65">A69</f>
        <v>0</v>
      </c>
      <c r="FW566" s="2">
        <f t="shared" si="65"/>
        <v>0</v>
      </c>
    </row>
    <row r="567" spans="177:179" x14ac:dyDescent="0.2">
      <c r="FU567" s="13">
        <f>IF(FV567=0,0,1+MAX(FU$499:FU566))</f>
        <v>0</v>
      </c>
      <c r="FV567" s="2">
        <f t="shared" ref="FV567:FW567" si="66">A70</f>
        <v>0</v>
      </c>
      <c r="FW567" s="2">
        <f t="shared" si="66"/>
        <v>0</v>
      </c>
    </row>
    <row r="568" spans="177:179" x14ac:dyDescent="0.2">
      <c r="FU568" s="13">
        <f>IF(FV568=0,0,1+MAX(FU$499:FU567))</f>
        <v>0</v>
      </c>
      <c r="FV568" s="2">
        <f t="shared" ref="FV568:FW568" si="67">A71</f>
        <v>0</v>
      </c>
      <c r="FW568" s="2">
        <f t="shared" si="67"/>
        <v>0</v>
      </c>
    </row>
    <row r="569" spans="177:179" x14ac:dyDescent="0.2">
      <c r="FU569" s="13">
        <f>IF(FV569=0,0,1+MAX(FU$499:FU568))</f>
        <v>0</v>
      </c>
      <c r="FV569" s="2">
        <f t="shared" ref="FV569:FW569" si="68">A72</f>
        <v>0</v>
      </c>
      <c r="FW569" s="2">
        <f t="shared" si="68"/>
        <v>0</v>
      </c>
    </row>
    <row r="570" spans="177:179" x14ac:dyDescent="0.2">
      <c r="FU570" s="13">
        <f>IF(FV570=0,0,1+MAX(FU$499:FU569))</f>
        <v>0</v>
      </c>
      <c r="FV570" s="2">
        <f t="shared" ref="FV570:FW570" si="69">A73</f>
        <v>0</v>
      </c>
      <c r="FW570" s="2">
        <f t="shared" si="69"/>
        <v>0</v>
      </c>
    </row>
    <row r="571" spans="177:179" x14ac:dyDescent="0.2">
      <c r="FU571" s="13">
        <f>IF(FV571=0,0,1+MAX(FU$499:FU570))</f>
        <v>0</v>
      </c>
      <c r="FV571" s="2">
        <f t="shared" ref="FV571:FW571" si="70">A74</f>
        <v>0</v>
      </c>
      <c r="FW571" s="2">
        <f t="shared" si="70"/>
        <v>0</v>
      </c>
    </row>
    <row r="572" spans="177:179" x14ac:dyDescent="0.2">
      <c r="FU572" s="13">
        <f>IF(FV572=0,0,1+MAX(FU$499:FU571))</f>
        <v>0</v>
      </c>
      <c r="FV572" s="2">
        <f t="shared" ref="FV572:FW572" si="71">A75</f>
        <v>0</v>
      </c>
      <c r="FW572" s="2">
        <f t="shared" si="71"/>
        <v>0</v>
      </c>
    </row>
    <row r="573" spans="177:179" x14ac:dyDescent="0.2">
      <c r="FU573" s="13">
        <f>IF(FV573=0,0,1+MAX(FU$499:FU572))</f>
        <v>0</v>
      </c>
      <c r="FV573" s="2">
        <f t="shared" ref="FV573:FW573" si="72">A76</f>
        <v>0</v>
      </c>
      <c r="FW573" s="2">
        <f t="shared" si="72"/>
        <v>0</v>
      </c>
    </row>
    <row r="574" spans="177:179" x14ac:dyDescent="0.2">
      <c r="FU574" s="13">
        <f>IF(FV574=0,0,1+MAX(FU$499:FU573))</f>
        <v>0</v>
      </c>
      <c r="FV574" s="2">
        <f t="shared" ref="FV574:FW574" si="73">A77</f>
        <v>0</v>
      </c>
      <c r="FW574" s="2">
        <f t="shared" si="73"/>
        <v>0</v>
      </c>
    </row>
    <row r="575" spans="177:179" x14ac:dyDescent="0.2">
      <c r="FU575" s="13">
        <f>IF(FV575=0,0,1+MAX(FU$499:FU574))</f>
        <v>0</v>
      </c>
      <c r="FV575" s="2">
        <f t="shared" ref="FV575:FW575" si="74">A78</f>
        <v>0</v>
      </c>
      <c r="FW575" s="2">
        <f t="shared" si="74"/>
        <v>0</v>
      </c>
    </row>
    <row r="576" spans="177:179" x14ac:dyDescent="0.2">
      <c r="FU576" s="13">
        <f>IF(FV576=0,0,1+MAX(FU$499:FU575))</f>
        <v>0</v>
      </c>
      <c r="FV576" s="2">
        <f t="shared" ref="FV576:FW576" si="75">A79</f>
        <v>0</v>
      </c>
      <c r="FW576" s="2">
        <f t="shared" si="75"/>
        <v>0</v>
      </c>
    </row>
    <row r="577" spans="177:179" x14ac:dyDescent="0.2">
      <c r="FU577" s="13">
        <f>IF(FV577=0,0,1+MAX(FU$499:FU576))</f>
        <v>0</v>
      </c>
      <c r="FV577" s="2">
        <f t="shared" ref="FV577:FW577" si="76">A80</f>
        <v>0</v>
      </c>
      <c r="FW577" s="2">
        <f t="shared" si="76"/>
        <v>0</v>
      </c>
    </row>
    <row r="578" spans="177:179" x14ac:dyDescent="0.2">
      <c r="FU578" s="13">
        <f>IF(FV578=0,0,1+MAX(FU$499:FU577))</f>
        <v>0</v>
      </c>
      <c r="FV578" s="2">
        <f t="shared" ref="FV578:FW578" si="77">A81</f>
        <v>0</v>
      </c>
      <c r="FW578" s="2">
        <f t="shared" si="77"/>
        <v>0</v>
      </c>
    </row>
    <row r="579" spans="177:179" x14ac:dyDescent="0.2">
      <c r="FU579" s="13">
        <f>IF(FV579=0,0,1+MAX(FU$499:FU578))</f>
        <v>0</v>
      </c>
      <c r="FV579" s="2">
        <f t="shared" ref="FV579:FW579" si="78">A82</f>
        <v>0</v>
      </c>
      <c r="FW579" s="2">
        <f t="shared" si="78"/>
        <v>0</v>
      </c>
    </row>
    <row r="580" spans="177:179" x14ac:dyDescent="0.2">
      <c r="FU580" s="13">
        <f>IF(FV580=0,0,1+MAX(FU$499:FU579))</f>
        <v>0</v>
      </c>
      <c r="FV580" s="2">
        <f t="shared" ref="FV580:FW580" si="79">A83</f>
        <v>0</v>
      </c>
      <c r="FW580" s="2">
        <f t="shared" si="79"/>
        <v>0</v>
      </c>
    </row>
    <row r="581" spans="177:179" x14ac:dyDescent="0.2">
      <c r="FU581" s="13">
        <f>IF(FV581=0,0,1+MAX(FU$499:FU580))</f>
        <v>0</v>
      </c>
      <c r="FV581" s="2">
        <f t="shared" ref="FV581:FW581" si="80">A84</f>
        <v>0</v>
      </c>
      <c r="FW581" s="2">
        <f t="shared" si="80"/>
        <v>0</v>
      </c>
    </row>
    <row r="582" spans="177:179" x14ac:dyDescent="0.2">
      <c r="FU582" s="13">
        <f>IF(FV582=0,0,1+MAX(FU$499:FU581))</f>
        <v>0</v>
      </c>
      <c r="FV582" s="2">
        <f t="shared" ref="FV582:FW582" si="81">A85</f>
        <v>0</v>
      </c>
      <c r="FW582" s="2">
        <f t="shared" si="81"/>
        <v>0</v>
      </c>
    </row>
    <row r="583" spans="177:179" x14ac:dyDescent="0.2">
      <c r="FU583" s="13">
        <f>IF(FV583=0,0,1+MAX(FU$499:FU582))</f>
        <v>0</v>
      </c>
      <c r="FV583" s="2">
        <f t="shared" ref="FV583:FW583" si="82">A86</f>
        <v>0</v>
      </c>
      <c r="FW583" s="2">
        <f t="shared" si="82"/>
        <v>0</v>
      </c>
    </row>
    <row r="584" spans="177:179" x14ac:dyDescent="0.2">
      <c r="FU584" s="13">
        <f>IF(FV584=0,0,1+MAX(FU$499:FU583))</f>
        <v>0</v>
      </c>
      <c r="FV584" s="2">
        <f t="shared" ref="FV584:FW584" si="83">A87</f>
        <v>0</v>
      </c>
      <c r="FW584" s="2">
        <f t="shared" si="83"/>
        <v>0</v>
      </c>
    </row>
    <row r="585" spans="177:179" x14ac:dyDescent="0.2">
      <c r="FU585" s="13">
        <f>IF(FV585=0,0,1+MAX(FU$499:FU584))</f>
        <v>0</v>
      </c>
      <c r="FV585" s="2">
        <f t="shared" ref="FV585:FW585" si="84">A88</f>
        <v>0</v>
      </c>
      <c r="FW585" s="2">
        <f t="shared" si="84"/>
        <v>0</v>
      </c>
    </row>
    <row r="586" spans="177:179" x14ac:dyDescent="0.2">
      <c r="FU586" s="13">
        <f>IF(FV586=0,0,1+MAX(FU$499:FU585))</f>
        <v>0</v>
      </c>
      <c r="FV586" s="2">
        <f t="shared" ref="FV586:FW586" si="85">A89</f>
        <v>0</v>
      </c>
      <c r="FW586" s="2">
        <f t="shared" si="85"/>
        <v>0</v>
      </c>
    </row>
    <row r="587" spans="177:179" x14ac:dyDescent="0.2">
      <c r="FU587" s="13">
        <f>IF(FV587=0,0,1+MAX(FU$499:FU586))</f>
        <v>0</v>
      </c>
      <c r="FV587" s="2">
        <f t="shared" ref="FV587:FW587" si="86">A90</f>
        <v>0</v>
      </c>
      <c r="FW587" s="2">
        <f t="shared" si="86"/>
        <v>0</v>
      </c>
    </row>
    <row r="588" spans="177:179" x14ac:dyDescent="0.2">
      <c r="FU588" s="13">
        <f>IF(FV588=0,0,1+MAX(FU$499:FU587))</f>
        <v>0</v>
      </c>
      <c r="FV588" s="2">
        <f t="shared" ref="FV588:FW588" si="87">A91</f>
        <v>0</v>
      </c>
      <c r="FW588" s="2">
        <f t="shared" si="87"/>
        <v>0</v>
      </c>
    </row>
    <row r="589" spans="177:179" x14ac:dyDescent="0.2">
      <c r="FU589" s="13">
        <f>IF(FV589=0,0,1+MAX(FU$499:FU588))</f>
        <v>0</v>
      </c>
      <c r="FV589" s="2">
        <f t="shared" ref="FV589:FW589" si="88">A92</f>
        <v>0</v>
      </c>
      <c r="FW589" s="2">
        <f t="shared" si="88"/>
        <v>0</v>
      </c>
    </row>
    <row r="590" spans="177:179" x14ac:dyDescent="0.2">
      <c r="FU590" s="13">
        <f>IF(FV590=0,0,1+MAX(FU$499:FU589))</f>
        <v>0</v>
      </c>
      <c r="FV590" s="2">
        <f t="shared" ref="FV590:FW590" si="89">A93</f>
        <v>0</v>
      </c>
      <c r="FW590" s="2">
        <f t="shared" si="89"/>
        <v>0</v>
      </c>
    </row>
    <row r="591" spans="177:179" x14ac:dyDescent="0.2">
      <c r="FU591" s="13">
        <f>IF(FV591=0,0,1+MAX(FU$499:FU590))</f>
        <v>0</v>
      </c>
      <c r="FV591" s="2">
        <f t="shared" ref="FV591:FW591" si="90">A94</f>
        <v>0</v>
      </c>
      <c r="FW591" s="2">
        <f t="shared" si="90"/>
        <v>0</v>
      </c>
    </row>
    <row r="592" spans="177:179" x14ac:dyDescent="0.2">
      <c r="FU592" s="13">
        <f>IF(FV592=0,0,1+MAX(FU$499:FU591))</f>
        <v>0</v>
      </c>
      <c r="FV592" s="2">
        <f t="shared" ref="FV592:FW592" si="91">A95</f>
        <v>0</v>
      </c>
      <c r="FW592" s="2">
        <f t="shared" si="91"/>
        <v>0</v>
      </c>
    </row>
    <row r="593" spans="177:179" x14ac:dyDescent="0.2">
      <c r="FU593" s="13">
        <f>IF(FV593=0,0,1+MAX(FU$499:FU592))</f>
        <v>0</v>
      </c>
      <c r="FV593" s="2">
        <f t="shared" ref="FV593:FW593" si="92">A96</f>
        <v>0</v>
      </c>
      <c r="FW593" s="2">
        <f t="shared" si="92"/>
        <v>0</v>
      </c>
    </row>
    <row r="594" spans="177:179" x14ac:dyDescent="0.2">
      <c r="FU594" s="13">
        <f>IF(FV594=0,0,1+MAX(FU$499:FU593))</f>
        <v>0</v>
      </c>
      <c r="FV594" s="2">
        <f t="shared" ref="FV594:FW594" si="93">A97</f>
        <v>0</v>
      </c>
      <c r="FW594" s="2">
        <f t="shared" si="93"/>
        <v>0</v>
      </c>
    </row>
    <row r="595" spans="177:179" x14ac:dyDescent="0.2">
      <c r="FU595" s="13">
        <f>IF(FV595=0,0,1+MAX(FU$499:FU594))</f>
        <v>0</v>
      </c>
      <c r="FV595" s="2">
        <f t="shared" ref="FV595:FW595" si="94">A98</f>
        <v>0</v>
      </c>
      <c r="FW595" s="2">
        <f t="shared" si="94"/>
        <v>0</v>
      </c>
    </row>
    <row r="596" spans="177:179" x14ac:dyDescent="0.2">
      <c r="FU596" s="13">
        <f>IF(FV596=0,0,1+MAX(FU$499:FU595))</f>
        <v>0</v>
      </c>
      <c r="FV596" s="2">
        <f t="shared" ref="FV596:FW596" si="95">A99</f>
        <v>0</v>
      </c>
      <c r="FW596" s="2">
        <f t="shared" si="95"/>
        <v>0</v>
      </c>
    </row>
    <row r="597" spans="177:179" x14ac:dyDescent="0.2">
      <c r="FU597" s="13">
        <f>IF(FV597=0,0,1+MAX(FU$499:FU596))</f>
        <v>0</v>
      </c>
      <c r="FV597" s="2">
        <f t="shared" ref="FV597:FW597" si="96">A100</f>
        <v>0</v>
      </c>
      <c r="FW597" s="2">
        <f t="shared" si="96"/>
        <v>0</v>
      </c>
    </row>
    <row r="598" spans="177:179" x14ac:dyDescent="0.2">
      <c r="FU598" s="13">
        <f>IF(FV598=0,0,1+MAX(FU$499:FU597))</f>
        <v>0</v>
      </c>
      <c r="FV598" s="2">
        <f t="shared" ref="FV598:FW598" si="97">A101</f>
        <v>0</v>
      </c>
      <c r="FW598" s="2">
        <f t="shared" si="97"/>
        <v>0</v>
      </c>
    </row>
    <row r="599" spans="177:179" x14ac:dyDescent="0.2">
      <c r="FU599" s="13">
        <f>IF(FV599=0,0,1+MAX(FU$499:FU598))</f>
        <v>0</v>
      </c>
      <c r="FV599" s="2">
        <f t="shared" ref="FV599:FW599" si="98">A102</f>
        <v>0</v>
      </c>
      <c r="FW599" s="2">
        <f t="shared" si="98"/>
        <v>0</v>
      </c>
    </row>
    <row r="600" spans="177:179" x14ac:dyDescent="0.2">
      <c r="FU600" s="13">
        <f>IF(FV600=0,0,1+MAX(FU$499:FU599))</f>
        <v>0</v>
      </c>
      <c r="FV600" s="2">
        <f t="shared" ref="FV600:FW600" si="99">A103</f>
        <v>0</v>
      </c>
      <c r="FW600" s="2">
        <f t="shared" si="99"/>
        <v>0</v>
      </c>
    </row>
    <row r="601" spans="177:179" x14ac:dyDescent="0.2">
      <c r="FU601" s="13">
        <f>IF(FV601=0,0,1+MAX(FU$499:FU600))</f>
        <v>0</v>
      </c>
      <c r="FV601" s="2">
        <f t="shared" ref="FV601:FW601" si="100">A104</f>
        <v>0</v>
      </c>
      <c r="FW601" s="2">
        <f t="shared" si="100"/>
        <v>0</v>
      </c>
    </row>
    <row r="602" spans="177:179" x14ac:dyDescent="0.2">
      <c r="FU602" s="13">
        <f>IF(FV602=0,0,1+MAX(FU$499:FU601))</f>
        <v>0</v>
      </c>
      <c r="FV602" s="2">
        <f t="shared" ref="FV602:FW602" si="101">A105</f>
        <v>0</v>
      </c>
      <c r="FW602" s="2">
        <f t="shared" si="101"/>
        <v>0</v>
      </c>
    </row>
    <row r="603" spans="177:179" x14ac:dyDescent="0.2">
      <c r="FU603" s="13">
        <f>IF(FV603=0,0,1+MAX(FU$499:FU602))</f>
        <v>0</v>
      </c>
      <c r="FV603" s="2">
        <f t="shared" ref="FV603:FW603" si="102">A106</f>
        <v>0</v>
      </c>
      <c r="FW603" s="2">
        <f t="shared" si="102"/>
        <v>0</v>
      </c>
    </row>
    <row r="604" spans="177:179" x14ac:dyDescent="0.2">
      <c r="FU604" s="13">
        <f>IF(FV604=0,0,1+MAX(FU$499:FU603))</f>
        <v>0</v>
      </c>
      <c r="FV604" s="2">
        <f t="shared" ref="FV604:FW604" si="103">A107</f>
        <v>0</v>
      </c>
      <c r="FW604" s="2">
        <f t="shared" si="103"/>
        <v>0</v>
      </c>
    </row>
    <row r="605" spans="177:179" x14ac:dyDescent="0.2">
      <c r="FU605" s="13">
        <f>IF(FV605=0,0,1+MAX(FU$499:FU604))</f>
        <v>0</v>
      </c>
      <c r="FV605" s="2">
        <f t="shared" ref="FV605:FW605" si="104">A108</f>
        <v>0</v>
      </c>
      <c r="FW605" s="2">
        <f t="shared" si="104"/>
        <v>0</v>
      </c>
    </row>
    <row r="606" spans="177:179" x14ac:dyDescent="0.2">
      <c r="FU606" s="13">
        <f>IF(FV606=0,0,1+MAX(FU$499:FU605))</f>
        <v>0</v>
      </c>
      <c r="FV606" s="2">
        <f t="shared" ref="FV606:FW606" si="105">A109</f>
        <v>0</v>
      </c>
      <c r="FW606" s="2">
        <f t="shared" si="105"/>
        <v>0</v>
      </c>
    </row>
    <row r="607" spans="177:179" x14ac:dyDescent="0.2">
      <c r="FU607" s="13">
        <f>IF(FV607=0,0,1+MAX(FU$499:FU606))</f>
        <v>0</v>
      </c>
      <c r="FV607" s="2">
        <f t="shared" ref="FV607:FW607" si="106">A110</f>
        <v>0</v>
      </c>
      <c r="FW607" s="2">
        <f t="shared" si="106"/>
        <v>0</v>
      </c>
    </row>
    <row r="608" spans="177:179" x14ac:dyDescent="0.2">
      <c r="FU608" s="13">
        <f>IF(FV608=0,0,1+MAX(FU$499:FU607))</f>
        <v>0</v>
      </c>
      <c r="FV608" s="2">
        <f t="shared" ref="FV608:FW608" si="107">A111</f>
        <v>0</v>
      </c>
      <c r="FW608" s="2">
        <f t="shared" si="107"/>
        <v>0</v>
      </c>
    </row>
    <row r="609" spans="177:179" x14ac:dyDescent="0.2">
      <c r="FU609" s="13">
        <f>IF(FV609=0,0,1+MAX(FU$499:FU608))</f>
        <v>0</v>
      </c>
      <c r="FV609" s="2">
        <f t="shared" ref="FV609:FW609" si="108">A112</f>
        <v>0</v>
      </c>
      <c r="FW609" s="2">
        <f t="shared" si="108"/>
        <v>0</v>
      </c>
    </row>
    <row r="610" spans="177:179" x14ac:dyDescent="0.2">
      <c r="FU610" s="13">
        <f>IF(FV610=0,0,1+MAX(FU$499:FU609))</f>
        <v>0</v>
      </c>
      <c r="FV610" s="2">
        <f t="shared" ref="FV610:FW610" si="109">A113</f>
        <v>0</v>
      </c>
      <c r="FW610" s="2">
        <f t="shared" si="109"/>
        <v>0</v>
      </c>
    </row>
    <row r="611" spans="177:179" x14ac:dyDescent="0.2">
      <c r="FU611" s="13">
        <f>IF(FV611=0,0,1+MAX(FU$499:FU610))</f>
        <v>0</v>
      </c>
      <c r="FV611" s="2">
        <f t="shared" ref="FV611:FW611" si="110">A114</f>
        <v>0</v>
      </c>
      <c r="FW611" s="2">
        <f t="shared" si="110"/>
        <v>0</v>
      </c>
    </row>
    <row r="612" spans="177:179" x14ac:dyDescent="0.2">
      <c r="FU612" s="13">
        <f>IF(FV612=0,0,1+MAX(FU$499:FU611))</f>
        <v>0</v>
      </c>
      <c r="FV612" s="2">
        <f t="shared" ref="FV612:FW612" si="111">A115</f>
        <v>0</v>
      </c>
      <c r="FW612" s="2">
        <f t="shared" si="111"/>
        <v>0</v>
      </c>
    </row>
    <row r="613" spans="177:179" x14ac:dyDescent="0.2">
      <c r="FU613" s="13">
        <f>IF(FV613=0,0,1+MAX(FU$499:FU612))</f>
        <v>0</v>
      </c>
      <c r="FV613" s="2">
        <f t="shared" ref="FV613:FW613" si="112">A116</f>
        <v>0</v>
      </c>
      <c r="FW613" s="2">
        <f t="shared" si="112"/>
        <v>0</v>
      </c>
    </row>
    <row r="614" spans="177:179" x14ac:dyDescent="0.2">
      <c r="FU614" s="13">
        <f>IF(FV614=0,0,1+MAX(FU$499:FU613))</f>
        <v>0</v>
      </c>
      <c r="FV614" s="2">
        <f t="shared" ref="FV614:FW614" si="113">A117</f>
        <v>0</v>
      </c>
      <c r="FW614" s="2">
        <f t="shared" si="113"/>
        <v>0</v>
      </c>
    </row>
    <row r="615" spans="177:179" x14ac:dyDescent="0.2">
      <c r="FU615" s="13">
        <f>IF(FV615=0,0,1+MAX(FU$499:FU614))</f>
        <v>0</v>
      </c>
      <c r="FV615" s="2">
        <f t="shared" ref="FV615:FW615" si="114">A118</f>
        <v>0</v>
      </c>
      <c r="FW615" s="2">
        <f t="shared" si="114"/>
        <v>0</v>
      </c>
    </row>
    <row r="616" spans="177:179" x14ac:dyDescent="0.2">
      <c r="FU616" s="13">
        <f>IF(FV616=0,0,1+MAX(FU$499:FU615))</f>
        <v>0</v>
      </c>
      <c r="FV616" s="2">
        <f t="shared" ref="FV616:FW616" si="115">A119</f>
        <v>0</v>
      </c>
      <c r="FW616" s="2">
        <f t="shared" si="115"/>
        <v>0</v>
      </c>
    </row>
    <row r="617" spans="177:179" x14ac:dyDescent="0.2">
      <c r="FU617" s="13">
        <f>IF(FV617=0,0,1+MAX(FU$499:FU616))</f>
        <v>0</v>
      </c>
      <c r="FV617" s="2">
        <f t="shared" ref="FV617:FW617" si="116">A120</f>
        <v>0</v>
      </c>
      <c r="FW617" s="2">
        <f t="shared" si="116"/>
        <v>0</v>
      </c>
    </row>
    <row r="618" spans="177:179" x14ac:dyDescent="0.2">
      <c r="FU618" s="13">
        <f>IF(FV618=0,0,1+MAX(FU$499:FU617))</f>
        <v>0</v>
      </c>
      <c r="FV618" s="2">
        <f t="shared" ref="FV618:FW618" si="117">A121</f>
        <v>0</v>
      </c>
      <c r="FW618" s="2">
        <f t="shared" si="117"/>
        <v>0</v>
      </c>
    </row>
    <row r="619" spans="177:179" x14ac:dyDescent="0.2">
      <c r="FU619" s="13">
        <f>IF(FV619=0,0,1+MAX(FU$499:FU618))</f>
        <v>0</v>
      </c>
      <c r="FV619" s="2">
        <f t="shared" ref="FV619:FW619" si="118">A122</f>
        <v>0</v>
      </c>
      <c r="FW619" s="2">
        <f t="shared" si="118"/>
        <v>0</v>
      </c>
    </row>
    <row r="620" spans="177:179" x14ac:dyDescent="0.2">
      <c r="FU620" s="13">
        <f>IF(FV620=0,0,1+MAX(FU$499:FU619))</f>
        <v>0</v>
      </c>
      <c r="FV620" s="2">
        <f t="shared" ref="FV620:FW620" si="119">A123</f>
        <v>0</v>
      </c>
      <c r="FW620" s="2">
        <f t="shared" si="119"/>
        <v>0</v>
      </c>
    </row>
    <row r="621" spans="177:179" x14ac:dyDescent="0.2">
      <c r="FU621" s="13">
        <f>IF(FV621=0,0,1+MAX(FU$499:FU620))</f>
        <v>0</v>
      </c>
      <c r="FV621" s="2">
        <f t="shared" ref="FV621:FW621" si="120">A124</f>
        <v>0</v>
      </c>
      <c r="FW621" s="2">
        <f t="shared" si="120"/>
        <v>0</v>
      </c>
    </row>
    <row r="622" spans="177:179" x14ac:dyDescent="0.2">
      <c r="FU622" s="13">
        <f>IF(FV622=0,0,1+MAX(FU$499:FU621))</f>
        <v>0</v>
      </c>
      <c r="FV622" s="2">
        <f t="shared" ref="FV622:FW622" si="121">A125</f>
        <v>0</v>
      </c>
      <c r="FW622" s="2">
        <f t="shared" si="121"/>
        <v>0</v>
      </c>
    </row>
    <row r="623" spans="177:179" x14ac:dyDescent="0.2">
      <c r="FU623" s="13">
        <f>IF(FV623=0,0,1+MAX(FU$499:FU622))</f>
        <v>0</v>
      </c>
      <c r="FV623" s="2">
        <f t="shared" ref="FV623:FW623" si="122">A126</f>
        <v>0</v>
      </c>
      <c r="FW623" s="2">
        <f t="shared" si="122"/>
        <v>0</v>
      </c>
    </row>
    <row r="624" spans="177:179" x14ac:dyDescent="0.2">
      <c r="FU624" s="13">
        <f>IF(FV624=0,0,1+MAX(FU$499:FU623))</f>
        <v>0</v>
      </c>
      <c r="FV624" s="2">
        <f t="shared" ref="FV624:FW624" si="123">A127</f>
        <v>0</v>
      </c>
      <c r="FW624" s="2">
        <f t="shared" si="123"/>
        <v>0</v>
      </c>
    </row>
    <row r="625" spans="177:179" x14ac:dyDescent="0.2">
      <c r="FU625" s="13">
        <f>IF(FV625=0,0,1+MAX(FU$499:FU624))</f>
        <v>0</v>
      </c>
      <c r="FV625" s="2">
        <f t="shared" ref="FV625:FW625" si="124">A128</f>
        <v>0</v>
      </c>
      <c r="FW625" s="2">
        <f t="shared" si="124"/>
        <v>0</v>
      </c>
    </row>
    <row r="626" spans="177:179" x14ac:dyDescent="0.2">
      <c r="FU626" s="13">
        <f>IF(FV626=0,0,1+MAX(FU$499:FU625))</f>
        <v>0</v>
      </c>
      <c r="FV626" s="2">
        <f t="shared" ref="FV626:FW626" si="125">A129</f>
        <v>0</v>
      </c>
      <c r="FW626" s="2">
        <f t="shared" si="125"/>
        <v>0</v>
      </c>
    </row>
    <row r="627" spans="177:179" x14ac:dyDescent="0.2">
      <c r="FU627" s="13">
        <f>IF(FV627=0,0,1+MAX(FU$499:FU626))</f>
        <v>0</v>
      </c>
      <c r="FV627" s="2">
        <f t="shared" ref="FV627:FW627" si="126">A130</f>
        <v>0</v>
      </c>
      <c r="FW627" s="2">
        <f t="shared" si="126"/>
        <v>0</v>
      </c>
    </row>
    <row r="628" spans="177:179" x14ac:dyDescent="0.2">
      <c r="FU628" s="13">
        <f>IF(FV628=0,0,1+MAX(FU$499:FU627))</f>
        <v>0</v>
      </c>
      <c r="FV628" s="2">
        <f t="shared" ref="FV628:FW628" si="127">A131</f>
        <v>0</v>
      </c>
      <c r="FW628" s="2">
        <f t="shared" si="127"/>
        <v>0</v>
      </c>
    </row>
    <row r="629" spans="177:179" x14ac:dyDescent="0.2">
      <c r="FU629" s="13">
        <f>IF(FV629=0,0,1+MAX(FU$499:FU628))</f>
        <v>0</v>
      </c>
      <c r="FV629" s="2">
        <f t="shared" ref="FV629:FW629" si="128">A132</f>
        <v>0</v>
      </c>
      <c r="FW629" s="2">
        <f t="shared" si="128"/>
        <v>0</v>
      </c>
    </row>
    <row r="630" spans="177:179" x14ac:dyDescent="0.2">
      <c r="FU630" s="13">
        <f>IF(FV630=0,0,1+MAX(FU$499:FU629))</f>
        <v>0</v>
      </c>
      <c r="FV630" s="2">
        <f t="shared" ref="FV630:FW630" si="129">A133</f>
        <v>0</v>
      </c>
      <c r="FW630" s="2">
        <f t="shared" si="129"/>
        <v>0</v>
      </c>
    </row>
    <row r="631" spans="177:179" x14ac:dyDescent="0.2">
      <c r="FU631" s="13">
        <f>IF(FV631=0,0,1+MAX(FU$499:FU630))</f>
        <v>0</v>
      </c>
      <c r="FV631" s="2">
        <f t="shared" ref="FV631:FW631" si="130">A134</f>
        <v>0</v>
      </c>
      <c r="FW631" s="2">
        <f t="shared" si="130"/>
        <v>0</v>
      </c>
    </row>
    <row r="632" spans="177:179" x14ac:dyDescent="0.2">
      <c r="FU632" s="13">
        <f>IF(FV632=0,0,1+MAX(FU$499:FU631))</f>
        <v>0</v>
      </c>
      <c r="FV632" s="2">
        <f t="shared" ref="FV632:FW632" si="131">A135</f>
        <v>0</v>
      </c>
      <c r="FW632" s="2">
        <f t="shared" si="131"/>
        <v>0</v>
      </c>
    </row>
    <row r="633" spans="177:179" x14ac:dyDescent="0.2">
      <c r="FU633" s="13">
        <f>IF(FV633=0,0,1+MAX(FU$499:FU632))</f>
        <v>0</v>
      </c>
      <c r="FV633" s="2">
        <f t="shared" ref="FV633:FW633" si="132">A136</f>
        <v>0</v>
      </c>
      <c r="FW633" s="2">
        <f t="shared" si="132"/>
        <v>0</v>
      </c>
    </row>
    <row r="634" spans="177:179" x14ac:dyDescent="0.2">
      <c r="FU634" s="13">
        <f>IF(FV634=0,0,1+MAX(FU$499:FU633))</f>
        <v>0</v>
      </c>
      <c r="FV634" s="2">
        <f t="shared" ref="FV634:FW634" si="133">A137</f>
        <v>0</v>
      </c>
      <c r="FW634" s="2">
        <f t="shared" si="133"/>
        <v>0</v>
      </c>
    </row>
    <row r="635" spans="177:179" x14ac:dyDescent="0.2">
      <c r="FU635" s="13">
        <f>IF(FV635=0,0,1+MAX(FU$499:FU634))</f>
        <v>0</v>
      </c>
      <c r="FV635" s="2">
        <f t="shared" ref="FV635:FW635" si="134">A138</f>
        <v>0</v>
      </c>
      <c r="FW635" s="2">
        <f t="shared" si="134"/>
        <v>0</v>
      </c>
    </row>
    <row r="636" spans="177:179" x14ac:dyDescent="0.2">
      <c r="FU636" s="13">
        <f>IF(FV636=0,0,1+MAX(FU$499:FU635))</f>
        <v>0</v>
      </c>
      <c r="FV636" s="2">
        <f t="shared" ref="FV636:FW636" si="135">A139</f>
        <v>0</v>
      </c>
      <c r="FW636" s="2">
        <f t="shared" si="135"/>
        <v>0</v>
      </c>
    </row>
    <row r="637" spans="177:179" x14ac:dyDescent="0.2">
      <c r="FU637" s="13">
        <f>IF(FV637=0,0,1+MAX(FU$499:FU636))</f>
        <v>0</v>
      </c>
      <c r="FV637" s="2">
        <f t="shared" ref="FV637:FW637" si="136">A140</f>
        <v>0</v>
      </c>
      <c r="FW637" s="2">
        <f t="shared" si="136"/>
        <v>0</v>
      </c>
    </row>
    <row r="638" spans="177:179" x14ac:dyDescent="0.2">
      <c r="FU638" s="13">
        <f>IF(FV638=0,0,1+MAX(FU$499:FU637))</f>
        <v>0</v>
      </c>
      <c r="FV638" s="2">
        <f t="shared" ref="FV638:FW638" si="137">A141</f>
        <v>0</v>
      </c>
      <c r="FW638" s="2">
        <f t="shared" si="137"/>
        <v>0</v>
      </c>
    </row>
    <row r="639" spans="177:179" x14ac:dyDescent="0.2">
      <c r="FU639" s="13">
        <f>IF(FV639=0,0,1+MAX(FU$499:FU638))</f>
        <v>0</v>
      </c>
      <c r="FV639" s="2">
        <f t="shared" ref="FV639:FW639" si="138">A142</f>
        <v>0</v>
      </c>
      <c r="FW639" s="2">
        <f t="shared" si="138"/>
        <v>0</v>
      </c>
    </row>
    <row r="640" spans="177:179" x14ac:dyDescent="0.2">
      <c r="FU640" s="13">
        <f>IF(FV640=0,0,1+MAX(FU$499:FU639))</f>
        <v>0</v>
      </c>
      <c r="FV640" s="2">
        <f t="shared" ref="FV640:FW640" si="139">A143</f>
        <v>0</v>
      </c>
      <c r="FW640" s="2">
        <f t="shared" si="139"/>
        <v>0</v>
      </c>
    </row>
    <row r="641" spans="177:179" x14ac:dyDescent="0.2">
      <c r="FU641" s="13">
        <f>IF(FV641=0,0,1+MAX(FU$499:FU640))</f>
        <v>0</v>
      </c>
      <c r="FV641" s="2">
        <f t="shared" ref="FV641:FW641" si="140">A144</f>
        <v>0</v>
      </c>
      <c r="FW641" s="2">
        <f t="shared" si="140"/>
        <v>0</v>
      </c>
    </row>
    <row r="642" spans="177:179" x14ac:dyDescent="0.2">
      <c r="FU642" s="13">
        <f>IF(FV642=0,0,1+MAX(FU$499:FU641))</f>
        <v>0</v>
      </c>
      <c r="FV642" s="2">
        <f t="shared" ref="FV642:FW642" si="141">A145</f>
        <v>0</v>
      </c>
      <c r="FW642" s="2">
        <f t="shared" si="141"/>
        <v>0</v>
      </c>
    </row>
    <row r="643" spans="177:179" x14ac:dyDescent="0.2">
      <c r="FU643" s="13">
        <f>IF(FV643=0,0,1+MAX(FU$499:FU642))</f>
        <v>0</v>
      </c>
      <c r="FV643" s="2">
        <f t="shared" ref="FV643:FW643" si="142">A146</f>
        <v>0</v>
      </c>
      <c r="FW643" s="2">
        <f t="shared" si="142"/>
        <v>0</v>
      </c>
    </row>
    <row r="644" spans="177:179" x14ac:dyDescent="0.2">
      <c r="FU644" s="13">
        <f>IF(FV644=0,0,1+MAX(FU$499:FU643))</f>
        <v>0</v>
      </c>
      <c r="FV644" s="2">
        <f t="shared" ref="FV644:FW644" si="143">A147</f>
        <v>0</v>
      </c>
      <c r="FW644" s="2">
        <f t="shared" si="143"/>
        <v>0</v>
      </c>
    </row>
    <row r="645" spans="177:179" x14ac:dyDescent="0.2">
      <c r="FU645" s="13">
        <f>IF(FV645=0,0,1+MAX(FU$499:FU644))</f>
        <v>0</v>
      </c>
      <c r="FV645" s="2">
        <f t="shared" ref="FV645:FW645" si="144">A148</f>
        <v>0</v>
      </c>
      <c r="FW645" s="2">
        <f t="shared" si="144"/>
        <v>0</v>
      </c>
    </row>
    <row r="646" spans="177:179" x14ac:dyDescent="0.2">
      <c r="FU646" s="13">
        <f>IF(FV646=0,0,1+MAX(FU$499:FU645))</f>
        <v>0</v>
      </c>
      <c r="FV646" s="2">
        <f t="shared" ref="FV646:FW646" si="145">A149</f>
        <v>0</v>
      </c>
      <c r="FW646" s="2">
        <f t="shared" si="145"/>
        <v>0</v>
      </c>
    </row>
    <row r="647" spans="177:179" x14ac:dyDescent="0.2">
      <c r="FU647" s="13">
        <f>IF(FV647=0,0,1+MAX(FU$499:FU646))</f>
        <v>0</v>
      </c>
      <c r="FV647" s="2">
        <f t="shared" ref="FV647:FW647" si="146">A150</f>
        <v>0</v>
      </c>
      <c r="FW647" s="2">
        <f t="shared" si="146"/>
        <v>0</v>
      </c>
    </row>
    <row r="648" spans="177:179" x14ac:dyDescent="0.2">
      <c r="FU648" s="13">
        <f>IF(FV648=0,0,1+MAX(FU$499:FU647))</f>
        <v>0</v>
      </c>
      <c r="FV648" s="2">
        <f t="shared" ref="FV648:FW648" si="147">A151</f>
        <v>0</v>
      </c>
      <c r="FW648" s="2">
        <f t="shared" si="147"/>
        <v>0</v>
      </c>
    </row>
    <row r="649" spans="177:179" x14ac:dyDescent="0.2">
      <c r="FU649" s="13">
        <f>IF(FV649=0,0,1+MAX(FU$499:FU648))</f>
        <v>0</v>
      </c>
      <c r="FV649" s="2">
        <f t="shared" ref="FV649:FW649" si="148">A152</f>
        <v>0</v>
      </c>
      <c r="FW649" s="2">
        <f t="shared" si="148"/>
        <v>0</v>
      </c>
    </row>
    <row r="650" spans="177:179" x14ac:dyDescent="0.2">
      <c r="FU650" s="13">
        <f>IF(FV650=0,0,1+MAX(FU$499:FU649))</f>
        <v>0</v>
      </c>
      <c r="FV650" s="2">
        <f t="shared" ref="FV650:FW650" si="149">A153</f>
        <v>0</v>
      </c>
      <c r="FW650" s="2">
        <f t="shared" si="149"/>
        <v>0</v>
      </c>
    </row>
  </sheetData>
  <sheetProtection password="C8DF" sheet="1" objects="1" scenarios="1" formatCells="0" formatColumns="0" formatRows="0" selectLockedCells="1" autoFilter="0"/>
  <autoFilter ref="A2:B2"/>
  <mergeCells count="1">
    <mergeCell ref="A1:B1"/>
  </mergeCells>
  <pageMargins left="0.51181102362204722" right="0.19685039370078741" top="0.59055118110236227" bottom="0.39370078740157483" header="0.31496062992125984" footer="0.31496062992125984"/>
  <pageSetup paperSize="9" orientation="portrait" r:id="rId1"/>
  <headerFooter>
    <oddHeader>&amp;R&amp;"Arial,Italique"&amp;8&amp;K000066Page &amp;P / &amp;N             &amp;K00+000.</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7" t="str">
        <f>IF(OR('Classe, période, dates, coef'!A7="",'Classe, période, dates, coef'!A14=""),'Bilan Groupe Compétences'!B3,CONCATENATE('Classe, période, dates, coef'!A7,"  ~  Période : ",'Classe, période, dates, coef'!A14))</f>
        <v>Affichage classe et période : Complétez l'onglet ''Classe, période, dates, coef''</v>
      </c>
      <c r="C1" s="357"/>
      <c r="D1" s="357"/>
      <c r="E1" s="357"/>
      <c r="F1" s="357"/>
      <c r="G1" s="357"/>
      <c r="H1" s="357"/>
      <c r="I1" s="357"/>
      <c r="J1" s="111" t="str">
        <f>CONCATENATE("   ",'Bilan Groupe Compétences'!DW303)</f>
        <v xml:space="preserve">   Seconde Relation Client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5" t="str">
        <f ca="1">IF(INDEX($HF$301:$HG$338,MATCH(RIGHT(CELL("nomfichier",$HF$301),2),$HF$301:$HF$338,0),2)=0,'Classe, période, dates, coef'!DW301,INDEX($HF$301:$HG$338,MATCH(RIGHT(CELL("nomfichier",$HF$301),2),$HF$301:$HF$338,0),2))</f>
        <v>Nom élève &gt; Complétez l'onglet ''Classe, période, dates, coef''</v>
      </c>
      <c r="B2" s="355"/>
      <c r="C2" s="355"/>
      <c r="D2" s="355"/>
      <c r="E2" s="355"/>
      <c r="F2" s="355"/>
      <c r="G2" s="355"/>
      <c r="H2" s="355"/>
      <c r="I2" s="355"/>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5"/>
      <c r="B3" s="355"/>
      <c r="C3" s="355"/>
      <c r="D3" s="355"/>
      <c r="E3" s="355"/>
      <c r="F3" s="355"/>
      <c r="G3" s="355"/>
      <c r="H3" s="355"/>
      <c r="I3" s="355"/>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6"/>
      <c r="B4" s="356"/>
      <c r="C4" s="356"/>
      <c r="D4" s="356"/>
      <c r="E4" s="356"/>
      <c r="F4" s="356"/>
      <c r="G4" s="356"/>
      <c r="H4" s="356"/>
      <c r="I4" s="356"/>
    </row>
    <row r="5" spans="1:127" ht="21" customHeight="1" thickTop="1" x14ac:dyDescent="0.2">
      <c r="A5" s="365" t="s">
        <v>49</v>
      </c>
      <c r="B5" s="366"/>
      <c r="C5" s="382" t="s">
        <v>75</v>
      </c>
      <c r="D5" s="55">
        <v>4</v>
      </c>
      <c r="E5" s="385" t="s">
        <v>99</v>
      </c>
      <c r="F5" s="385"/>
      <c r="G5" s="385"/>
      <c r="H5" s="385"/>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7"/>
      <c r="B6" s="368"/>
      <c r="C6" s="383"/>
      <c r="D6" s="90">
        <v>4</v>
      </c>
      <c r="E6" s="386" t="s">
        <v>100</v>
      </c>
      <c r="F6" s="386"/>
      <c r="G6" s="386"/>
      <c r="H6" s="386"/>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9" t="str">
        <f>IF(COUNTA(J5:BG6)-COUNTIF(J5:BG6,"")=0,"",IF(ISTEXT(HT300),HT300,ROUND(HT300,1)))</f>
        <v/>
      </c>
      <c r="B7" s="370"/>
      <c r="C7" s="383"/>
      <c r="D7" s="204">
        <v>4</v>
      </c>
      <c r="E7" s="203"/>
      <c r="F7" s="400" t="s">
        <v>122</v>
      </c>
      <c r="G7" s="400"/>
      <c r="H7" s="400"/>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1"/>
      <c r="B8" s="372"/>
      <c r="C8" s="384"/>
      <c r="D8" s="201">
        <v>4</v>
      </c>
      <c r="E8" s="202"/>
      <c r="F8" s="401" t="s">
        <v>232</v>
      </c>
      <c r="G8" s="401"/>
      <c r="H8" s="401"/>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2" t="s">
        <v>22</v>
      </c>
      <c r="B9" s="393"/>
      <c r="C9" s="393"/>
      <c r="D9" s="393"/>
      <c r="E9" s="97">
        <v>4</v>
      </c>
      <c r="F9" s="387" t="s">
        <v>118</v>
      </c>
      <c r="G9" s="388"/>
      <c r="H9" s="388"/>
      <c r="I9" s="389"/>
      <c r="J9" s="375" t="str">
        <f t="shared" ref="J9:BG9" ca="1" si="3">IF(OFFSET($HN$301,COLUMN(A:A)-1,0)=0,"",OFFSET($HN$301,COLUMN(A:A)-1,0))</f>
        <v/>
      </c>
      <c r="K9" s="358" t="str">
        <f t="shared" ca="1" si="3"/>
        <v/>
      </c>
      <c r="L9" s="358" t="str">
        <f t="shared" ca="1" si="3"/>
        <v/>
      </c>
      <c r="M9" s="358" t="str">
        <f t="shared" ca="1" si="3"/>
        <v/>
      </c>
      <c r="N9" s="358" t="str">
        <f t="shared" ca="1" si="3"/>
        <v/>
      </c>
      <c r="O9" s="358" t="str">
        <f t="shared" ca="1" si="3"/>
        <v/>
      </c>
      <c r="P9" s="358" t="str">
        <f t="shared" ca="1" si="3"/>
        <v/>
      </c>
      <c r="Q9" s="358" t="str">
        <f t="shared" ca="1" si="3"/>
        <v/>
      </c>
      <c r="R9" s="358" t="str">
        <f t="shared" ca="1" si="3"/>
        <v/>
      </c>
      <c r="S9" s="358" t="str">
        <f t="shared" ca="1" si="3"/>
        <v/>
      </c>
      <c r="T9" s="358" t="str">
        <f t="shared" ca="1" si="3"/>
        <v/>
      </c>
      <c r="U9" s="358" t="str">
        <f t="shared" ca="1" si="3"/>
        <v/>
      </c>
      <c r="V9" s="358" t="str">
        <f t="shared" ca="1" si="3"/>
        <v/>
      </c>
      <c r="W9" s="358" t="str">
        <f t="shared" ca="1" si="3"/>
        <v/>
      </c>
      <c r="X9" s="358" t="str">
        <f t="shared" ca="1" si="3"/>
        <v/>
      </c>
      <c r="Y9" s="358" t="str">
        <f t="shared" ca="1" si="3"/>
        <v/>
      </c>
      <c r="Z9" s="358" t="str">
        <f t="shared" ca="1" si="3"/>
        <v/>
      </c>
      <c r="AA9" s="358" t="str">
        <f t="shared" ca="1" si="3"/>
        <v/>
      </c>
      <c r="AB9" s="358" t="str">
        <f t="shared" ca="1" si="3"/>
        <v/>
      </c>
      <c r="AC9" s="358" t="str">
        <f t="shared" ca="1" si="3"/>
        <v/>
      </c>
      <c r="AD9" s="358" t="str">
        <f t="shared" ca="1" si="3"/>
        <v/>
      </c>
      <c r="AE9" s="358" t="str">
        <f t="shared" ca="1" si="3"/>
        <v/>
      </c>
      <c r="AF9" s="358" t="str">
        <f t="shared" ca="1" si="3"/>
        <v/>
      </c>
      <c r="AG9" s="358" t="str">
        <f t="shared" ca="1" si="3"/>
        <v/>
      </c>
      <c r="AH9" s="358" t="str">
        <f t="shared" ca="1" si="3"/>
        <v/>
      </c>
      <c r="AI9" s="358" t="str">
        <f t="shared" ca="1" si="3"/>
        <v/>
      </c>
      <c r="AJ9" s="358" t="str">
        <f t="shared" ca="1" si="3"/>
        <v/>
      </c>
      <c r="AK9" s="358" t="str">
        <f t="shared" ca="1" si="3"/>
        <v/>
      </c>
      <c r="AL9" s="358" t="str">
        <f t="shared" ca="1" si="3"/>
        <v/>
      </c>
      <c r="AM9" s="358" t="str">
        <f t="shared" ca="1" si="3"/>
        <v/>
      </c>
      <c r="AN9" s="358" t="str">
        <f t="shared" ca="1" si="3"/>
        <v/>
      </c>
      <c r="AO9" s="358" t="str">
        <f t="shared" ca="1" si="3"/>
        <v/>
      </c>
      <c r="AP9" s="358" t="str">
        <f t="shared" ca="1" si="3"/>
        <v/>
      </c>
      <c r="AQ9" s="358" t="str">
        <f t="shared" ca="1" si="3"/>
        <v/>
      </c>
      <c r="AR9" s="358" t="str">
        <f t="shared" ca="1" si="3"/>
        <v/>
      </c>
      <c r="AS9" s="358" t="str">
        <f t="shared" ca="1" si="3"/>
        <v/>
      </c>
      <c r="AT9" s="358" t="str">
        <f t="shared" ca="1" si="3"/>
        <v/>
      </c>
      <c r="AU9" s="358" t="str">
        <f t="shared" ca="1" si="3"/>
        <v/>
      </c>
      <c r="AV9" s="358" t="str">
        <f t="shared" ca="1" si="3"/>
        <v/>
      </c>
      <c r="AW9" s="358" t="str">
        <f t="shared" ca="1" si="3"/>
        <v/>
      </c>
      <c r="AX9" s="358" t="str">
        <f t="shared" ca="1" si="3"/>
        <v/>
      </c>
      <c r="AY9" s="358" t="str">
        <f t="shared" ca="1" si="3"/>
        <v/>
      </c>
      <c r="AZ9" s="358" t="str">
        <f t="shared" ca="1" si="3"/>
        <v/>
      </c>
      <c r="BA9" s="358" t="str">
        <f t="shared" ca="1" si="3"/>
        <v/>
      </c>
      <c r="BB9" s="358" t="str">
        <f t="shared" ca="1" si="3"/>
        <v/>
      </c>
      <c r="BC9" s="358" t="str">
        <f t="shared" ca="1" si="3"/>
        <v/>
      </c>
      <c r="BD9" s="358" t="str">
        <f t="shared" ca="1" si="3"/>
        <v/>
      </c>
      <c r="BE9" s="358" t="str">
        <f t="shared" ca="1" si="3"/>
        <v/>
      </c>
      <c r="BF9" s="358" t="str">
        <f t="shared" ca="1" si="3"/>
        <v/>
      </c>
      <c r="BG9" s="373" t="str">
        <f t="shared" ca="1" si="3"/>
        <v/>
      </c>
      <c r="DF9" s="9"/>
      <c r="DG9" s="28"/>
      <c r="DI9" s="28"/>
      <c r="DK9" s="28"/>
      <c r="DO9" s="28"/>
      <c r="DQ9" s="28"/>
      <c r="DS9" s="28"/>
      <c r="DU9" s="28"/>
      <c r="DW9" s="28"/>
    </row>
    <row r="10" spans="1:127" ht="36" customHeight="1" x14ac:dyDescent="0.2">
      <c r="A10" s="394" t="s">
        <v>23</v>
      </c>
      <c r="B10" s="395"/>
      <c r="C10" s="395"/>
      <c r="D10" s="395"/>
      <c r="E10" s="396"/>
      <c r="F10" s="112" t="str">
        <f>E6</f>
        <v>Moyenne minimale indicative</v>
      </c>
      <c r="G10" s="113" t="str">
        <f>E5</f>
        <v>Moyenne maximale indicative</v>
      </c>
      <c r="H10" s="390" t="s">
        <v>77</v>
      </c>
      <c r="I10" s="391"/>
      <c r="J10" s="376"/>
      <c r="K10" s="359"/>
      <c r="L10" s="359"/>
      <c r="M10" s="359"/>
      <c r="N10" s="359"/>
      <c r="O10" s="359"/>
      <c r="P10" s="359"/>
      <c r="Q10" s="359"/>
      <c r="R10" s="359"/>
      <c r="S10" s="359"/>
      <c r="T10" s="359"/>
      <c r="U10" s="359"/>
      <c r="V10" s="359"/>
      <c r="W10" s="359"/>
      <c r="X10" s="359"/>
      <c r="Y10" s="359"/>
      <c r="Z10" s="359"/>
      <c r="AA10" s="359"/>
      <c r="AB10" s="359"/>
      <c r="AC10" s="359"/>
      <c r="AD10" s="359"/>
      <c r="AE10" s="359"/>
      <c r="AF10" s="359"/>
      <c r="AG10" s="359"/>
      <c r="AH10" s="359"/>
      <c r="AI10" s="359"/>
      <c r="AJ10" s="359"/>
      <c r="AK10" s="359"/>
      <c r="AL10" s="359"/>
      <c r="AM10" s="359"/>
      <c r="AN10" s="359"/>
      <c r="AO10" s="359"/>
      <c r="AP10" s="359"/>
      <c r="AQ10" s="359"/>
      <c r="AR10" s="359"/>
      <c r="AS10" s="359"/>
      <c r="AT10" s="359"/>
      <c r="AU10" s="359"/>
      <c r="AV10" s="359"/>
      <c r="AW10" s="359"/>
      <c r="AX10" s="359"/>
      <c r="AY10" s="359"/>
      <c r="AZ10" s="359"/>
      <c r="BA10" s="359"/>
      <c r="BB10" s="359"/>
      <c r="BC10" s="359"/>
      <c r="BD10" s="359"/>
      <c r="BE10" s="359"/>
      <c r="BF10" s="359"/>
      <c r="BG10" s="374"/>
      <c r="DF10" s="9"/>
      <c r="DG10" s="28"/>
      <c r="DI10" s="28"/>
      <c r="DK10" s="28"/>
      <c r="DO10" s="28"/>
      <c r="DQ10" s="28"/>
      <c r="DS10" s="28"/>
      <c r="DU10" s="28"/>
      <c r="DW10" s="28"/>
    </row>
    <row r="11" spans="1:127" ht="12.75" customHeight="1" x14ac:dyDescent="0.2">
      <c r="A11" s="397">
        <v>6</v>
      </c>
      <c r="B11" s="398"/>
      <c r="C11" s="398"/>
      <c r="D11" s="398"/>
      <c r="E11" s="399"/>
      <c r="F11" s="82">
        <v>6</v>
      </c>
      <c r="G11" s="100">
        <v>6</v>
      </c>
      <c r="H11" s="377">
        <v>6</v>
      </c>
      <c r="I11" s="378"/>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2" t="str">
        <f>IF('Bilan Groupe Compétences'!A13="","",'Bilan Groupe Compétences'!A13)</f>
        <v>Orientation MA1 : Communiquer avec courtoisie, faire preuve de serviabilité, de calme et de tact</v>
      </c>
      <c r="B12" s="363"/>
      <c r="C12" s="363"/>
      <c r="D12" s="363"/>
      <c r="E12" s="363"/>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60" t="str">
        <f t="shared" ref="H12:H71" si="6">IF(HR307="","",HR307)</f>
        <v/>
      </c>
      <c r="I12" s="361"/>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2" t="str">
        <f>IF('Bilan Groupe Compétences'!A14="","",'Bilan Groupe Compétences'!A14)</f>
        <v>Orientation MA2 : Maintenir son espace de travail fonctionnel et propre dans le respect des règles internes</v>
      </c>
      <c r="B13" s="363"/>
      <c r="C13" s="363"/>
      <c r="D13" s="363"/>
      <c r="E13" s="364"/>
      <c r="F13" s="96" t="str">
        <f t="shared" si="4"/>
        <v/>
      </c>
      <c r="G13" s="95" t="str">
        <f t="shared" si="5"/>
        <v/>
      </c>
      <c r="H13" s="360" t="str">
        <f t="shared" si="6"/>
        <v/>
      </c>
      <c r="I13" s="361"/>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2" t="str">
        <f>IF('Bilan Groupe Compétences'!A15="","",'Bilan Groupe Compétences'!A15)</f>
        <v>Orientation MA3 : Rechercher, trier, classifier, sélectionner l'information papier et numérique</v>
      </c>
      <c r="B14" s="363"/>
      <c r="C14" s="363"/>
      <c r="D14" s="363"/>
      <c r="E14" s="364"/>
      <c r="F14" s="96" t="str">
        <f t="shared" si="4"/>
        <v/>
      </c>
      <c r="G14" s="95" t="str">
        <f t="shared" si="5"/>
        <v/>
      </c>
      <c r="H14" s="360" t="str">
        <f t="shared" si="6"/>
        <v/>
      </c>
      <c r="I14" s="361"/>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2" t="str">
        <f>IF('Bilan Groupe Compétences'!A16="","",'Bilan Groupe Compétences'!A16)</f>
        <v>Orientation MA4 : Rédiger correctement des messages et comptes-rendus simples</v>
      </c>
      <c r="B15" s="363"/>
      <c r="C15" s="363"/>
      <c r="D15" s="363"/>
      <c r="E15" s="364"/>
      <c r="F15" s="96" t="str">
        <f t="shared" si="4"/>
        <v/>
      </c>
      <c r="G15" s="95" t="str">
        <f t="shared" si="5"/>
        <v/>
      </c>
      <c r="H15" s="360" t="str">
        <f t="shared" si="6"/>
        <v/>
      </c>
      <c r="I15" s="361"/>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2" t="str">
        <f>IF('Bilan Groupe Compétences'!A17="","",'Bilan Groupe Compétences'!A17)</f>
        <v>Orientation MA5 : Montrer de l'intérêt pour l'anglais et/ou autre(s) langue(s) étrangère(s)</v>
      </c>
      <c r="B16" s="363"/>
      <c r="C16" s="363"/>
      <c r="D16" s="363"/>
      <c r="E16" s="364"/>
      <c r="F16" s="96" t="str">
        <f t="shared" si="4"/>
        <v/>
      </c>
      <c r="G16" s="95" t="str">
        <f t="shared" si="5"/>
        <v/>
      </c>
      <c r="H16" s="360" t="str">
        <f t="shared" si="6"/>
        <v/>
      </c>
      <c r="I16" s="361"/>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2" t="str">
        <f>IF('Bilan Groupe Compétences'!A18="","",'Bilan Groupe Compétences'!A18)</f>
        <v>Orientation MCV-A1 : Effectuer et comprendre des calculs commerciaux simples (cadencier, % TVA et réduction)</v>
      </c>
      <c r="B17" s="363"/>
      <c r="C17" s="363"/>
      <c r="D17" s="363"/>
      <c r="E17" s="364"/>
      <c r="F17" s="96" t="str">
        <f t="shared" si="4"/>
        <v/>
      </c>
      <c r="G17" s="95" t="str">
        <f t="shared" si="5"/>
        <v/>
      </c>
      <c r="H17" s="360" t="str">
        <f t="shared" si="6"/>
        <v/>
      </c>
      <c r="I17" s="361"/>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2" t="str">
        <f>IF('Bilan Groupe Compétences'!A19="","",'Bilan Groupe Compétences'!A19)</f>
        <v>Orientation MCV-A2 : Travailler en équipe, collaborer, communiquer avec ses collaborateurs</v>
      </c>
      <c r="B18" s="363"/>
      <c r="C18" s="363"/>
      <c r="D18" s="363"/>
      <c r="E18" s="364"/>
      <c r="F18" s="96" t="str">
        <f t="shared" si="4"/>
        <v/>
      </c>
      <c r="G18" s="95" t="str">
        <f t="shared" si="5"/>
        <v/>
      </c>
      <c r="H18" s="360" t="str">
        <f t="shared" si="6"/>
        <v/>
      </c>
      <c r="I18" s="361"/>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2" t="str">
        <f>IF('Bilan Groupe Compétences'!A20="","",'Bilan Groupe Compétences'!A20)</f>
        <v>Orientation MCV-A3 : Argumenter, convaincre, répondre à des objections sur des sujets (ou produits) simples</v>
      </c>
      <c r="B19" s="363"/>
      <c r="C19" s="363"/>
      <c r="D19" s="363"/>
      <c r="E19" s="364"/>
      <c r="F19" s="96" t="str">
        <f t="shared" si="4"/>
        <v/>
      </c>
      <c r="G19" s="95" t="str">
        <f t="shared" si="5"/>
        <v/>
      </c>
      <c r="H19" s="360" t="str">
        <f t="shared" si="6"/>
        <v/>
      </c>
      <c r="I19" s="361"/>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2" t="str">
        <f>IF('Bilan Groupe Compétences'!A21="","",'Bilan Groupe Compétences'!A21)</f>
        <v>Orientation MCV-A4 : Se montrer dynamique, rapide et efficace dans la réalisation de tâches matérielles</v>
      </c>
      <c r="B20" s="363"/>
      <c r="C20" s="363"/>
      <c r="D20" s="363"/>
      <c r="E20" s="364"/>
      <c r="F20" s="96" t="str">
        <f t="shared" si="4"/>
        <v/>
      </c>
      <c r="G20" s="95" t="str">
        <f t="shared" si="5"/>
        <v/>
      </c>
      <c r="H20" s="360" t="str">
        <f t="shared" si="6"/>
        <v/>
      </c>
      <c r="I20" s="361"/>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2" t="str">
        <f>IF('Bilan Groupe Compétences'!A22="","",'Bilan Groupe Compétences'!A22)</f>
        <v>Orientation MCV-A5 : Mettre en valeur des présentations de produits et/ou créer des affichettes attrayantes</v>
      </c>
      <c r="B21" s="363"/>
      <c r="C21" s="363"/>
      <c r="D21" s="363"/>
      <c r="E21" s="364"/>
      <c r="F21" s="96" t="str">
        <f t="shared" si="4"/>
        <v/>
      </c>
      <c r="G21" s="95" t="str">
        <f t="shared" si="5"/>
        <v/>
      </c>
      <c r="H21" s="360" t="str">
        <f t="shared" si="6"/>
        <v/>
      </c>
      <c r="I21" s="361"/>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2" t="str">
        <f>IF('Bilan Groupe Compétences'!A23="","",'Bilan Groupe Compétences'!A23)</f>
        <v>Orientation MCV-B1 : Travailler en autonomie, faire preuve d’indépendance et d’organisation, prendre des initiatives</v>
      </c>
      <c r="B22" s="363"/>
      <c r="C22" s="363"/>
      <c r="D22" s="363"/>
      <c r="E22" s="364"/>
      <c r="F22" s="96" t="str">
        <f t="shared" si="4"/>
        <v/>
      </c>
      <c r="G22" s="95" t="str">
        <f t="shared" si="5"/>
        <v/>
      </c>
      <c r="H22" s="360" t="str">
        <f t="shared" si="6"/>
        <v/>
      </c>
      <c r="I22" s="361"/>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2" t="str">
        <f>IF('Bilan Groupe Compétences'!A24="","",'Bilan Groupe Compétences'!A24)</f>
        <v>Orientation MCV-B2 : Faire preuve de qualité d'écoute, d'observation, d'adaptabilité et d'aisance verbale</v>
      </c>
      <c r="B23" s="363"/>
      <c r="C23" s="363"/>
      <c r="D23" s="363"/>
      <c r="E23" s="364"/>
      <c r="F23" s="96" t="str">
        <f t="shared" si="4"/>
        <v/>
      </c>
      <c r="G23" s="95" t="str">
        <f t="shared" si="5"/>
        <v/>
      </c>
      <c r="H23" s="360" t="str">
        <f t="shared" si="6"/>
        <v/>
      </c>
      <c r="I23" s="361"/>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2" t="str">
        <f>IF('Bilan Groupe Compétences'!A25="","",'Bilan Groupe Compétences'!A25)</f>
        <v>Orientation MCV-B3 : Faire preuve d'aisance, de persévérance dans l'argumentation, la réponse aux objections</v>
      </c>
      <c r="B24" s="363"/>
      <c r="C24" s="363"/>
      <c r="D24" s="363"/>
      <c r="E24" s="364"/>
      <c r="F24" s="96" t="str">
        <f t="shared" si="4"/>
        <v/>
      </c>
      <c r="G24" s="95" t="str">
        <f t="shared" si="5"/>
        <v/>
      </c>
      <c r="H24" s="360" t="str">
        <f t="shared" si="6"/>
        <v/>
      </c>
      <c r="I24" s="361"/>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2" t="str">
        <f>IF('Bilan Groupe Compétences'!A26="","",'Bilan Groupe Compétences'!A26)</f>
        <v>Orientation MCV-B4 : Analyser, synthétiser, s’autoanalyser avec pertinence à l’oral ou l’écrit</v>
      </c>
      <c r="B25" s="363"/>
      <c r="C25" s="363"/>
      <c r="D25" s="363"/>
      <c r="E25" s="364"/>
      <c r="F25" s="96" t="str">
        <f t="shared" si="4"/>
        <v/>
      </c>
      <c r="G25" s="95" t="str">
        <f t="shared" si="5"/>
        <v/>
      </c>
      <c r="H25" s="360" t="str">
        <f t="shared" si="6"/>
        <v/>
      </c>
      <c r="I25" s="361"/>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2" t="str">
        <f>IF('Bilan Groupe Compétences'!A27="","",'Bilan Groupe Compétences'!A27)</f>
        <v>Orientation MCV-B5 : Se montrer rationnel, flexible et entreprenant dans des situations de mobilité</v>
      </c>
      <c r="B26" s="363"/>
      <c r="C26" s="363"/>
      <c r="D26" s="363"/>
      <c r="E26" s="364"/>
      <c r="F26" s="96" t="str">
        <f t="shared" si="4"/>
        <v/>
      </c>
      <c r="G26" s="95" t="str">
        <f t="shared" si="5"/>
        <v/>
      </c>
      <c r="H26" s="360" t="str">
        <f t="shared" si="6"/>
        <v/>
      </c>
      <c r="I26" s="361"/>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2" t="str">
        <f>IF('Bilan Groupe Compétences'!A28="","",'Bilan Groupe Compétences'!A28)</f>
        <v>1.A. Prendre contact avec le client interne ou externe (ou prospect), dans un cadre omnicanal :</v>
      </c>
      <c r="B27" s="363"/>
      <c r="C27" s="363"/>
      <c r="D27" s="363"/>
      <c r="E27" s="364"/>
      <c r="F27" s="96" t="str">
        <f t="shared" si="4"/>
        <v/>
      </c>
      <c r="G27" s="95" t="str">
        <f t="shared" si="5"/>
        <v/>
      </c>
      <c r="H27" s="360" t="str">
        <f t="shared" si="6"/>
        <v/>
      </c>
      <c r="I27" s="361"/>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2" t="str">
        <f>IF('Bilan Groupe Compétences'!A29="","",'Bilan Groupe Compétences'!A29)</f>
        <v>1.B. Identifier le client externe ou interne à l’organisation et ses caractéristiques, dans un cadre omnicanal</v>
      </c>
      <c r="B28" s="363"/>
      <c r="C28" s="363"/>
      <c r="D28" s="363"/>
      <c r="E28" s="364"/>
      <c r="F28" s="96" t="str">
        <f t="shared" si="4"/>
        <v/>
      </c>
      <c r="G28" s="95" t="str">
        <f t="shared" si="5"/>
        <v/>
      </c>
      <c r="H28" s="360" t="str">
        <f t="shared" si="6"/>
        <v/>
      </c>
      <c r="I28" s="361"/>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2" t="str">
        <f>IF('Bilan Groupe Compétences'!A30="","",'Bilan Groupe Compétences'!A30)</f>
        <v>1.C. Identifier le besoin du client externe ou interne (ou du prospect), dans un cadre omnicanal</v>
      </c>
      <c r="B29" s="363"/>
      <c r="C29" s="363"/>
      <c r="D29" s="363"/>
      <c r="E29" s="364"/>
      <c r="F29" s="96" t="str">
        <f t="shared" si="4"/>
        <v/>
      </c>
      <c r="G29" s="95" t="str">
        <f t="shared" si="5"/>
        <v/>
      </c>
      <c r="H29" s="360" t="str">
        <f t="shared" si="6"/>
        <v/>
      </c>
      <c r="I29" s="361"/>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2" t="str">
        <f>IF('Bilan Groupe Compétences'!A31="","",'Bilan Groupe Compétences'!A31)</f>
        <v>1.D. Proposer une solution adaptée au parcours et à l’expérience du client interne ou externe (ou prospect), dans un cadre omnicanal</v>
      </c>
      <c r="B30" s="363"/>
      <c r="C30" s="363"/>
      <c r="D30" s="363"/>
      <c r="E30" s="364"/>
      <c r="F30" s="96" t="str">
        <f t="shared" si="4"/>
        <v/>
      </c>
      <c r="G30" s="95" t="str">
        <f t="shared" si="5"/>
        <v/>
      </c>
      <c r="H30" s="360" t="str">
        <f t="shared" si="6"/>
        <v/>
      </c>
      <c r="I30" s="361"/>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2" t="str">
        <f>IF('Bilan Groupe Compétences'!A32="","",'Bilan Groupe Compétences'!A32)</f>
        <v>2.A. Gérer le suivi de la demande du client interne ou externe (ou du prospect) dans un cadre omnicanal, notamment :</v>
      </c>
      <c r="B31" s="363"/>
      <c r="C31" s="363"/>
      <c r="D31" s="363"/>
      <c r="E31" s="364"/>
      <c r="F31" s="96" t="str">
        <f t="shared" si="4"/>
        <v/>
      </c>
      <c r="G31" s="95" t="str">
        <f t="shared" si="5"/>
        <v/>
      </c>
      <c r="H31" s="360" t="str">
        <f t="shared" si="6"/>
        <v/>
      </c>
      <c r="I31" s="361"/>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2" t="str">
        <f>IF('Bilan Groupe Compétences'!A33="","",'Bilan Groupe Compétences'!A33)</f>
        <v>2.B. Satisfaire le client interne ou externe (ou prospect) dans un cadre omnicanal</v>
      </c>
      <c r="B32" s="363"/>
      <c r="C32" s="363"/>
      <c r="D32" s="363"/>
      <c r="E32" s="364"/>
      <c r="F32" s="96" t="str">
        <f t="shared" si="4"/>
        <v/>
      </c>
      <c r="G32" s="95" t="str">
        <f t="shared" si="5"/>
        <v/>
      </c>
      <c r="H32" s="360" t="str">
        <f t="shared" si="6"/>
        <v/>
      </c>
      <c r="I32" s="361"/>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2" t="str">
        <f>IF('Bilan Groupe Compétences'!A34="","",'Bilan Groupe Compétences'!A34)</f>
        <v>2.C. Fidéliser/pérenniser la relation avec le client interne ou externe dans un cadre omnicanal</v>
      </c>
      <c r="B33" s="363"/>
      <c r="C33" s="363"/>
      <c r="D33" s="363"/>
      <c r="E33" s="364"/>
      <c r="F33" s="96" t="str">
        <f t="shared" si="4"/>
        <v/>
      </c>
      <c r="G33" s="95" t="str">
        <f t="shared" si="5"/>
        <v/>
      </c>
      <c r="H33" s="360" t="str">
        <f t="shared" si="6"/>
        <v/>
      </c>
      <c r="I33" s="361"/>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2" t="str">
        <f>IF('Bilan Groupe Compétences'!A35="","",'Bilan Groupe Compétences'!A35)</f>
        <v>3.A. Assurer la veille informationnelle et commerciale (la collecte) dans un cadre omnicanal</v>
      </c>
      <c r="B34" s="363"/>
      <c r="C34" s="363"/>
      <c r="D34" s="363"/>
      <c r="E34" s="364"/>
      <c r="F34" s="96" t="str">
        <f t="shared" si="4"/>
        <v/>
      </c>
      <c r="G34" s="95" t="str">
        <f t="shared" si="5"/>
        <v/>
      </c>
      <c r="H34" s="360" t="str">
        <f t="shared" si="6"/>
        <v/>
      </c>
      <c r="I34" s="361"/>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2" t="str">
        <f>IF('Bilan Groupe Compétences'!A36="","",'Bilan Groupe Compétences'!A36)</f>
        <v>3.B. Traiter et exploiter l’information relative à la relation client (interne, externe ou prospect) dans un cadre omnicanal</v>
      </c>
      <c r="B35" s="363"/>
      <c r="C35" s="363"/>
      <c r="D35" s="363"/>
      <c r="E35" s="364"/>
      <c r="F35" s="96" t="str">
        <f t="shared" si="4"/>
        <v/>
      </c>
      <c r="G35" s="95" t="str">
        <f t="shared" si="5"/>
        <v/>
      </c>
      <c r="H35" s="360" t="str">
        <f t="shared" si="6"/>
        <v/>
      </c>
      <c r="I35" s="361"/>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2" t="str">
        <f>IF('Bilan Groupe Compétences'!A37="","",'Bilan Groupe Compétences'!A37)</f>
        <v>3.C. Diffuser l’information au client interne, externe ou au prospect dans un cadre omnicanal</v>
      </c>
      <c r="B36" s="363"/>
      <c r="C36" s="363"/>
      <c r="D36" s="363"/>
      <c r="E36" s="364"/>
      <c r="F36" s="96" t="str">
        <f t="shared" si="4"/>
        <v/>
      </c>
      <c r="G36" s="95" t="str">
        <f t="shared" si="5"/>
        <v/>
      </c>
      <c r="H36" s="360" t="str">
        <f t="shared" si="6"/>
        <v/>
      </c>
      <c r="I36" s="361"/>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2" t="str">
        <f>IF('Bilan Groupe Compétences'!A38="","",'Bilan Groupe Compétences'!A38)</f>
        <v>CT 1. Produire un résultat conforme à la commande (de la hiérarchie, du client…)</v>
      </c>
      <c r="B37" s="363"/>
      <c r="C37" s="363"/>
      <c r="D37" s="363"/>
      <c r="E37" s="364"/>
      <c r="F37" s="96" t="str">
        <f t="shared" si="4"/>
        <v/>
      </c>
      <c r="G37" s="95" t="str">
        <f t="shared" si="5"/>
        <v/>
      </c>
      <c r="H37" s="360" t="str">
        <f t="shared" si="6"/>
        <v/>
      </c>
      <c r="I37" s="361"/>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2" t="str">
        <f>IF('Bilan Groupe Compétences'!A39="","",'Bilan Groupe Compétences'!A39)</f>
        <v>CT 2. Respecter les délais impartis</v>
      </c>
      <c r="B38" s="363"/>
      <c r="C38" s="363"/>
      <c r="D38" s="363"/>
      <c r="E38" s="364"/>
      <c r="F38" s="96" t="str">
        <f t="shared" si="4"/>
        <v/>
      </c>
      <c r="G38" s="95" t="str">
        <f t="shared" si="5"/>
        <v/>
      </c>
      <c r="H38" s="360" t="str">
        <f t="shared" si="6"/>
        <v/>
      </c>
      <c r="I38" s="361"/>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2" t="str">
        <f>IF('Bilan Groupe Compétences'!A40="","",'Bilan Groupe Compétences'!A40)</f>
        <v>CT 3. Restituer la présentation de son activité</v>
      </c>
      <c r="B39" s="363"/>
      <c r="C39" s="363"/>
      <c r="D39" s="363"/>
      <c r="E39" s="364"/>
      <c r="F39" s="96" t="str">
        <f t="shared" si="4"/>
        <v/>
      </c>
      <c r="G39" s="95" t="str">
        <f t="shared" si="5"/>
        <v/>
      </c>
      <c r="H39" s="360" t="str">
        <f t="shared" si="6"/>
        <v/>
      </c>
      <c r="I39" s="361"/>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2" t="str">
        <f>IF('Bilan Groupe Compétences'!A41="","",'Bilan Groupe Compétences'!A41)</f>
        <v>CT 4. S'impliquer dans son action</v>
      </c>
      <c r="B40" s="363"/>
      <c r="C40" s="363"/>
      <c r="D40" s="363"/>
      <c r="E40" s="364"/>
      <c r="F40" s="96" t="str">
        <f t="shared" si="4"/>
        <v/>
      </c>
      <c r="G40" s="95" t="str">
        <f t="shared" si="5"/>
        <v/>
      </c>
      <c r="H40" s="360" t="str">
        <f t="shared" si="6"/>
        <v/>
      </c>
      <c r="I40" s="361"/>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2" t="str">
        <f>IF('Bilan Groupe Compétences'!A42="","",'Bilan Groupe Compétences'!A42)</f>
        <v>CT 5. S'intégrer de façon harmonieuse et constructive à l'équipe de travail</v>
      </c>
      <c r="B41" s="363"/>
      <c r="C41" s="363"/>
      <c r="D41" s="363"/>
      <c r="E41" s="364"/>
      <c r="F41" s="96" t="str">
        <f t="shared" si="4"/>
        <v/>
      </c>
      <c r="G41" s="95" t="str">
        <f t="shared" si="5"/>
        <v/>
      </c>
      <c r="H41" s="360" t="str">
        <f t="shared" si="6"/>
        <v/>
      </c>
      <c r="I41" s="361"/>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2" t="str">
        <f>IF('Bilan Groupe Compétences'!A43="","",'Bilan Groupe Compétences'!A43)</f>
        <v>CT 6. Rechercher l'information et l'exploiter</v>
      </c>
      <c r="B42" s="363"/>
      <c r="C42" s="363"/>
      <c r="D42" s="363"/>
      <c r="E42" s="364"/>
      <c r="F42" s="96" t="str">
        <f t="shared" si="4"/>
        <v/>
      </c>
      <c r="G42" s="95" t="str">
        <f t="shared" si="5"/>
        <v/>
      </c>
      <c r="H42" s="360" t="str">
        <f t="shared" si="6"/>
        <v/>
      </c>
      <c r="I42" s="361"/>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2" t="str">
        <f>IF('Bilan Groupe Compétences'!A44="","",'Bilan Groupe Compétences'!A44)</f>
        <v>CT 7. A l'écrit, s'exprimer avec la qualité rédactionnelle attendue</v>
      </c>
      <c r="B43" s="363"/>
      <c r="C43" s="363"/>
      <c r="D43" s="363"/>
      <c r="E43" s="364"/>
      <c r="F43" s="96" t="str">
        <f t="shared" si="4"/>
        <v/>
      </c>
      <c r="G43" s="95" t="str">
        <f t="shared" si="5"/>
        <v/>
      </c>
      <c r="H43" s="360" t="str">
        <f t="shared" si="6"/>
        <v/>
      </c>
      <c r="I43" s="361"/>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2" t="str">
        <f>IF('Bilan Groupe Compétences'!A45="","",'Bilan Groupe Compétences'!A45)</f>
        <v>CT 8. A l'oral, s'exprimer de façon professionnelle</v>
      </c>
      <c r="B44" s="363"/>
      <c r="C44" s="363"/>
      <c r="D44" s="363"/>
      <c r="E44" s="364"/>
      <c r="F44" s="96" t="str">
        <f t="shared" si="4"/>
        <v/>
      </c>
      <c r="G44" s="95" t="str">
        <f t="shared" si="5"/>
        <v/>
      </c>
      <c r="H44" s="360" t="str">
        <f t="shared" si="6"/>
        <v/>
      </c>
      <c r="I44" s="361"/>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2" t="str">
        <f>IF('Bilan Groupe Compétences'!A46="","",'Bilan Groupe Compétences'!A46)</f>
        <v>CT 9. Développer son agilité numérique</v>
      </c>
      <c r="B45" s="363"/>
      <c r="C45" s="363"/>
      <c r="D45" s="363"/>
      <c r="E45" s="364"/>
      <c r="F45" s="96" t="str">
        <f t="shared" si="4"/>
        <v/>
      </c>
      <c r="G45" s="95" t="str">
        <f t="shared" si="5"/>
        <v/>
      </c>
      <c r="H45" s="360" t="str">
        <f t="shared" si="6"/>
        <v/>
      </c>
      <c r="I45" s="361"/>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2" t="str">
        <f>IF('Bilan Groupe Compétences'!A47="","",'Bilan Groupe Compétences'!A47)</f>
        <v>CT 10. Adopter une posture professionnelle (non verbal)</v>
      </c>
      <c r="B46" s="363"/>
      <c r="C46" s="363"/>
      <c r="D46" s="363"/>
      <c r="E46" s="364"/>
      <c r="F46" s="96" t="str">
        <f t="shared" si="4"/>
        <v/>
      </c>
      <c r="G46" s="95" t="str">
        <f t="shared" si="5"/>
        <v/>
      </c>
      <c r="H46" s="360" t="str">
        <f t="shared" si="6"/>
        <v/>
      </c>
      <c r="I46" s="361"/>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2" t="str">
        <f>IF('Bilan Groupe Compétences'!A48="","",'Bilan Groupe Compétences'!A48)</f>
        <v>CT 11. S'autoévaluer</v>
      </c>
      <c r="B47" s="363"/>
      <c r="C47" s="363"/>
      <c r="D47" s="363"/>
      <c r="E47" s="364"/>
      <c r="F47" s="96" t="str">
        <f t="shared" si="4"/>
        <v/>
      </c>
      <c r="G47" s="95" t="str">
        <f t="shared" si="5"/>
        <v/>
      </c>
      <c r="H47" s="360" t="str">
        <f t="shared" si="6"/>
        <v/>
      </c>
      <c r="I47" s="361"/>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2" t="str">
        <f>IF('Bilan Groupe Compétences'!A49="","",'Bilan Groupe Compétences'!A49)</f>
        <v/>
      </c>
      <c r="B48" s="363"/>
      <c r="C48" s="363"/>
      <c r="D48" s="363"/>
      <c r="E48" s="364"/>
      <c r="F48" s="96" t="str">
        <f t="shared" si="4"/>
        <v/>
      </c>
      <c r="G48" s="95" t="str">
        <f t="shared" si="5"/>
        <v/>
      </c>
      <c r="H48" s="360" t="str">
        <f t="shared" si="6"/>
        <v/>
      </c>
      <c r="I48" s="361"/>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2" t="str">
        <f>IF('Bilan Groupe Compétences'!A50="","",'Bilan Groupe Compétences'!A50)</f>
        <v/>
      </c>
      <c r="B49" s="363"/>
      <c r="C49" s="363"/>
      <c r="D49" s="363"/>
      <c r="E49" s="364"/>
      <c r="F49" s="96" t="str">
        <f t="shared" si="4"/>
        <v/>
      </c>
      <c r="G49" s="95" t="str">
        <f t="shared" si="5"/>
        <v/>
      </c>
      <c r="H49" s="360" t="str">
        <f t="shared" si="6"/>
        <v/>
      </c>
      <c r="I49" s="361"/>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2" t="str">
        <f>IF('Bilan Groupe Compétences'!A51="","",'Bilan Groupe Compétences'!A51)</f>
        <v/>
      </c>
      <c r="B50" s="363"/>
      <c r="C50" s="363"/>
      <c r="D50" s="363"/>
      <c r="E50" s="364"/>
      <c r="F50" s="96" t="str">
        <f t="shared" si="4"/>
        <v/>
      </c>
      <c r="G50" s="95" t="str">
        <f t="shared" si="5"/>
        <v/>
      </c>
      <c r="H50" s="360" t="str">
        <f t="shared" si="6"/>
        <v/>
      </c>
      <c r="I50" s="361"/>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2" t="str">
        <f>IF('Bilan Groupe Compétences'!A52="","",'Bilan Groupe Compétences'!A52)</f>
        <v/>
      </c>
      <c r="B51" s="363"/>
      <c r="C51" s="363"/>
      <c r="D51" s="363"/>
      <c r="E51" s="364"/>
      <c r="F51" s="96" t="str">
        <f t="shared" si="4"/>
        <v/>
      </c>
      <c r="G51" s="95" t="str">
        <f t="shared" si="5"/>
        <v/>
      </c>
      <c r="H51" s="360" t="str">
        <f t="shared" si="6"/>
        <v/>
      </c>
      <c r="I51" s="361"/>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2" t="str">
        <f>IF('Bilan Groupe Compétences'!A53="","",'Bilan Groupe Compétences'!A53)</f>
        <v/>
      </c>
      <c r="B52" s="363"/>
      <c r="C52" s="363"/>
      <c r="D52" s="363"/>
      <c r="E52" s="364"/>
      <c r="F52" s="96" t="str">
        <f t="shared" si="4"/>
        <v/>
      </c>
      <c r="G52" s="95" t="str">
        <f t="shared" si="5"/>
        <v/>
      </c>
      <c r="H52" s="360" t="str">
        <f t="shared" si="6"/>
        <v/>
      </c>
      <c r="I52" s="361"/>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2" t="str">
        <f>IF('Bilan Groupe Compétences'!A54="","",'Bilan Groupe Compétences'!A54)</f>
        <v/>
      </c>
      <c r="B53" s="363"/>
      <c r="C53" s="363"/>
      <c r="D53" s="363"/>
      <c r="E53" s="364"/>
      <c r="F53" s="96" t="str">
        <f t="shared" si="4"/>
        <v/>
      </c>
      <c r="G53" s="95" t="str">
        <f t="shared" si="5"/>
        <v/>
      </c>
      <c r="H53" s="360" t="str">
        <f t="shared" si="6"/>
        <v/>
      </c>
      <c r="I53" s="361"/>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2" t="str">
        <f>IF('Bilan Groupe Compétences'!A55="","",'Bilan Groupe Compétences'!A55)</f>
        <v/>
      </c>
      <c r="B54" s="363"/>
      <c r="C54" s="363"/>
      <c r="D54" s="363"/>
      <c r="E54" s="364"/>
      <c r="F54" s="96" t="str">
        <f t="shared" si="4"/>
        <v/>
      </c>
      <c r="G54" s="95" t="str">
        <f t="shared" si="5"/>
        <v/>
      </c>
      <c r="H54" s="360" t="str">
        <f t="shared" si="6"/>
        <v/>
      </c>
      <c r="I54" s="361"/>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2" t="str">
        <f>IF('Bilan Groupe Compétences'!A56="","",'Bilan Groupe Compétences'!A56)</f>
        <v/>
      </c>
      <c r="B55" s="363"/>
      <c r="C55" s="363"/>
      <c r="D55" s="363"/>
      <c r="E55" s="364"/>
      <c r="F55" s="96" t="str">
        <f t="shared" si="4"/>
        <v/>
      </c>
      <c r="G55" s="95" t="str">
        <f t="shared" si="5"/>
        <v/>
      </c>
      <c r="H55" s="360" t="str">
        <f t="shared" si="6"/>
        <v/>
      </c>
      <c r="I55" s="361"/>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2" t="str">
        <f>IF('Bilan Groupe Compétences'!A57="","",'Bilan Groupe Compétences'!A57)</f>
        <v/>
      </c>
      <c r="B56" s="363"/>
      <c r="C56" s="363"/>
      <c r="D56" s="363"/>
      <c r="E56" s="364"/>
      <c r="F56" s="96" t="str">
        <f t="shared" si="4"/>
        <v/>
      </c>
      <c r="G56" s="95" t="str">
        <f t="shared" si="5"/>
        <v/>
      </c>
      <c r="H56" s="360" t="str">
        <f t="shared" si="6"/>
        <v/>
      </c>
      <c r="I56" s="361"/>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2" t="str">
        <f>IF('Bilan Groupe Compétences'!A58="","",'Bilan Groupe Compétences'!A58)</f>
        <v/>
      </c>
      <c r="B57" s="363"/>
      <c r="C57" s="363"/>
      <c r="D57" s="363"/>
      <c r="E57" s="364"/>
      <c r="F57" s="96" t="str">
        <f t="shared" si="4"/>
        <v/>
      </c>
      <c r="G57" s="95" t="str">
        <f t="shared" si="5"/>
        <v/>
      </c>
      <c r="H57" s="360" t="str">
        <f t="shared" si="6"/>
        <v/>
      </c>
      <c r="I57" s="361"/>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2" t="str">
        <f>IF('Bilan Groupe Compétences'!A59="","",'Bilan Groupe Compétences'!A59)</f>
        <v/>
      </c>
      <c r="B58" s="363"/>
      <c r="C58" s="363"/>
      <c r="D58" s="363"/>
      <c r="E58" s="364"/>
      <c r="F58" s="96" t="str">
        <f t="shared" si="4"/>
        <v/>
      </c>
      <c r="G58" s="95" t="str">
        <f t="shared" si="5"/>
        <v/>
      </c>
      <c r="H58" s="360" t="str">
        <f t="shared" si="6"/>
        <v/>
      </c>
      <c r="I58" s="361"/>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2" t="str">
        <f>IF('Bilan Groupe Compétences'!A60="","",'Bilan Groupe Compétences'!A60)</f>
        <v/>
      </c>
      <c r="B59" s="363"/>
      <c r="C59" s="363"/>
      <c r="D59" s="363"/>
      <c r="E59" s="364"/>
      <c r="F59" s="96" t="str">
        <f t="shared" si="4"/>
        <v/>
      </c>
      <c r="G59" s="95" t="str">
        <f t="shared" si="5"/>
        <v/>
      </c>
      <c r="H59" s="360" t="str">
        <f t="shared" si="6"/>
        <v/>
      </c>
      <c r="I59" s="361"/>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2" t="str">
        <f>IF('Bilan Groupe Compétences'!A61="","",'Bilan Groupe Compétences'!A61)</f>
        <v/>
      </c>
      <c r="B60" s="363"/>
      <c r="C60" s="363"/>
      <c r="D60" s="363"/>
      <c r="E60" s="364"/>
      <c r="F60" s="96" t="str">
        <f t="shared" si="4"/>
        <v/>
      </c>
      <c r="G60" s="95" t="str">
        <f t="shared" si="5"/>
        <v/>
      </c>
      <c r="H60" s="360" t="str">
        <f t="shared" si="6"/>
        <v/>
      </c>
      <c r="I60" s="361"/>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2" t="str">
        <f>IF('Bilan Groupe Compétences'!A62="","",'Bilan Groupe Compétences'!A62)</f>
        <v/>
      </c>
      <c r="B61" s="363"/>
      <c r="C61" s="363"/>
      <c r="D61" s="363"/>
      <c r="E61" s="364"/>
      <c r="F61" s="96" t="str">
        <f t="shared" si="4"/>
        <v/>
      </c>
      <c r="G61" s="95" t="str">
        <f t="shared" si="5"/>
        <v/>
      </c>
      <c r="H61" s="360" t="str">
        <f t="shared" si="6"/>
        <v/>
      </c>
      <c r="I61" s="361"/>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2" t="str">
        <f>IF('Bilan Groupe Compétences'!A63="","",'Bilan Groupe Compétences'!A63)</f>
        <v/>
      </c>
      <c r="B62" s="363"/>
      <c r="C62" s="363"/>
      <c r="D62" s="363"/>
      <c r="E62" s="364"/>
      <c r="F62" s="96" t="str">
        <f t="shared" si="4"/>
        <v/>
      </c>
      <c r="G62" s="95" t="str">
        <f t="shared" si="5"/>
        <v/>
      </c>
      <c r="H62" s="360" t="str">
        <f t="shared" si="6"/>
        <v/>
      </c>
      <c r="I62" s="361"/>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2" t="str">
        <f>IF('Bilan Groupe Compétences'!A64="","",'Bilan Groupe Compétences'!A64)</f>
        <v/>
      </c>
      <c r="B63" s="363"/>
      <c r="C63" s="363"/>
      <c r="D63" s="363"/>
      <c r="E63" s="364"/>
      <c r="F63" s="96" t="str">
        <f t="shared" si="4"/>
        <v/>
      </c>
      <c r="G63" s="95" t="str">
        <f t="shared" si="5"/>
        <v/>
      </c>
      <c r="H63" s="360" t="str">
        <f t="shared" si="6"/>
        <v/>
      </c>
      <c r="I63" s="361"/>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2" t="str">
        <f>IF('Bilan Groupe Compétences'!A65="","",'Bilan Groupe Compétences'!A65)</f>
        <v/>
      </c>
      <c r="B64" s="363"/>
      <c r="C64" s="363"/>
      <c r="D64" s="363"/>
      <c r="E64" s="364"/>
      <c r="F64" s="96" t="str">
        <f t="shared" si="4"/>
        <v/>
      </c>
      <c r="G64" s="95" t="str">
        <f t="shared" si="5"/>
        <v/>
      </c>
      <c r="H64" s="360" t="str">
        <f t="shared" si="6"/>
        <v/>
      </c>
      <c r="I64" s="361"/>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2" t="str">
        <f>IF('Bilan Groupe Compétences'!A66="","",'Bilan Groupe Compétences'!A66)</f>
        <v/>
      </c>
      <c r="B65" s="363"/>
      <c r="C65" s="363"/>
      <c r="D65" s="363"/>
      <c r="E65" s="364"/>
      <c r="F65" s="96" t="str">
        <f t="shared" si="4"/>
        <v/>
      </c>
      <c r="G65" s="95" t="str">
        <f t="shared" si="5"/>
        <v/>
      </c>
      <c r="H65" s="360" t="str">
        <f t="shared" si="6"/>
        <v/>
      </c>
      <c r="I65" s="361"/>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2" t="str">
        <f>IF('Bilan Groupe Compétences'!A67="","",'Bilan Groupe Compétences'!A67)</f>
        <v/>
      </c>
      <c r="B66" s="363"/>
      <c r="C66" s="363"/>
      <c r="D66" s="363"/>
      <c r="E66" s="364"/>
      <c r="F66" s="96" t="str">
        <f t="shared" si="4"/>
        <v/>
      </c>
      <c r="G66" s="95" t="str">
        <f t="shared" si="5"/>
        <v/>
      </c>
      <c r="H66" s="360" t="str">
        <f t="shared" si="6"/>
        <v/>
      </c>
      <c r="I66" s="361"/>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2" t="str">
        <f>IF('Bilan Groupe Compétences'!A68="","",'Bilan Groupe Compétences'!A68)</f>
        <v/>
      </c>
      <c r="B67" s="363"/>
      <c r="C67" s="363"/>
      <c r="D67" s="363"/>
      <c r="E67" s="364"/>
      <c r="F67" s="96" t="str">
        <f t="shared" si="4"/>
        <v/>
      </c>
      <c r="G67" s="95" t="str">
        <f t="shared" si="5"/>
        <v/>
      </c>
      <c r="H67" s="360" t="str">
        <f t="shared" si="6"/>
        <v/>
      </c>
      <c r="I67" s="361"/>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2" t="str">
        <f>IF('Bilan Groupe Compétences'!A69="","",'Bilan Groupe Compétences'!A69)</f>
        <v/>
      </c>
      <c r="B68" s="363"/>
      <c r="C68" s="363"/>
      <c r="D68" s="363"/>
      <c r="E68" s="364"/>
      <c r="F68" s="96" t="str">
        <f t="shared" si="4"/>
        <v/>
      </c>
      <c r="G68" s="95" t="str">
        <f t="shared" si="5"/>
        <v/>
      </c>
      <c r="H68" s="360" t="str">
        <f t="shared" si="6"/>
        <v/>
      </c>
      <c r="I68" s="361"/>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2" t="str">
        <f>IF('Bilan Groupe Compétences'!A70="","",'Bilan Groupe Compétences'!A70)</f>
        <v/>
      </c>
      <c r="B69" s="363"/>
      <c r="C69" s="363"/>
      <c r="D69" s="363"/>
      <c r="E69" s="379"/>
      <c r="F69" s="96" t="str">
        <f t="shared" si="4"/>
        <v/>
      </c>
      <c r="G69" s="95" t="str">
        <f t="shared" si="5"/>
        <v/>
      </c>
      <c r="H69" s="360" t="str">
        <f t="shared" si="6"/>
        <v/>
      </c>
      <c r="I69" s="361"/>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2" t="str">
        <f>IF('Bilan Groupe Compétences'!A71="","",'Bilan Groupe Compétences'!A71)</f>
        <v/>
      </c>
      <c r="B70" s="363"/>
      <c r="C70" s="363"/>
      <c r="D70" s="363"/>
      <c r="E70" s="379"/>
      <c r="F70" s="96" t="str">
        <f t="shared" si="4"/>
        <v/>
      </c>
      <c r="G70" s="95" t="str">
        <f t="shared" si="5"/>
        <v/>
      </c>
      <c r="H70" s="360" t="str">
        <f t="shared" si="6"/>
        <v/>
      </c>
      <c r="I70" s="361"/>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6" t="str">
        <f>IF('Bilan Groupe Compétences'!A72="","",'Bilan Groupe Compétences'!A72)</f>
        <v/>
      </c>
      <c r="B71" s="337"/>
      <c r="C71" s="337"/>
      <c r="D71" s="337"/>
      <c r="E71" s="338"/>
      <c r="F71" s="98" t="str">
        <f t="shared" si="4"/>
        <v/>
      </c>
      <c r="G71" s="99" t="str">
        <f t="shared" si="5"/>
        <v/>
      </c>
      <c r="H71" s="380" t="str">
        <f t="shared" si="6"/>
        <v/>
      </c>
      <c r="I71" s="381"/>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127</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132</v>
      </c>
      <c r="HT300" s="10" t="str">
        <f ca="1">IF(COUNTA($HV$300:$JS$300)-COUNTIF($HV$300:$JS$300,"")=0,$HI$307,IF(COUNTIF(HV306:JS306,$HI$307)=COUNTA($J$6:$BG$6)-COUNTIF($J$6:$BG$6,""),$HI$307,IF(AND(COUNTA($J$7:$BG$7)-COUNTIF($J$7:$BG$7,$HI$307)=COUNTIF($J$7:$BG$7,$HI$306),COUNTA($J$12:$BG$71)=COUNTIF($J$12:$BG$71,$HI$306)),$HI$306,SUM(HV300:JS300)/SUM(HV305:JS305))))</f>
        <v>NC</v>
      </c>
      <c r="HU300" s="16" t="s">
        <v>130</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133</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1077" priority="22" operator="equal">
      <formula>20</formula>
    </cfRule>
    <cfRule type="cellIs" dxfId="1076" priority="23" operator="between">
      <formula>15</formula>
      <formula>19.9999999999999</formula>
    </cfRule>
    <cfRule type="cellIs" dxfId="1075" priority="24" operator="between">
      <formula>10</formula>
      <formula>14.9999999999999</formula>
    </cfRule>
    <cfRule type="containsBlanks" dxfId="1074" priority="25" stopIfTrue="1">
      <formula>LEN(TRIM(J5))=0</formula>
    </cfRule>
    <cfRule type="cellIs" dxfId="1073" priority="26" operator="between">
      <formula>5</formula>
      <formula>9.999999999999</formula>
    </cfRule>
    <cfRule type="cellIs" dxfId="1072" priority="27" operator="between">
      <formula>0</formula>
      <formula>4.99999999999999</formula>
    </cfRule>
  </conditionalFormatting>
  <conditionalFormatting sqref="J6:BG6">
    <cfRule type="cellIs" dxfId="1071" priority="16" operator="equal">
      <formula>20</formula>
    </cfRule>
    <cfRule type="cellIs" dxfId="1070" priority="17" operator="between">
      <formula>15</formula>
      <formula>19.9999999999999</formula>
    </cfRule>
    <cfRule type="cellIs" dxfId="1069" priority="18" operator="between">
      <formula>10</formula>
      <formula>14.9999999999999</formula>
    </cfRule>
    <cfRule type="containsBlanks" dxfId="1068" priority="19" stopIfTrue="1">
      <formula>LEN(TRIM(J6))=0</formula>
    </cfRule>
    <cfRule type="cellIs" dxfId="1067" priority="20" operator="between">
      <formula>5</formula>
      <formula>9.999999999999</formula>
    </cfRule>
    <cfRule type="cellIs" dxfId="1066" priority="21" operator="between">
      <formula>0</formula>
      <formula>4.99999999999999</formula>
    </cfRule>
  </conditionalFormatting>
  <conditionalFormatting sqref="F12:G71">
    <cfRule type="cellIs" dxfId="1065" priority="10" operator="equal">
      <formula>20</formula>
    </cfRule>
    <cfRule type="cellIs" dxfId="1064" priority="11" operator="between">
      <formula>15</formula>
      <formula>19.9999999999999</formula>
    </cfRule>
    <cfRule type="cellIs" dxfId="1063" priority="12" operator="between">
      <formula>10</formula>
      <formula>14.9999999999999</formula>
    </cfRule>
    <cfRule type="containsBlanks" dxfId="1062" priority="13" stopIfTrue="1">
      <formula>LEN(TRIM(F12))=0</formula>
    </cfRule>
    <cfRule type="cellIs" dxfId="1061" priority="14" operator="between">
      <formula>5</formula>
      <formula>9.999999999999</formula>
    </cfRule>
    <cfRule type="cellIs" dxfId="1060" priority="15" operator="between">
      <formula>0</formula>
      <formula>4.99999999999999</formula>
    </cfRule>
  </conditionalFormatting>
  <conditionalFormatting sqref="A7">
    <cfRule type="cellIs" dxfId="1059" priority="4" operator="equal">
      <formula>20</formula>
    </cfRule>
    <cfRule type="cellIs" dxfId="1058" priority="5" operator="between">
      <formula>15</formula>
      <formula>19.9999999999999</formula>
    </cfRule>
    <cfRule type="cellIs" dxfId="1057" priority="6" operator="between">
      <formula>10</formula>
      <formula>14.9999999999999</formula>
    </cfRule>
    <cfRule type="containsBlanks" dxfId="1056" priority="7" stopIfTrue="1">
      <formula>LEN(TRIM(A7))=0</formula>
    </cfRule>
    <cfRule type="cellIs" dxfId="1055" priority="8" operator="between">
      <formula>5</formula>
      <formula>9.999999999999</formula>
    </cfRule>
    <cfRule type="cellIs" dxfId="1054" priority="9" operator="between">
      <formula>0</formula>
      <formula>4.99999999999999</formula>
    </cfRule>
  </conditionalFormatting>
  <conditionalFormatting sqref="C5">
    <cfRule type="cellIs" dxfId="1053" priority="3" operator="equal">
      <formula>20</formula>
    </cfRule>
  </conditionalFormatting>
  <conditionalFormatting sqref="J12:BG71 H12:H71">
    <cfRule type="cellIs" dxfId="1052" priority="28" stopIfTrue="1" operator="equal">
      <formula>$HI$301</formula>
    </cfRule>
    <cfRule type="cellIs" dxfId="1051" priority="29" stopIfTrue="1" operator="equal">
      <formula>$HI$302</formula>
    </cfRule>
    <cfRule type="cellIs" dxfId="1050" priority="30" stopIfTrue="1" operator="equal">
      <formula>$HI$303</formula>
    </cfRule>
    <cfRule type="cellIs" dxfId="1049" priority="31" stopIfTrue="1" operator="equal">
      <formula>$HI$304</formula>
    </cfRule>
    <cfRule type="cellIs" dxfId="1048" priority="32" stopIfTrue="1" operator="equal">
      <formula>$HI$305</formula>
    </cfRule>
    <cfRule type="cellIs" dxfId="1047" priority="33" stopIfTrue="1" operator="equal">
      <formula>$HI$306</formula>
    </cfRule>
  </conditionalFormatting>
  <conditionalFormatting sqref="J7:BG7">
    <cfRule type="cellIs" dxfId="1046" priority="34" operator="equal">
      <formula>$HI$306</formula>
    </cfRule>
    <cfRule type="cellIs" dxfId="1045" priority="35" operator="equal">
      <formula>$HI$305</formula>
    </cfRule>
    <cfRule type="cellIs" dxfId="1044" priority="36" operator="equal">
      <formula>$HI$304</formula>
    </cfRule>
    <cfRule type="cellIs" dxfId="1043" priority="37" operator="equal">
      <formula>$HI$303</formula>
    </cfRule>
    <cfRule type="cellIs" dxfId="1042" priority="38" operator="equal">
      <formula>$HI$302</formula>
    </cfRule>
    <cfRule type="cellIs" dxfId="1041" priority="39" operator="equal">
      <formula>$HI$301</formula>
    </cfRule>
    <cfRule type="cellIs" dxfId="1040" priority="40" operator="equal">
      <formula>20</formula>
    </cfRule>
    <cfRule type="cellIs" dxfId="1039" priority="41" operator="between">
      <formula>15</formula>
      <formula>19.9999999999999</formula>
    </cfRule>
    <cfRule type="cellIs" dxfId="1038" priority="42" operator="between">
      <formula>10</formula>
      <formula>14.9999999999999</formula>
    </cfRule>
    <cfRule type="containsBlanks" dxfId="1037" priority="43" stopIfTrue="1">
      <formula>LEN(TRIM(J7))=0</formula>
    </cfRule>
    <cfRule type="cellIs" dxfId="1036" priority="44" operator="between">
      <formula>5</formula>
      <formula>9.999999999999</formula>
    </cfRule>
    <cfRule type="cellIs" dxfId="1035" priority="45" operator="between">
      <formula>0</formula>
      <formula>4.99999999999999</formula>
    </cfRule>
  </conditionalFormatting>
  <conditionalFormatting sqref="A7:B8">
    <cfRule type="cellIs" dxfId="1034" priority="46" operator="equal">
      <formula>$HI$306</formula>
    </cfRule>
  </conditionalFormatting>
  <dataValidations count="3">
    <dataValidation type="list" allowBlank="1" showInputMessage="1" showErrorMessage="1" sqref="J8:BG8">
      <formula1>$HP$301:$HP$329</formula1>
    </dataValidation>
    <dataValidation type="list" allowBlank="1" showInputMessage="1" showErrorMessage="1" sqref="J7:BG7">
      <formula1>$HI$301:$HI$348</formula1>
    </dataValidation>
    <dataValidation type="list" allowBlank="1" showInputMessage="1" showErrorMessage="1" sqref="J12:BG71">
      <formula1>$HI$301:$HI$306</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9CA8EFD0-78E3-4589-9FF1-ED9E97FF2242}">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84682876-30FC-4336-A976-69CB52000A57}">
            <xm:f>'Classe, période, dates, coef'!$DW$301</xm:f>
            <x14:dxf>
              <font>
                <color rgb="FFFF0000"/>
              </font>
              <fill>
                <patternFill>
                  <bgColor rgb="FFFFCCCC"/>
                </patternFill>
              </fill>
            </x14:dxf>
          </x14:cfRule>
          <xm:sqref>A2:I4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7" t="str">
        <f>IF(OR('Classe, période, dates, coef'!A7="",'Classe, période, dates, coef'!A14=""),'Bilan Groupe Compétences'!B3,CONCATENATE('Classe, période, dates, coef'!A7,"  ~  Période : ",'Classe, période, dates, coef'!A14))</f>
        <v>Affichage classe et période : Complétez l'onglet ''Classe, période, dates, coef''</v>
      </c>
      <c r="C1" s="357"/>
      <c r="D1" s="357"/>
      <c r="E1" s="357"/>
      <c r="F1" s="357"/>
      <c r="G1" s="357"/>
      <c r="H1" s="357"/>
      <c r="I1" s="357"/>
      <c r="J1" s="111" t="str">
        <f>CONCATENATE("   ",'Bilan Groupe Compétences'!DW303)</f>
        <v xml:space="preserve">   Seconde Relation Client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5" t="str">
        <f ca="1">IF(INDEX($HF$301:$HG$338,MATCH(RIGHT(CELL("nomfichier",$HF$301),2),$HF$301:$HF$338,0),2)=0,'Classe, période, dates, coef'!DW301,INDEX($HF$301:$HG$338,MATCH(RIGHT(CELL("nomfichier",$HF$301),2),$HF$301:$HF$338,0),2))</f>
        <v>Nom élève &gt; Complétez l'onglet ''Classe, période, dates, coef''</v>
      </c>
      <c r="B2" s="355"/>
      <c r="C2" s="355"/>
      <c r="D2" s="355"/>
      <c r="E2" s="355"/>
      <c r="F2" s="355"/>
      <c r="G2" s="355"/>
      <c r="H2" s="355"/>
      <c r="I2" s="355"/>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5"/>
      <c r="B3" s="355"/>
      <c r="C3" s="355"/>
      <c r="D3" s="355"/>
      <c r="E3" s="355"/>
      <c r="F3" s="355"/>
      <c r="G3" s="355"/>
      <c r="H3" s="355"/>
      <c r="I3" s="355"/>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6"/>
      <c r="B4" s="356"/>
      <c r="C4" s="356"/>
      <c r="D4" s="356"/>
      <c r="E4" s="356"/>
      <c r="F4" s="356"/>
      <c r="G4" s="356"/>
      <c r="H4" s="356"/>
      <c r="I4" s="356"/>
    </row>
    <row r="5" spans="1:127" ht="21" customHeight="1" thickTop="1" x14ac:dyDescent="0.2">
      <c r="A5" s="365" t="s">
        <v>49</v>
      </c>
      <c r="B5" s="366"/>
      <c r="C5" s="382" t="s">
        <v>75</v>
      </c>
      <c r="D5" s="55">
        <v>4</v>
      </c>
      <c r="E5" s="385" t="s">
        <v>99</v>
      </c>
      <c r="F5" s="385"/>
      <c r="G5" s="385"/>
      <c r="H5" s="385"/>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7"/>
      <c r="B6" s="368"/>
      <c r="C6" s="383"/>
      <c r="D6" s="90">
        <v>4</v>
      </c>
      <c r="E6" s="386" t="s">
        <v>100</v>
      </c>
      <c r="F6" s="386"/>
      <c r="G6" s="386"/>
      <c r="H6" s="386"/>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9" t="str">
        <f>IF(COUNTA(J5:BG6)-COUNTIF(J5:BG6,"")=0,"",IF(ISTEXT(HT300),HT300,ROUND(HT300,1)))</f>
        <v/>
      </c>
      <c r="B7" s="370"/>
      <c r="C7" s="383"/>
      <c r="D7" s="204">
        <v>4</v>
      </c>
      <c r="E7" s="203"/>
      <c r="F7" s="400" t="s">
        <v>122</v>
      </c>
      <c r="G7" s="400"/>
      <c r="H7" s="400"/>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1"/>
      <c r="B8" s="372"/>
      <c r="C8" s="384"/>
      <c r="D8" s="201">
        <v>4</v>
      </c>
      <c r="E8" s="202"/>
      <c r="F8" s="401" t="s">
        <v>232</v>
      </c>
      <c r="G8" s="401"/>
      <c r="H8" s="401"/>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2" t="s">
        <v>22</v>
      </c>
      <c r="B9" s="393"/>
      <c r="C9" s="393"/>
      <c r="D9" s="393"/>
      <c r="E9" s="97">
        <v>4</v>
      </c>
      <c r="F9" s="387" t="s">
        <v>118</v>
      </c>
      <c r="G9" s="388"/>
      <c r="H9" s="388"/>
      <c r="I9" s="389"/>
      <c r="J9" s="375" t="str">
        <f t="shared" ref="J9:BG9" ca="1" si="3">IF(OFFSET($HN$301,COLUMN(A:A)-1,0)=0,"",OFFSET($HN$301,COLUMN(A:A)-1,0))</f>
        <v/>
      </c>
      <c r="K9" s="358" t="str">
        <f t="shared" ca="1" si="3"/>
        <v/>
      </c>
      <c r="L9" s="358" t="str">
        <f t="shared" ca="1" si="3"/>
        <v/>
      </c>
      <c r="M9" s="358" t="str">
        <f t="shared" ca="1" si="3"/>
        <v/>
      </c>
      <c r="N9" s="358" t="str">
        <f t="shared" ca="1" si="3"/>
        <v/>
      </c>
      <c r="O9" s="358" t="str">
        <f t="shared" ca="1" si="3"/>
        <v/>
      </c>
      <c r="P9" s="358" t="str">
        <f t="shared" ca="1" si="3"/>
        <v/>
      </c>
      <c r="Q9" s="358" t="str">
        <f t="shared" ca="1" si="3"/>
        <v/>
      </c>
      <c r="R9" s="358" t="str">
        <f t="shared" ca="1" si="3"/>
        <v/>
      </c>
      <c r="S9" s="358" t="str">
        <f t="shared" ca="1" si="3"/>
        <v/>
      </c>
      <c r="T9" s="358" t="str">
        <f t="shared" ca="1" si="3"/>
        <v/>
      </c>
      <c r="U9" s="358" t="str">
        <f t="shared" ca="1" si="3"/>
        <v/>
      </c>
      <c r="V9" s="358" t="str">
        <f t="shared" ca="1" si="3"/>
        <v/>
      </c>
      <c r="W9" s="358" t="str">
        <f t="shared" ca="1" si="3"/>
        <v/>
      </c>
      <c r="X9" s="358" t="str">
        <f t="shared" ca="1" si="3"/>
        <v/>
      </c>
      <c r="Y9" s="358" t="str">
        <f t="shared" ca="1" si="3"/>
        <v/>
      </c>
      <c r="Z9" s="358" t="str">
        <f t="shared" ca="1" si="3"/>
        <v/>
      </c>
      <c r="AA9" s="358" t="str">
        <f t="shared" ca="1" si="3"/>
        <v/>
      </c>
      <c r="AB9" s="358" t="str">
        <f t="shared" ca="1" si="3"/>
        <v/>
      </c>
      <c r="AC9" s="358" t="str">
        <f t="shared" ca="1" si="3"/>
        <v/>
      </c>
      <c r="AD9" s="358" t="str">
        <f t="shared" ca="1" si="3"/>
        <v/>
      </c>
      <c r="AE9" s="358" t="str">
        <f t="shared" ca="1" si="3"/>
        <v/>
      </c>
      <c r="AF9" s="358" t="str">
        <f t="shared" ca="1" si="3"/>
        <v/>
      </c>
      <c r="AG9" s="358" t="str">
        <f t="shared" ca="1" si="3"/>
        <v/>
      </c>
      <c r="AH9" s="358" t="str">
        <f t="shared" ca="1" si="3"/>
        <v/>
      </c>
      <c r="AI9" s="358" t="str">
        <f t="shared" ca="1" si="3"/>
        <v/>
      </c>
      <c r="AJ9" s="358" t="str">
        <f t="shared" ca="1" si="3"/>
        <v/>
      </c>
      <c r="AK9" s="358" t="str">
        <f t="shared" ca="1" si="3"/>
        <v/>
      </c>
      <c r="AL9" s="358" t="str">
        <f t="shared" ca="1" si="3"/>
        <v/>
      </c>
      <c r="AM9" s="358" t="str">
        <f t="shared" ca="1" si="3"/>
        <v/>
      </c>
      <c r="AN9" s="358" t="str">
        <f t="shared" ca="1" si="3"/>
        <v/>
      </c>
      <c r="AO9" s="358" t="str">
        <f t="shared" ca="1" si="3"/>
        <v/>
      </c>
      <c r="AP9" s="358" t="str">
        <f t="shared" ca="1" si="3"/>
        <v/>
      </c>
      <c r="AQ9" s="358" t="str">
        <f t="shared" ca="1" si="3"/>
        <v/>
      </c>
      <c r="AR9" s="358" t="str">
        <f t="shared" ca="1" si="3"/>
        <v/>
      </c>
      <c r="AS9" s="358" t="str">
        <f t="shared" ca="1" si="3"/>
        <v/>
      </c>
      <c r="AT9" s="358" t="str">
        <f t="shared" ca="1" si="3"/>
        <v/>
      </c>
      <c r="AU9" s="358" t="str">
        <f t="shared" ca="1" si="3"/>
        <v/>
      </c>
      <c r="AV9" s="358" t="str">
        <f t="shared" ca="1" si="3"/>
        <v/>
      </c>
      <c r="AW9" s="358" t="str">
        <f t="shared" ca="1" si="3"/>
        <v/>
      </c>
      <c r="AX9" s="358" t="str">
        <f t="shared" ca="1" si="3"/>
        <v/>
      </c>
      <c r="AY9" s="358" t="str">
        <f t="shared" ca="1" si="3"/>
        <v/>
      </c>
      <c r="AZ9" s="358" t="str">
        <f t="shared" ca="1" si="3"/>
        <v/>
      </c>
      <c r="BA9" s="358" t="str">
        <f t="shared" ca="1" si="3"/>
        <v/>
      </c>
      <c r="BB9" s="358" t="str">
        <f t="shared" ca="1" si="3"/>
        <v/>
      </c>
      <c r="BC9" s="358" t="str">
        <f t="shared" ca="1" si="3"/>
        <v/>
      </c>
      <c r="BD9" s="358" t="str">
        <f t="shared" ca="1" si="3"/>
        <v/>
      </c>
      <c r="BE9" s="358" t="str">
        <f t="shared" ca="1" si="3"/>
        <v/>
      </c>
      <c r="BF9" s="358" t="str">
        <f t="shared" ca="1" si="3"/>
        <v/>
      </c>
      <c r="BG9" s="373" t="str">
        <f t="shared" ca="1" si="3"/>
        <v/>
      </c>
      <c r="DF9" s="9"/>
      <c r="DG9" s="28"/>
      <c r="DI9" s="28"/>
      <c r="DK9" s="28"/>
      <c r="DO9" s="28"/>
      <c r="DQ9" s="28"/>
      <c r="DS9" s="28"/>
      <c r="DU9" s="28"/>
      <c r="DW9" s="28"/>
    </row>
    <row r="10" spans="1:127" ht="36" customHeight="1" x14ac:dyDescent="0.2">
      <c r="A10" s="394" t="s">
        <v>23</v>
      </c>
      <c r="B10" s="395"/>
      <c r="C10" s="395"/>
      <c r="D10" s="395"/>
      <c r="E10" s="396"/>
      <c r="F10" s="112" t="str">
        <f>E6</f>
        <v>Moyenne minimale indicative</v>
      </c>
      <c r="G10" s="113" t="str">
        <f>E5</f>
        <v>Moyenne maximale indicative</v>
      </c>
      <c r="H10" s="390" t="s">
        <v>77</v>
      </c>
      <c r="I10" s="391"/>
      <c r="J10" s="376"/>
      <c r="K10" s="359"/>
      <c r="L10" s="359"/>
      <c r="M10" s="359"/>
      <c r="N10" s="359"/>
      <c r="O10" s="359"/>
      <c r="P10" s="359"/>
      <c r="Q10" s="359"/>
      <c r="R10" s="359"/>
      <c r="S10" s="359"/>
      <c r="T10" s="359"/>
      <c r="U10" s="359"/>
      <c r="V10" s="359"/>
      <c r="W10" s="359"/>
      <c r="X10" s="359"/>
      <c r="Y10" s="359"/>
      <c r="Z10" s="359"/>
      <c r="AA10" s="359"/>
      <c r="AB10" s="359"/>
      <c r="AC10" s="359"/>
      <c r="AD10" s="359"/>
      <c r="AE10" s="359"/>
      <c r="AF10" s="359"/>
      <c r="AG10" s="359"/>
      <c r="AH10" s="359"/>
      <c r="AI10" s="359"/>
      <c r="AJ10" s="359"/>
      <c r="AK10" s="359"/>
      <c r="AL10" s="359"/>
      <c r="AM10" s="359"/>
      <c r="AN10" s="359"/>
      <c r="AO10" s="359"/>
      <c r="AP10" s="359"/>
      <c r="AQ10" s="359"/>
      <c r="AR10" s="359"/>
      <c r="AS10" s="359"/>
      <c r="AT10" s="359"/>
      <c r="AU10" s="359"/>
      <c r="AV10" s="359"/>
      <c r="AW10" s="359"/>
      <c r="AX10" s="359"/>
      <c r="AY10" s="359"/>
      <c r="AZ10" s="359"/>
      <c r="BA10" s="359"/>
      <c r="BB10" s="359"/>
      <c r="BC10" s="359"/>
      <c r="BD10" s="359"/>
      <c r="BE10" s="359"/>
      <c r="BF10" s="359"/>
      <c r="BG10" s="374"/>
      <c r="DF10" s="9"/>
      <c r="DG10" s="28"/>
      <c r="DI10" s="28"/>
      <c r="DK10" s="28"/>
      <c r="DO10" s="28"/>
      <c r="DQ10" s="28"/>
      <c r="DS10" s="28"/>
      <c r="DU10" s="28"/>
      <c r="DW10" s="28"/>
    </row>
    <row r="11" spans="1:127" ht="12.75" customHeight="1" x14ac:dyDescent="0.2">
      <c r="A11" s="397">
        <v>6</v>
      </c>
      <c r="B11" s="398"/>
      <c r="C11" s="398"/>
      <c r="D11" s="398"/>
      <c r="E11" s="399"/>
      <c r="F11" s="82">
        <v>6</v>
      </c>
      <c r="G11" s="100">
        <v>6</v>
      </c>
      <c r="H11" s="377">
        <v>6</v>
      </c>
      <c r="I11" s="378"/>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2" t="str">
        <f>IF('Bilan Groupe Compétences'!A13="","",'Bilan Groupe Compétences'!A13)</f>
        <v>Orientation MA1 : Communiquer avec courtoisie, faire preuve de serviabilité, de calme et de tact</v>
      </c>
      <c r="B12" s="363"/>
      <c r="C12" s="363"/>
      <c r="D12" s="363"/>
      <c r="E12" s="363"/>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60" t="str">
        <f t="shared" ref="H12:H71" si="6">IF(HR307="","",HR307)</f>
        <v/>
      </c>
      <c r="I12" s="361"/>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2" t="str">
        <f>IF('Bilan Groupe Compétences'!A14="","",'Bilan Groupe Compétences'!A14)</f>
        <v>Orientation MA2 : Maintenir son espace de travail fonctionnel et propre dans le respect des règles internes</v>
      </c>
      <c r="B13" s="363"/>
      <c r="C13" s="363"/>
      <c r="D13" s="363"/>
      <c r="E13" s="364"/>
      <c r="F13" s="96" t="str">
        <f t="shared" si="4"/>
        <v/>
      </c>
      <c r="G13" s="95" t="str">
        <f t="shared" si="5"/>
        <v/>
      </c>
      <c r="H13" s="360" t="str">
        <f t="shared" si="6"/>
        <v/>
      </c>
      <c r="I13" s="361"/>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2" t="str">
        <f>IF('Bilan Groupe Compétences'!A15="","",'Bilan Groupe Compétences'!A15)</f>
        <v>Orientation MA3 : Rechercher, trier, classifier, sélectionner l'information papier et numérique</v>
      </c>
      <c r="B14" s="363"/>
      <c r="C14" s="363"/>
      <c r="D14" s="363"/>
      <c r="E14" s="364"/>
      <c r="F14" s="96" t="str">
        <f t="shared" si="4"/>
        <v/>
      </c>
      <c r="G14" s="95" t="str">
        <f t="shared" si="5"/>
        <v/>
      </c>
      <c r="H14" s="360" t="str">
        <f t="shared" si="6"/>
        <v/>
      </c>
      <c r="I14" s="361"/>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2" t="str">
        <f>IF('Bilan Groupe Compétences'!A16="","",'Bilan Groupe Compétences'!A16)</f>
        <v>Orientation MA4 : Rédiger correctement des messages et comptes-rendus simples</v>
      </c>
      <c r="B15" s="363"/>
      <c r="C15" s="363"/>
      <c r="D15" s="363"/>
      <c r="E15" s="364"/>
      <c r="F15" s="96" t="str">
        <f t="shared" si="4"/>
        <v/>
      </c>
      <c r="G15" s="95" t="str">
        <f t="shared" si="5"/>
        <v/>
      </c>
      <c r="H15" s="360" t="str">
        <f t="shared" si="6"/>
        <v/>
      </c>
      <c r="I15" s="361"/>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2" t="str">
        <f>IF('Bilan Groupe Compétences'!A17="","",'Bilan Groupe Compétences'!A17)</f>
        <v>Orientation MA5 : Montrer de l'intérêt pour l'anglais et/ou autre(s) langue(s) étrangère(s)</v>
      </c>
      <c r="B16" s="363"/>
      <c r="C16" s="363"/>
      <c r="D16" s="363"/>
      <c r="E16" s="364"/>
      <c r="F16" s="96" t="str">
        <f t="shared" si="4"/>
        <v/>
      </c>
      <c r="G16" s="95" t="str">
        <f t="shared" si="5"/>
        <v/>
      </c>
      <c r="H16" s="360" t="str">
        <f t="shared" si="6"/>
        <v/>
      </c>
      <c r="I16" s="361"/>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2" t="str">
        <f>IF('Bilan Groupe Compétences'!A18="","",'Bilan Groupe Compétences'!A18)</f>
        <v>Orientation MCV-A1 : Effectuer et comprendre des calculs commerciaux simples (cadencier, % TVA et réduction)</v>
      </c>
      <c r="B17" s="363"/>
      <c r="C17" s="363"/>
      <c r="D17" s="363"/>
      <c r="E17" s="364"/>
      <c r="F17" s="96" t="str">
        <f t="shared" si="4"/>
        <v/>
      </c>
      <c r="G17" s="95" t="str">
        <f t="shared" si="5"/>
        <v/>
      </c>
      <c r="H17" s="360" t="str">
        <f t="shared" si="6"/>
        <v/>
      </c>
      <c r="I17" s="361"/>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2" t="str">
        <f>IF('Bilan Groupe Compétences'!A19="","",'Bilan Groupe Compétences'!A19)</f>
        <v>Orientation MCV-A2 : Travailler en équipe, collaborer, communiquer avec ses collaborateurs</v>
      </c>
      <c r="B18" s="363"/>
      <c r="C18" s="363"/>
      <c r="D18" s="363"/>
      <c r="E18" s="364"/>
      <c r="F18" s="96" t="str">
        <f t="shared" si="4"/>
        <v/>
      </c>
      <c r="G18" s="95" t="str">
        <f t="shared" si="5"/>
        <v/>
      </c>
      <c r="H18" s="360" t="str">
        <f t="shared" si="6"/>
        <v/>
      </c>
      <c r="I18" s="361"/>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2" t="str">
        <f>IF('Bilan Groupe Compétences'!A20="","",'Bilan Groupe Compétences'!A20)</f>
        <v>Orientation MCV-A3 : Argumenter, convaincre, répondre à des objections sur des sujets (ou produits) simples</v>
      </c>
      <c r="B19" s="363"/>
      <c r="C19" s="363"/>
      <c r="D19" s="363"/>
      <c r="E19" s="364"/>
      <c r="F19" s="96" t="str">
        <f t="shared" si="4"/>
        <v/>
      </c>
      <c r="G19" s="95" t="str">
        <f t="shared" si="5"/>
        <v/>
      </c>
      <c r="H19" s="360" t="str">
        <f t="shared" si="6"/>
        <v/>
      </c>
      <c r="I19" s="361"/>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2" t="str">
        <f>IF('Bilan Groupe Compétences'!A21="","",'Bilan Groupe Compétences'!A21)</f>
        <v>Orientation MCV-A4 : Se montrer dynamique, rapide et efficace dans la réalisation de tâches matérielles</v>
      </c>
      <c r="B20" s="363"/>
      <c r="C20" s="363"/>
      <c r="D20" s="363"/>
      <c r="E20" s="364"/>
      <c r="F20" s="96" t="str">
        <f t="shared" si="4"/>
        <v/>
      </c>
      <c r="G20" s="95" t="str">
        <f t="shared" si="5"/>
        <v/>
      </c>
      <c r="H20" s="360" t="str">
        <f t="shared" si="6"/>
        <v/>
      </c>
      <c r="I20" s="361"/>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2" t="str">
        <f>IF('Bilan Groupe Compétences'!A22="","",'Bilan Groupe Compétences'!A22)</f>
        <v>Orientation MCV-A5 : Mettre en valeur des présentations de produits et/ou créer des affichettes attrayantes</v>
      </c>
      <c r="B21" s="363"/>
      <c r="C21" s="363"/>
      <c r="D21" s="363"/>
      <c r="E21" s="364"/>
      <c r="F21" s="96" t="str">
        <f t="shared" si="4"/>
        <v/>
      </c>
      <c r="G21" s="95" t="str">
        <f t="shared" si="5"/>
        <v/>
      </c>
      <c r="H21" s="360" t="str">
        <f t="shared" si="6"/>
        <v/>
      </c>
      <c r="I21" s="361"/>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2" t="str">
        <f>IF('Bilan Groupe Compétences'!A23="","",'Bilan Groupe Compétences'!A23)</f>
        <v>Orientation MCV-B1 : Travailler en autonomie, faire preuve d’indépendance et d’organisation, prendre des initiatives</v>
      </c>
      <c r="B22" s="363"/>
      <c r="C22" s="363"/>
      <c r="D22" s="363"/>
      <c r="E22" s="364"/>
      <c r="F22" s="96" t="str">
        <f t="shared" si="4"/>
        <v/>
      </c>
      <c r="G22" s="95" t="str">
        <f t="shared" si="5"/>
        <v/>
      </c>
      <c r="H22" s="360" t="str">
        <f t="shared" si="6"/>
        <v/>
      </c>
      <c r="I22" s="361"/>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2" t="str">
        <f>IF('Bilan Groupe Compétences'!A24="","",'Bilan Groupe Compétences'!A24)</f>
        <v>Orientation MCV-B2 : Faire preuve de qualité d'écoute, d'observation, d'adaptabilité et d'aisance verbale</v>
      </c>
      <c r="B23" s="363"/>
      <c r="C23" s="363"/>
      <c r="D23" s="363"/>
      <c r="E23" s="364"/>
      <c r="F23" s="96" t="str">
        <f t="shared" si="4"/>
        <v/>
      </c>
      <c r="G23" s="95" t="str">
        <f t="shared" si="5"/>
        <v/>
      </c>
      <c r="H23" s="360" t="str">
        <f t="shared" si="6"/>
        <v/>
      </c>
      <c r="I23" s="361"/>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2" t="str">
        <f>IF('Bilan Groupe Compétences'!A25="","",'Bilan Groupe Compétences'!A25)</f>
        <v>Orientation MCV-B3 : Faire preuve d'aisance, de persévérance dans l'argumentation, la réponse aux objections</v>
      </c>
      <c r="B24" s="363"/>
      <c r="C24" s="363"/>
      <c r="D24" s="363"/>
      <c r="E24" s="364"/>
      <c r="F24" s="96" t="str">
        <f t="shared" si="4"/>
        <v/>
      </c>
      <c r="G24" s="95" t="str">
        <f t="shared" si="5"/>
        <v/>
      </c>
      <c r="H24" s="360" t="str">
        <f t="shared" si="6"/>
        <v/>
      </c>
      <c r="I24" s="361"/>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2" t="str">
        <f>IF('Bilan Groupe Compétences'!A26="","",'Bilan Groupe Compétences'!A26)</f>
        <v>Orientation MCV-B4 : Analyser, synthétiser, s’autoanalyser avec pertinence à l’oral ou l’écrit</v>
      </c>
      <c r="B25" s="363"/>
      <c r="C25" s="363"/>
      <c r="D25" s="363"/>
      <c r="E25" s="364"/>
      <c r="F25" s="96" t="str">
        <f t="shared" si="4"/>
        <v/>
      </c>
      <c r="G25" s="95" t="str">
        <f t="shared" si="5"/>
        <v/>
      </c>
      <c r="H25" s="360" t="str">
        <f t="shared" si="6"/>
        <v/>
      </c>
      <c r="I25" s="361"/>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2" t="str">
        <f>IF('Bilan Groupe Compétences'!A27="","",'Bilan Groupe Compétences'!A27)</f>
        <v>Orientation MCV-B5 : Se montrer rationnel, flexible et entreprenant dans des situations de mobilité</v>
      </c>
      <c r="B26" s="363"/>
      <c r="C26" s="363"/>
      <c r="D26" s="363"/>
      <c r="E26" s="364"/>
      <c r="F26" s="96" t="str">
        <f t="shared" si="4"/>
        <v/>
      </c>
      <c r="G26" s="95" t="str">
        <f t="shared" si="5"/>
        <v/>
      </c>
      <c r="H26" s="360" t="str">
        <f t="shared" si="6"/>
        <v/>
      </c>
      <c r="I26" s="361"/>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2" t="str">
        <f>IF('Bilan Groupe Compétences'!A28="","",'Bilan Groupe Compétences'!A28)</f>
        <v>1.A. Prendre contact avec le client interne ou externe (ou prospect), dans un cadre omnicanal :</v>
      </c>
      <c r="B27" s="363"/>
      <c r="C27" s="363"/>
      <c r="D27" s="363"/>
      <c r="E27" s="364"/>
      <c r="F27" s="96" t="str">
        <f t="shared" si="4"/>
        <v/>
      </c>
      <c r="G27" s="95" t="str">
        <f t="shared" si="5"/>
        <v/>
      </c>
      <c r="H27" s="360" t="str">
        <f t="shared" si="6"/>
        <v/>
      </c>
      <c r="I27" s="361"/>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2" t="str">
        <f>IF('Bilan Groupe Compétences'!A29="","",'Bilan Groupe Compétences'!A29)</f>
        <v>1.B. Identifier le client externe ou interne à l’organisation et ses caractéristiques, dans un cadre omnicanal</v>
      </c>
      <c r="B28" s="363"/>
      <c r="C28" s="363"/>
      <c r="D28" s="363"/>
      <c r="E28" s="364"/>
      <c r="F28" s="96" t="str">
        <f t="shared" si="4"/>
        <v/>
      </c>
      <c r="G28" s="95" t="str">
        <f t="shared" si="5"/>
        <v/>
      </c>
      <c r="H28" s="360" t="str">
        <f t="shared" si="6"/>
        <v/>
      </c>
      <c r="I28" s="361"/>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2" t="str">
        <f>IF('Bilan Groupe Compétences'!A30="","",'Bilan Groupe Compétences'!A30)</f>
        <v>1.C. Identifier le besoin du client externe ou interne (ou du prospect), dans un cadre omnicanal</v>
      </c>
      <c r="B29" s="363"/>
      <c r="C29" s="363"/>
      <c r="D29" s="363"/>
      <c r="E29" s="364"/>
      <c r="F29" s="96" t="str">
        <f t="shared" si="4"/>
        <v/>
      </c>
      <c r="G29" s="95" t="str">
        <f t="shared" si="5"/>
        <v/>
      </c>
      <c r="H29" s="360" t="str">
        <f t="shared" si="6"/>
        <v/>
      </c>
      <c r="I29" s="361"/>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2" t="str">
        <f>IF('Bilan Groupe Compétences'!A31="","",'Bilan Groupe Compétences'!A31)</f>
        <v>1.D. Proposer une solution adaptée au parcours et à l’expérience du client interne ou externe (ou prospect), dans un cadre omnicanal</v>
      </c>
      <c r="B30" s="363"/>
      <c r="C30" s="363"/>
      <c r="D30" s="363"/>
      <c r="E30" s="364"/>
      <c r="F30" s="96" t="str">
        <f t="shared" si="4"/>
        <v/>
      </c>
      <c r="G30" s="95" t="str">
        <f t="shared" si="5"/>
        <v/>
      </c>
      <c r="H30" s="360" t="str">
        <f t="shared" si="6"/>
        <v/>
      </c>
      <c r="I30" s="361"/>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2" t="str">
        <f>IF('Bilan Groupe Compétences'!A32="","",'Bilan Groupe Compétences'!A32)</f>
        <v>2.A. Gérer le suivi de la demande du client interne ou externe (ou du prospect) dans un cadre omnicanal, notamment :</v>
      </c>
      <c r="B31" s="363"/>
      <c r="C31" s="363"/>
      <c r="D31" s="363"/>
      <c r="E31" s="364"/>
      <c r="F31" s="96" t="str">
        <f t="shared" si="4"/>
        <v/>
      </c>
      <c r="G31" s="95" t="str">
        <f t="shared" si="5"/>
        <v/>
      </c>
      <c r="H31" s="360" t="str">
        <f t="shared" si="6"/>
        <v/>
      </c>
      <c r="I31" s="361"/>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2" t="str">
        <f>IF('Bilan Groupe Compétences'!A33="","",'Bilan Groupe Compétences'!A33)</f>
        <v>2.B. Satisfaire le client interne ou externe (ou prospect) dans un cadre omnicanal</v>
      </c>
      <c r="B32" s="363"/>
      <c r="C32" s="363"/>
      <c r="D32" s="363"/>
      <c r="E32" s="364"/>
      <c r="F32" s="96" t="str">
        <f t="shared" si="4"/>
        <v/>
      </c>
      <c r="G32" s="95" t="str">
        <f t="shared" si="5"/>
        <v/>
      </c>
      <c r="H32" s="360" t="str">
        <f t="shared" si="6"/>
        <v/>
      </c>
      <c r="I32" s="361"/>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2" t="str">
        <f>IF('Bilan Groupe Compétences'!A34="","",'Bilan Groupe Compétences'!A34)</f>
        <v>2.C. Fidéliser/pérenniser la relation avec le client interne ou externe dans un cadre omnicanal</v>
      </c>
      <c r="B33" s="363"/>
      <c r="C33" s="363"/>
      <c r="D33" s="363"/>
      <c r="E33" s="364"/>
      <c r="F33" s="96" t="str">
        <f t="shared" si="4"/>
        <v/>
      </c>
      <c r="G33" s="95" t="str">
        <f t="shared" si="5"/>
        <v/>
      </c>
      <c r="H33" s="360" t="str">
        <f t="shared" si="6"/>
        <v/>
      </c>
      <c r="I33" s="361"/>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2" t="str">
        <f>IF('Bilan Groupe Compétences'!A35="","",'Bilan Groupe Compétences'!A35)</f>
        <v>3.A. Assurer la veille informationnelle et commerciale (la collecte) dans un cadre omnicanal</v>
      </c>
      <c r="B34" s="363"/>
      <c r="C34" s="363"/>
      <c r="D34" s="363"/>
      <c r="E34" s="364"/>
      <c r="F34" s="96" t="str">
        <f t="shared" si="4"/>
        <v/>
      </c>
      <c r="G34" s="95" t="str">
        <f t="shared" si="5"/>
        <v/>
      </c>
      <c r="H34" s="360" t="str">
        <f t="shared" si="6"/>
        <v/>
      </c>
      <c r="I34" s="361"/>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2" t="str">
        <f>IF('Bilan Groupe Compétences'!A36="","",'Bilan Groupe Compétences'!A36)</f>
        <v>3.B. Traiter et exploiter l’information relative à la relation client (interne, externe ou prospect) dans un cadre omnicanal</v>
      </c>
      <c r="B35" s="363"/>
      <c r="C35" s="363"/>
      <c r="D35" s="363"/>
      <c r="E35" s="364"/>
      <c r="F35" s="96" t="str">
        <f t="shared" si="4"/>
        <v/>
      </c>
      <c r="G35" s="95" t="str">
        <f t="shared" si="5"/>
        <v/>
      </c>
      <c r="H35" s="360" t="str">
        <f t="shared" si="6"/>
        <v/>
      </c>
      <c r="I35" s="361"/>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2" t="str">
        <f>IF('Bilan Groupe Compétences'!A37="","",'Bilan Groupe Compétences'!A37)</f>
        <v>3.C. Diffuser l’information au client interne, externe ou au prospect dans un cadre omnicanal</v>
      </c>
      <c r="B36" s="363"/>
      <c r="C36" s="363"/>
      <c r="D36" s="363"/>
      <c r="E36" s="364"/>
      <c r="F36" s="96" t="str">
        <f t="shared" si="4"/>
        <v/>
      </c>
      <c r="G36" s="95" t="str">
        <f t="shared" si="5"/>
        <v/>
      </c>
      <c r="H36" s="360" t="str">
        <f t="shared" si="6"/>
        <v/>
      </c>
      <c r="I36" s="361"/>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2" t="str">
        <f>IF('Bilan Groupe Compétences'!A38="","",'Bilan Groupe Compétences'!A38)</f>
        <v>CT 1. Produire un résultat conforme à la commande (de la hiérarchie, du client…)</v>
      </c>
      <c r="B37" s="363"/>
      <c r="C37" s="363"/>
      <c r="D37" s="363"/>
      <c r="E37" s="364"/>
      <c r="F37" s="96" t="str">
        <f t="shared" si="4"/>
        <v/>
      </c>
      <c r="G37" s="95" t="str">
        <f t="shared" si="5"/>
        <v/>
      </c>
      <c r="H37" s="360" t="str">
        <f t="shared" si="6"/>
        <v/>
      </c>
      <c r="I37" s="361"/>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2" t="str">
        <f>IF('Bilan Groupe Compétences'!A39="","",'Bilan Groupe Compétences'!A39)</f>
        <v>CT 2. Respecter les délais impartis</v>
      </c>
      <c r="B38" s="363"/>
      <c r="C38" s="363"/>
      <c r="D38" s="363"/>
      <c r="E38" s="364"/>
      <c r="F38" s="96" t="str">
        <f t="shared" si="4"/>
        <v/>
      </c>
      <c r="G38" s="95" t="str">
        <f t="shared" si="5"/>
        <v/>
      </c>
      <c r="H38" s="360" t="str">
        <f t="shared" si="6"/>
        <v/>
      </c>
      <c r="I38" s="361"/>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2" t="str">
        <f>IF('Bilan Groupe Compétences'!A40="","",'Bilan Groupe Compétences'!A40)</f>
        <v>CT 3. Restituer la présentation de son activité</v>
      </c>
      <c r="B39" s="363"/>
      <c r="C39" s="363"/>
      <c r="D39" s="363"/>
      <c r="E39" s="364"/>
      <c r="F39" s="96" t="str">
        <f t="shared" si="4"/>
        <v/>
      </c>
      <c r="G39" s="95" t="str">
        <f t="shared" si="5"/>
        <v/>
      </c>
      <c r="H39" s="360" t="str">
        <f t="shared" si="6"/>
        <v/>
      </c>
      <c r="I39" s="361"/>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2" t="str">
        <f>IF('Bilan Groupe Compétences'!A41="","",'Bilan Groupe Compétences'!A41)</f>
        <v>CT 4. S'impliquer dans son action</v>
      </c>
      <c r="B40" s="363"/>
      <c r="C40" s="363"/>
      <c r="D40" s="363"/>
      <c r="E40" s="364"/>
      <c r="F40" s="96" t="str">
        <f t="shared" si="4"/>
        <v/>
      </c>
      <c r="G40" s="95" t="str">
        <f t="shared" si="5"/>
        <v/>
      </c>
      <c r="H40" s="360" t="str">
        <f t="shared" si="6"/>
        <v/>
      </c>
      <c r="I40" s="361"/>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2" t="str">
        <f>IF('Bilan Groupe Compétences'!A42="","",'Bilan Groupe Compétences'!A42)</f>
        <v>CT 5. S'intégrer de façon harmonieuse et constructive à l'équipe de travail</v>
      </c>
      <c r="B41" s="363"/>
      <c r="C41" s="363"/>
      <c r="D41" s="363"/>
      <c r="E41" s="364"/>
      <c r="F41" s="96" t="str">
        <f t="shared" si="4"/>
        <v/>
      </c>
      <c r="G41" s="95" t="str">
        <f t="shared" si="5"/>
        <v/>
      </c>
      <c r="H41" s="360" t="str">
        <f t="shared" si="6"/>
        <v/>
      </c>
      <c r="I41" s="361"/>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2" t="str">
        <f>IF('Bilan Groupe Compétences'!A43="","",'Bilan Groupe Compétences'!A43)</f>
        <v>CT 6. Rechercher l'information et l'exploiter</v>
      </c>
      <c r="B42" s="363"/>
      <c r="C42" s="363"/>
      <c r="D42" s="363"/>
      <c r="E42" s="364"/>
      <c r="F42" s="96" t="str">
        <f t="shared" si="4"/>
        <v/>
      </c>
      <c r="G42" s="95" t="str">
        <f t="shared" si="5"/>
        <v/>
      </c>
      <c r="H42" s="360" t="str">
        <f t="shared" si="6"/>
        <v/>
      </c>
      <c r="I42" s="361"/>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2" t="str">
        <f>IF('Bilan Groupe Compétences'!A44="","",'Bilan Groupe Compétences'!A44)</f>
        <v>CT 7. A l'écrit, s'exprimer avec la qualité rédactionnelle attendue</v>
      </c>
      <c r="B43" s="363"/>
      <c r="C43" s="363"/>
      <c r="D43" s="363"/>
      <c r="E43" s="364"/>
      <c r="F43" s="96" t="str">
        <f t="shared" si="4"/>
        <v/>
      </c>
      <c r="G43" s="95" t="str">
        <f t="shared" si="5"/>
        <v/>
      </c>
      <c r="H43" s="360" t="str">
        <f t="shared" si="6"/>
        <v/>
      </c>
      <c r="I43" s="361"/>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2" t="str">
        <f>IF('Bilan Groupe Compétences'!A45="","",'Bilan Groupe Compétences'!A45)</f>
        <v>CT 8. A l'oral, s'exprimer de façon professionnelle</v>
      </c>
      <c r="B44" s="363"/>
      <c r="C44" s="363"/>
      <c r="D44" s="363"/>
      <c r="E44" s="364"/>
      <c r="F44" s="96" t="str">
        <f t="shared" si="4"/>
        <v/>
      </c>
      <c r="G44" s="95" t="str">
        <f t="shared" si="5"/>
        <v/>
      </c>
      <c r="H44" s="360" t="str">
        <f t="shared" si="6"/>
        <v/>
      </c>
      <c r="I44" s="361"/>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2" t="str">
        <f>IF('Bilan Groupe Compétences'!A46="","",'Bilan Groupe Compétences'!A46)</f>
        <v>CT 9. Développer son agilité numérique</v>
      </c>
      <c r="B45" s="363"/>
      <c r="C45" s="363"/>
      <c r="D45" s="363"/>
      <c r="E45" s="364"/>
      <c r="F45" s="96" t="str">
        <f t="shared" si="4"/>
        <v/>
      </c>
      <c r="G45" s="95" t="str">
        <f t="shared" si="5"/>
        <v/>
      </c>
      <c r="H45" s="360" t="str">
        <f t="shared" si="6"/>
        <v/>
      </c>
      <c r="I45" s="361"/>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2" t="str">
        <f>IF('Bilan Groupe Compétences'!A47="","",'Bilan Groupe Compétences'!A47)</f>
        <v>CT 10. Adopter une posture professionnelle (non verbal)</v>
      </c>
      <c r="B46" s="363"/>
      <c r="C46" s="363"/>
      <c r="D46" s="363"/>
      <c r="E46" s="364"/>
      <c r="F46" s="96" t="str">
        <f t="shared" si="4"/>
        <v/>
      </c>
      <c r="G46" s="95" t="str">
        <f t="shared" si="5"/>
        <v/>
      </c>
      <c r="H46" s="360" t="str">
        <f t="shared" si="6"/>
        <v/>
      </c>
      <c r="I46" s="361"/>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2" t="str">
        <f>IF('Bilan Groupe Compétences'!A48="","",'Bilan Groupe Compétences'!A48)</f>
        <v>CT 11. S'autoévaluer</v>
      </c>
      <c r="B47" s="363"/>
      <c r="C47" s="363"/>
      <c r="D47" s="363"/>
      <c r="E47" s="364"/>
      <c r="F47" s="96" t="str">
        <f t="shared" si="4"/>
        <v/>
      </c>
      <c r="G47" s="95" t="str">
        <f t="shared" si="5"/>
        <v/>
      </c>
      <c r="H47" s="360" t="str">
        <f t="shared" si="6"/>
        <v/>
      </c>
      <c r="I47" s="361"/>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2" t="str">
        <f>IF('Bilan Groupe Compétences'!A49="","",'Bilan Groupe Compétences'!A49)</f>
        <v/>
      </c>
      <c r="B48" s="363"/>
      <c r="C48" s="363"/>
      <c r="D48" s="363"/>
      <c r="E48" s="364"/>
      <c r="F48" s="96" t="str">
        <f t="shared" si="4"/>
        <v/>
      </c>
      <c r="G48" s="95" t="str">
        <f t="shared" si="5"/>
        <v/>
      </c>
      <c r="H48" s="360" t="str">
        <f t="shared" si="6"/>
        <v/>
      </c>
      <c r="I48" s="361"/>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2" t="str">
        <f>IF('Bilan Groupe Compétences'!A50="","",'Bilan Groupe Compétences'!A50)</f>
        <v/>
      </c>
      <c r="B49" s="363"/>
      <c r="C49" s="363"/>
      <c r="D49" s="363"/>
      <c r="E49" s="364"/>
      <c r="F49" s="96" t="str">
        <f t="shared" si="4"/>
        <v/>
      </c>
      <c r="G49" s="95" t="str">
        <f t="shared" si="5"/>
        <v/>
      </c>
      <c r="H49" s="360" t="str">
        <f t="shared" si="6"/>
        <v/>
      </c>
      <c r="I49" s="361"/>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2" t="str">
        <f>IF('Bilan Groupe Compétences'!A51="","",'Bilan Groupe Compétences'!A51)</f>
        <v/>
      </c>
      <c r="B50" s="363"/>
      <c r="C50" s="363"/>
      <c r="D50" s="363"/>
      <c r="E50" s="364"/>
      <c r="F50" s="96" t="str">
        <f t="shared" si="4"/>
        <v/>
      </c>
      <c r="G50" s="95" t="str">
        <f t="shared" si="5"/>
        <v/>
      </c>
      <c r="H50" s="360" t="str">
        <f t="shared" si="6"/>
        <v/>
      </c>
      <c r="I50" s="361"/>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2" t="str">
        <f>IF('Bilan Groupe Compétences'!A52="","",'Bilan Groupe Compétences'!A52)</f>
        <v/>
      </c>
      <c r="B51" s="363"/>
      <c r="C51" s="363"/>
      <c r="D51" s="363"/>
      <c r="E51" s="364"/>
      <c r="F51" s="96" t="str">
        <f t="shared" si="4"/>
        <v/>
      </c>
      <c r="G51" s="95" t="str">
        <f t="shared" si="5"/>
        <v/>
      </c>
      <c r="H51" s="360" t="str">
        <f t="shared" si="6"/>
        <v/>
      </c>
      <c r="I51" s="361"/>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2" t="str">
        <f>IF('Bilan Groupe Compétences'!A53="","",'Bilan Groupe Compétences'!A53)</f>
        <v/>
      </c>
      <c r="B52" s="363"/>
      <c r="C52" s="363"/>
      <c r="D52" s="363"/>
      <c r="E52" s="364"/>
      <c r="F52" s="96" t="str">
        <f t="shared" si="4"/>
        <v/>
      </c>
      <c r="G52" s="95" t="str">
        <f t="shared" si="5"/>
        <v/>
      </c>
      <c r="H52" s="360" t="str">
        <f t="shared" si="6"/>
        <v/>
      </c>
      <c r="I52" s="361"/>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2" t="str">
        <f>IF('Bilan Groupe Compétences'!A54="","",'Bilan Groupe Compétences'!A54)</f>
        <v/>
      </c>
      <c r="B53" s="363"/>
      <c r="C53" s="363"/>
      <c r="D53" s="363"/>
      <c r="E53" s="364"/>
      <c r="F53" s="96" t="str">
        <f t="shared" si="4"/>
        <v/>
      </c>
      <c r="G53" s="95" t="str">
        <f t="shared" si="5"/>
        <v/>
      </c>
      <c r="H53" s="360" t="str">
        <f t="shared" si="6"/>
        <v/>
      </c>
      <c r="I53" s="361"/>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2" t="str">
        <f>IF('Bilan Groupe Compétences'!A55="","",'Bilan Groupe Compétences'!A55)</f>
        <v/>
      </c>
      <c r="B54" s="363"/>
      <c r="C54" s="363"/>
      <c r="D54" s="363"/>
      <c r="E54" s="364"/>
      <c r="F54" s="96" t="str">
        <f t="shared" si="4"/>
        <v/>
      </c>
      <c r="G54" s="95" t="str">
        <f t="shared" si="5"/>
        <v/>
      </c>
      <c r="H54" s="360" t="str">
        <f t="shared" si="6"/>
        <v/>
      </c>
      <c r="I54" s="361"/>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2" t="str">
        <f>IF('Bilan Groupe Compétences'!A56="","",'Bilan Groupe Compétences'!A56)</f>
        <v/>
      </c>
      <c r="B55" s="363"/>
      <c r="C55" s="363"/>
      <c r="D55" s="363"/>
      <c r="E55" s="364"/>
      <c r="F55" s="96" t="str">
        <f t="shared" si="4"/>
        <v/>
      </c>
      <c r="G55" s="95" t="str">
        <f t="shared" si="5"/>
        <v/>
      </c>
      <c r="H55" s="360" t="str">
        <f t="shared" si="6"/>
        <v/>
      </c>
      <c r="I55" s="361"/>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2" t="str">
        <f>IF('Bilan Groupe Compétences'!A57="","",'Bilan Groupe Compétences'!A57)</f>
        <v/>
      </c>
      <c r="B56" s="363"/>
      <c r="C56" s="363"/>
      <c r="D56" s="363"/>
      <c r="E56" s="364"/>
      <c r="F56" s="96" t="str">
        <f t="shared" si="4"/>
        <v/>
      </c>
      <c r="G56" s="95" t="str">
        <f t="shared" si="5"/>
        <v/>
      </c>
      <c r="H56" s="360" t="str">
        <f t="shared" si="6"/>
        <v/>
      </c>
      <c r="I56" s="361"/>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2" t="str">
        <f>IF('Bilan Groupe Compétences'!A58="","",'Bilan Groupe Compétences'!A58)</f>
        <v/>
      </c>
      <c r="B57" s="363"/>
      <c r="C57" s="363"/>
      <c r="D57" s="363"/>
      <c r="E57" s="364"/>
      <c r="F57" s="96" t="str">
        <f t="shared" si="4"/>
        <v/>
      </c>
      <c r="G57" s="95" t="str">
        <f t="shared" si="5"/>
        <v/>
      </c>
      <c r="H57" s="360" t="str">
        <f t="shared" si="6"/>
        <v/>
      </c>
      <c r="I57" s="361"/>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2" t="str">
        <f>IF('Bilan Groupe Compétences'!A59="","",'Bilan Groupe Compétences'!A59)</f>
        <v/>
      </c>
      <c r="B58" s="363"/>
      <c r="C58" s="363"/>
      <c r="D58" s="363"/>
      <c r="E58" s="364"/>
      <c r="F58" s="96" t="str">
        <f t="shared" si="4"/>
        <v/>
      </c>
      <c r="G58" s="95" t="str">
        <f t="shared" si="5"/>
        <v/>
      </c>
      <c r="H58" s="360" t="str">
        <f t="shared" si="6"/>
        <v/>
      </c>
      <c r="I58" s="361"/>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2" t="str">
        <f>IF('Bilan Groupe Compétences'!A60="","",'Bilan Groupe Compétences'!A60)</f>
        <v/>
      </c>
      <c r="B59" s="363"/>
      <c r="C59" s="363"/>
      <c r="D59" s="363"/>
      <c r="E59" s="364"/>
      <c r="F59" s="96" t="str">
        <f t="shared" si="4"/>
        <v/>
      </c>
      <c r="G59" s="95" t="str">
        <f t="shared" si="5"/>
        <v/>
      </c>
      <c r="H59" s="360" t="str">
        <f t="shared" si="6"/>
        <v/>
      </c>
      <c r="I59" s="361"/>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2" t="str">
        <f>IF('Bilan Groupe Compétences'!A61="","",'Bilan Groupe Compétences'!A61)</f>
        <v/>
      </c>
      <c r="B60" s="363"/>
      <c r="C60" s="363"/>
      <c r="D60" s="363"/>
      <c r="E60" s="364"/>
      <c r="F60" s="96" t="str">
        <f t="shared" si="4"/>
        <v/>
      </c>
      <c r="G60" s="95" t="str">
        <f t="shared" si="5"/>
        <v/>
      </c>
      <c r="H60" s="360" t="str">
        <f t="shared" si="6"/>
        <v/>
      </c>
      <c r="I60" s="361"/>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2" t="str">
        <f>IF('Bilan Groupe Compétences'!A62="","",'Bilan Groupe Compétences'!A62)</f>
        <v/>
      </c>
      <c r="B61" s="363"/>
      <c r="C61" s="363"/>
      <c r="D61" s="363"/>
      <c r="E61" s="364"/>
      <c r="F61" s="96" t="str">
        <f t="shared" si="4"/>
        <v/>
      </c>
      <c r="G61" s="95" t="str">
        <f t="shared" si="5"/>
        <v/>
      </c>
      <c r="H61" s="360" t="str">
        <f t="shared" si="6"/>
        <v/>
      </c>
      <c r="I61" s="361"/>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2" t="str">
        <f>IF('Bilan Groupe Compétences'!A63="","",'Bilan Groupe Compétences'!A63)</f>
        <v/>
      </c>
      <c r="B62" s="363"/>
      <c r="C62" s="363"/>
      <c r="D62" s="363"/>
      <c r="E62" s="364"/>
      <c r="F62" s="96" t="str">
        <f t="shared" si="4"/>
        <v/>
      </c>
      <c r="G62" s="95" t="str">
        <f t="shared" si="5"/>
        <v/>
      </c>
      <c r="H62" s="360" t="str">
        <f t="shared" si="6"/>
        <v/>
      </c>
      <c r="I62" s="361"/>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2" t="str">
        <f>IF('Bilan Groupe Compétences'!A64="","",'Bilan Groupe Compétences'!A64)</f>
        <v/>
      </c>
      <c r="B63" s="363"/>
      <c r="C63" s="363"/>
      <c r="D63" s="363"/>
      <c r="E63" s="364"/>
      <c r="F63" s="96" t="str">
        <f t="shared" si="4"/>
        <v/>
      </c>
      <c r="G63" s="95" t="str">
        <f t="shared" si="5"/>
        <v/>
      </c>
      <c r="H63" s="360" t="str">
        <f t="shared" si="6"/>
        <v/>
      </c>
      <c r="I63" s="361"/>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2" t="str">
        <f>IF('Bilan Groupe Compétences'!A65="","",'Bilan Groupe Compétences'!A65)</f>
        <v/>
      </c>
      <c r="B64" s="363"/>
      <c r="C64" s="363"/>
      <c r="D64" s="363"/>
      <c r="E64" s="364"/>
      <c r="F64" s="96" t="str">
        <f t="shared" si="4"/>
        <v/>
      </c>
      <c r="G64" s="95" t="str">
        <f t="shared" si="5"/>
        <v/>
      </c>
      <c r="H64" s="360" t="str">
        <f t="shared" si="6"/>
        <v/>
      </c>
      <c r="I64" s="361"/>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2" t="str">
        <f>IF('Bilan Groupe Compétences'!A66="","",'Bilan Groupe Compétences'!A66)</f>
        <v/>
      </c>
      <c r="B65" s="363"/>
      <c r="C65" s="363"/>
      <c r="D65" s="363"/>
      <c r="E65" s="364"/>
      <c r="F65" s="96" t="str">
        <f t="shared" si="4"/>
        <v/>
      </c>
      <c r="G65" s="95" t="str">
        <f t="shared" si="5"/>
        <v/>
      </c>
      <c r="H65" s="360" t="str">
        <f t="shared" si="6"/>
        <v/>
      </c>
      <c r="I65" s="361"/>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2" t="str">
        <f>IF('Bilan Groupe Compétences'!A67="","",'Bilan Groupe Compétences'!A67)</f>
        <v/>
      </c>
      <c r="B66" s="363"/>
      <c r="C66" s="363"/>
      <c r="D66" s="363"/>
      <c r="E66" s="364"/>
      <c r="F66" s="96" t="str">
        <f t="shared" si="4"/>
        <v/>
      </c>
      <c r="G66" s="95" t="str">
        <f t="shared" si="5"/>
        <v/>
      </c>
      <c r="H66" s="360" t="str">
        <f t="shared" si="6"/>
        <v/>
      </c>
      <c r="I66" s="361"/>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2" t="str">
        <f>IF('Bilan Groupe Compétences'!A68="","",'Bilan Groupe Compétences'!A68)</f>
        <v/>
      </c>
      <c r="B67" s="363"/>
      <c r="C67" s="363"/>
      <c r="D67" s="363"/>
      <c r="E67" s="364"/>
      <c r="F67" s="96" t="str">
        <f t="shared" si="4"/>
        <v/>
      </c>
      <c r="G67" s="95" t="str">
        <f t="shared" si="5"/>
        <v/>
      </c>
      <c r="H67" s="360" t="str">
        <f t="shared" si="6"/>
        <v/>
      </c>
      <c r="I67" s="361"/>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2" t="str">
        <f>IF('Bilan Groupe Compétences'!A69="","",'Bilan Groupe Compétences'!A69)</f>
        <v/>
      </c>
      <c r="B68" s="363"/>
      <c r="C68" s="363"/>
      <c r="D68" s="363"/>
      <c r="E68" s="364"/>
      <c r="F68" s="96" t="str">
        <f t="shared" si="4"/>
        <v/>
      </c>
      <c r="G68" s="95" t="str">
        <f t="shared" si="5"/>
        <v/>
      </c>
      <c r="H68" s="360" t="str">
        <f t="shared" si="6"/>
        <v/>
      </c>
      <c r="I68" s="361"/>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2" t="str">
        <f>IF('Bilan Groupe Compétences'!A70="","",'Bilan Groupe Compétences'!A70)</f>
        <v/>
      </c>
      <c r="B69" s="363"/>
      <c r="C69" s="363"/>
      <c r="D69" s="363"/>
      <c r="E69" s="379"/>
      <c r="F69" s="96" t="str">
        <f t="shared" si="4"/>
        <v/>
      </c>
      <c r="G69" s="95" t="str">
        <f t="shared" si="5"/>
        <v/>
      </c>
      <c r="H69" s="360" t="str">
        <f t="shared" si="6"/>
        <v/>
      </c>
      <c r="I69" s="361"/>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2" t="str">
        <f>IF('Bilan Groupe Compétences'!A71="","",'Bilan Groupe Compétences'!A71)</f>
        <v/>
      </c>
      <c r="B70" s="363"/>
      <c r="C70" s="363"/>
      <c r="D70" s="363"/>
      <c r="E70" s="379"/>
      <c r="F70" s="96" t="str">
        <f t="shared" si="4"/>
        <v/>
      </c>
      <c r="G70" s="95" t="str">
        <f t="shared" si="5"/>
        <v/>
      </c>
      <c r="H70" s="360" t="str">
        <f t="shared" si="6"/>
        <v/>
      </c>
      <c r="I70" s="361"/>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6" t="str">
        <f>IF('Bilan Groupe Compétences'!A72="","",'Bilan Groupe Compétences'!A72)</f>
        <v/>
      </c>
      <c r="B71" s="337"/>
      <c r="C71" s="337"/>
      <c r="D71" s="337"/>
      <c r="E71" s="338"/>
      <c r="F71" s="98" t="str">
        <f t="shared" si="4"/>
        <v/>
      </c>
      <c r="G71" s="99" t="str">
        <f t="shared" si="5"/>
        <v/>
      </c>
      <c r="H71" s="380" t="str">
        <f t="shared" si="6"/>
        <v/>
      </c>
      <c r="I71" s="381"/>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127</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132</v>
      </c>
      <c r="HT300" s="10" t="str">
        <f ca="1">IF(COUNTA($HV$300:$JS$300)-COUNTIF($HV$300:$JS$300,"")=0,$HI$307,IF(COUNTIF(HV306:JS306,$HI$307)=COUNTA($J$6:$BG$6)-COUNTIF($J$6:$BG$6,""),$HI$307,IF(AND(COUNTA($J$7:$BG$7)-COUNTIF($J$7:$BG$7,$HI$307)=COUNTIF($J$7:$BG$7,$HI$306),COUNTA($J$12:$BG$71)=COUNTIF($J$12:$BG$71,$HI$306)),$HI$306,SUM(HV300:JS300)/SUM(HV305:JS305))))</f>
        <v>NC</v>
      </c>
      <c r="HU300" s="16" t="s">
        <v>130</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133</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1031" priority="22" operator="equal">
      <formula>20</formula>
    </cfRule>
    <cfRule type="cellIs" dxfId="1030" priority="23" operator="between">
      <formula>15</formula>
      <formula>19.9999999999999</formula>
    </cfRule>
    <cfRule type="cellIs" dxfId="1029" priority="24" operator="between">
      <formula>10</formula>
      <formula>14.9999999999999</formula>
    </cfRule>
    <cfRule type="containsBlanks" dxfId="1028" priority="25" stopIfTrue="1">
      <formula>LEN(TRIM(J5))=0</formula>
    </cfRule>
    <cfRule type="cellIs" dxfId="1027" priority="26" operator="between">
      <formula>5</formula>
      <formula>9.999999999999</formula>
    </cfRule>
    <cfRule type="cellIs" dxfId="1026" priority="27" operator="between">
      <formula>0</formula>
      <formula>4.99999999999999</formula>
    </cfRule>
  </conditionalFormatting>
  <conditionalFormatting sqref="J6:BG6">
    <cfRule type="cellIs" dxfId="1025" priority="16" operator="equal">
      <formula>20</formula>
    </cfRule>
    <cfRule type="cellIs" dxfId="1024" priority="17" operator="between">
      <formula>15</formula>
      <formula>19.9999999999999</formula>
    </cfRule>
    <cfRule type="cellIs" dxfId="1023" priority="18" operator="between">
      <formula>10</formula>
      <formula>14.9999999999999</formula>
    </cfRule>
    <cfRule type="containsBlanks" dxfId="1022" priority="19" stopIfTrue="1">
      <formula>LEN(TRIM(J6))=0</formula>
    </cfRule>
    <cfRule type="cellIs" dxfId="1021" priority="20" operator="between">
      <formula>5</formula>
      <formula>9.999999999999</formula>
    </cfRule>
    <cfRule type="cellIs" dxfId="1020" priority="21" operator="between">
      <formula>0</formula>
      <formula>4.99999999999999</formula>
    </cfRule>
  </conditionalFormatting>
  <conditionalFormatting sqref="F12:G71">
    <cfRule type="cellIs" dxfId="1019" priority="10" operator="equal">
      <formula>20</formula>
    </cfRule>
    <cfRule type="cellIs" dxfId="1018" priority="11" operator="between">
      <formula>15</formula>
      <formula>19.9999999999999</formula>
    </cfRule>
    <cfRule type="cellIs" dxfId="1017" priority="12" operator="between">
      <formula>10</formula>
      <formula>14.9999999999999</formula>
    </cfRule>
    <cfRule type="containsBlanks" dxfId="1016" priority="13" stopIfTrue="1">
      <formula>LEN(TRIM(F12))=0</formula>
    </cfRule>
    <cfRule type="cellIs" dxfId="1015" priority="14" operator="between">
      <formula>5</formula>
      <formula>9.999999999999</formula>
    </cfRule>
    <cfRule type="cellIs" dxfId="1014" priority="15" operator="between">
      <formula>0</formula>
      <formula>4.99999999999999</formula>
    </cfRule>
  </conditionalFormatting>
  <conditionalFormatting sqref="A7">
    <cfRule type="cellIs" dxfId="1013" priority="4" operator="equal">
      <formula>20</formula>
    </cfRule>
    <cfRule type="cellIs" dxfId="1012" priority="5" operator="between">
      <formula>15</formula>
      <formula>19.9999999999999</formula>
    </cfRule>
    <cfRule type="cellIs" dxfId="1011" priority="6" operator="between">
      <formula>10</formula>
      <formula>14.9999999999999</formula>
    </cfRule>
    <cfRule type="containsBlanks" dxfId="1010" priority="7" stopIfTrue="1">
      <formula>LEN(TRIM(A7))=0</formula>
    </cfRule>
    <cfRule type="cellIs" dxfId="1009" priority="8" operator="between">
      <formula>5</formula>
      <formula>9.999999999999</formula>
    </cfRule>
    <cfRule type="cellIs" dxfId="1008" priority="9" operator="between">
      <formula>0</formula>
      <formula>4.99999999999999</formula>
    </cfRule>
  </conditionalFormatting>
  <conditionalFormatting sqref="C5">
    <cfRule type="cellIs" dxfId="1007" priority="3" operator="equal">
      <formula>20</formula>
    </cfRule>
  </conditionalFormatting>
  <conditionalFormatting sqref="J12:BG71 H12:H71">
    <cfRule type="cellIs" dxfId="1006" priority="28" stopIfTrue="1" operator="equal">
      <formula>$HI$301</formula>
    </cfRule>
    <cfRule type="cellIs" dxfId="1005" priority="29" stopIfTrue="1" operator="equal">
      <formula>$HI$302</formula>
    </cfRule>
    <cfRule type="cellIs" dxfId="1004" priority="30" stopIfTrue="1" operator="equal">
      <formula>$HI$303</formula>
    </cfRule>
    <cfRule type="cellIs" dxfId="1003" priority="31" stopIfTrue="1" operator="equal">
      <formula>$HI$304</formula>
    </cfRule>
    <cfRule type="cellIs" dxfId="1002" priority="32" stopIfTrue="1" operator="equal">
      <formula>$HI$305</formula>
    </cfRule>
    <cfRule type="cellIs" dxfId="1001" priority="33" stopIfTrue="1" operator="equal">
      <formula>$HI$306</formula>
    </cfRule>
  </conditionalFormatting>
  <conditionalFormatting sqref="J7:BG7">
    <cfRule type="cellIs" dxfId="1000" priority="34" operator="equal">
      <formula>$HI$306</formula>
    </cfRule>
    <cfRule type="cellIs" dxfId="999" priority="35" operator="equal">
      <formula>$HI$305</formula>
    </cfRule>
    <cfRule type="cellIs" dxfId="998" priority="36" operator="equal">
      <formula>$HI$304</formula>
    </cfRule>
    <cfRule type="cellIs" dxfId="997" priority="37" operator="equal">
      <formula>$HI$303</formula>
    </cfRule>
    <cfRule type="cellIs" dxfId="996" priority="38" operator="equal">
      <formula>$HI$302</formula>
    </cfRule>
    <cfRule type="cellIs" dxfId="995" priority="39" operator="equal">
      <formula>$HI$301</formula>
    </cfRule>
    <cfRule type="cellIs" dxfId="994" priority="40" operator="equal">
      <formula>20</formula>
    </cfRule>
    <cfRule type="cellIs" dxfId="993" priority="41" operator="between">
      <formula>15</formula>
      <formula>19.9999999999999</formula>
    </cfRule>
    <cfRule type="cellIs" dxfId="992" priority="42" operator="between">
      <formula>10</formula>
      <formula>14.9999999999999</formula>
    </cfRule>
    <cfRule type="containsBlanks" dxfId="991" priority="43" stopIfTrue="1">
      <formula>LEN(TRIM(J7))=0</formula>
    </cfRule>
    <cfRule type="cellIs" dxfId="990" priority="44" operator="between">
      <formula>5</formula>
      <formula>9.999999999999</formula>
    </cfRule>
    <cfRule type="cellIs" dxfId="989" priority="45" operator="between">
      <formula>0</formula>
      <formula>4.99999999999999</formula>
    </cfRule>
  </conditionalFormatting>
  <conditionalFormatting sqref="A7:B8">
    <cfRule type="cellIs" dxfId="988" priority="46" operator="equal">
      <formula>$HI$306</formula>
    </cfRule>
  </conditionalFormatting>
  <dataValidations count="3">
    <dataValidation type="list" allowBlank="1" showInputMessage="1" showErrorMessage="1" sqref="J12:BG71">
      <formula1>$HI$301:$HI$306</formula1>
    </dataValidation>
    <dataValidation type="list" allowBlank="1" showInputMessage="1" showErrorMessage="1" sqref="J7:BG7">
      <formula1>$HI$301:$HI$348</formula1>
    </dataValidation>
    <dataValidation type="list" allowBlank="1" showInputMessage="1" showErrorMessage="1" sqref="J8:BG8">
      <formula1>$HP$301:$HP$329</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FBA91E90-4984-4791-9B29-D8D9B4D4DDF7}">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E53BECDB-EC2E-4D89-AAE0-3ED2BF004FD4}">
            <xm:f>'Classe, période, dates, coef'!$DW$301</xm:f>
            <x14:dxf>
              <font>
                <color rgb="FFFF0000"/>
              </font>
              <fill>
                <patternFill>
                  <bgColor rgb="FFFFCCCC"/>
                </patternFill>
              </fill>
            </x14:dxf>
          </x14:cfRule>
          <xm:sqref>A2:I4</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7" t="str">
        <f>IF(OR('Classe, période, dates, coef'!A7="",'Classe, période, dates, coef'!A14=""),'Bilan Groupe Compétences'!B3,CONCATENATE('Classe, période, dates, coef'!A7,"  ~  Période : ",'Classe, période, dates, coef'!A14))</f>
        <v>Affichage classe et période : Complétez l'onglet ''Classe, période, dates, coef''</v>
      </c>
      <c r="C1" s="357"/>
      <c r="D1" s="357"/>
      <c r="E1" s="357"/>
      <c r="F1" s="357"/>
      <c r="G1" s="357"/>
      <c r="H1" s="357"/>
      <c r="I1" s="357"/>
      <c r="J1" s="111" t="str">
        <f>CONCATENATE("   ",'Bilan Groupe Compétences'!DW303)</f>
        <v xml:space="preserve">   Seconde Relation Client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5" t="str">
        <f ca="1">IF(INDEX($HF$301:$HG$338,MATCH(RIGHT(CELL("nomfichier",$HF$301),2),$HF$301:$HF$338,0),2)=0,'Classe, période, dates, coef'!DW301,INDEX($HF$301:$HG$338,MATCH(RIGHT(CELL("nomfichier",$HF$301),2),$HF$301:$HF$338,0),2))</f>
        <v>Nom élève &gt; Complétez l'onglet ''Classe, période, dates, coef''</v>
      </c>
      <c r="B2" s="355"/>
      <c r="C2" s="355"/>
      <c r="D2" s="355"/>
      <c r="E2" s="355"/>
      <c r="F2" s="355"/>
      <c r="G2" s="355"/>
      <c r="H2" s="355"/>
      <c r="I2" s="355"/>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5"/>
      <c r="B3" s="355"/>
      <c r="C3" s="355"/>
      <c r="D3" s="355"/>
      <c r="E3" s="355"/>
      <c r="F3" s="355"/>
      <c r="G3" s="355"/>
      <c r="H3" s="355"/>
      <c r="I3" s="355"/>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6"/>
      <c r="B4" s="356"/>
      <c r="C4" s="356"/>
      <c r="D4" s="356"/>
      <c r="E4" s="356"/>
      <c r="F4" s="356"/>
      <c r="G4" s="356"/>
      <c r="H4" s="356"/>
      <c r="I4" s="356"/>
    </row>
    <row r="5" spans="1:127" ht="21" customHeight="1" thickTop="1" x14ac:dyDescent="0.2">
      <c r="A5" s="365" t="s">
        <v>49</v>
      </c>
      <c r="B5" s="366"/>
      <c r="C5" s="382" t="s">
        <v>75</v>
      </c>
      <c r="D5" s="55">
        <v>4</v>
      </c>
      <c r="E5" s="385" t="s">
        <v>99</v>
      </c>
      <c r="F5" s="385"/>
      <c r="G5" s="385"/>
      <c r="H5" s="385"/>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7"/>
      <c r="B6" s="368"/>
      <c r="C6" s="383"/>
      <c r="D6" s="90">
        <v>4</v>
      </c>
      <c r="E6" s="386" t="s">
        <v>100</v>
      </c>
      <c r="F6" s="386"/>
      <c r="G6" s="386"/>
      <c r="H6" s="386"/>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9" t="str">
        <f>IF(COUNTA(J5:BG6)-COUNTIF(J5:BG6,"")=0,"",IF(ISTEXT(HT300),HT300,ROUND(HT300,1)))</f>
        <v/>
      </c>
      <c r="B7" s="370"/>
      <c r="C7" s="383"/>
      <c r="D7" s="204">
        <v>4</v>
      </c>
      <c r="E7" s="203"/>
      <c r="F7" s="400" t="s">
        <v>122</v>
      </c>
      <c r="G7" s="400"/>
      <c r="H7" s="400"/>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1"/>
      <c r="B8" s="372"/>
      <c r="C8" s="384"/>
      <c r="D8" s="201">
        <v>4</v>
      </c>
      <c r="E8" s="202"/>
      <c r="F8" s="401" t="s">
        <v>232</v>
      </c>
      <c r="G8" s="401"/>
      <c r="H8" s="401"/>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2" t="s">
        <v>22</v>
      </c>
      <c r="B9" s="393"/>
      <c r="C9" s="393"/>
      <c r="D9" s="393"/>
      <c r="E9" s="97">
        <v>4</v>
      </c>
      <c r="F9" s="387" t="s">
        <v>118</v>
      </c>
      <c r="G9" s="388"/>
      <c r="H9" s="388"/>
      <c r="I9" s="389"/>
      <c r="J9" s="375" t="str">
        <f t="shared" ref="J9:BG9" ca="1" si="3">IF(OFFSET($HN$301,COLUMN(A:A)-1,0)=0,"",OFFSET($HN$301,COLUMN(A:A)-1,0))</f>
        <v/>
      </c>
      <c r="K9" s="358" t="str">
        <f t="shared" ca="1" si="3"/>
        <v/>
      </c>
      <c r="L9" s="358" t="str">
        <f t="shared" ca="1" si="3"/>
        <v/>
      </c>
      <c r="M9" s="358" t="str">
        <f t="shared" ca="1" si="3"/>
        <v/>
      </c>
      <c r="N9" s="358" t="str">
        <f t="shared" ca="1" si="3"/>
        <v/>
      </c>
      <c r="O9" s="358" t="str">
        <f t="shared" ca="1" si="3"/>
        <v/>
      </c>
      <c r="P9" s="358" t="str">
        <f t="shared" ca="1" si="3"/>
        <v/>
      </c>
      <c r="Q9" s="358" t="str">
        <f t="shared" ca="1" si="3"/>
        <v/>
      </c>
      <c r="R9" s="358" t="str">
        <f t="shared" ca="1" si="3"/>
        <v/>
      </c>
      <c r="S9" s="358" t="str">
        <f t="shared" ca="1" si="3"/>
        <v/>
      </c>
      <c r="T9" s="358" t="str">
        <f t="shared" ca="1" si="3"/>
        <v/>
      </c>
      <c r="U9" s="358" t="str">
        <f t="shared" ca="1" si="3"/>
        <v/>
      </c>
      <c r="V9" s="358" t="str">
        <f t="shared" ca="1" si="3"/>
        <v/>
      </c>
      <c r="W9" s="358" t="str">
        <f t="shared" ca="1" si="3"/>
        <v/>
      </c>
      <c r="X9" s="358" t="str">
        <f t="shared" ca="1" si="3"/>
        <v/>
      </c>
      <c r="Y9" s="358" t="str">
        <f t="shared" ca="1" si="3"/>
        <v/>
      </c>
      <c r="Z9" s="358" t="str">
        <f t="shared" ca="1" si="3"/>
        <v/>
      </c>
      <c r="AA9" s="358" t="str">
        <f t="shared" ca="1" si="3"/>
        <v/>
      </c>
      <c r="AB9" s="358" t="str">
        <f t="shared" ca="1" si="3"/>
        <v/>
      </c>
      <c r="AC9" s="358" t="str">
        <f t="shared" ca="1" si="3"/>
        <v/>
      </c>
      <c r="AD9" s="358" t="str">
        <f t="shared" ca="1" si="3"/>
        <v/>
      </c>
      <c r="AE9" s="358" t="str">
        <f t="shared" ca="1" si="3"/>
        <v/>
      </c>
      <c r="AF9" s="358" t="str">
        <f t="shared" ca="1" si="3"/>
        <v/>
      </c>
      <c r="AG9" s="358" t="str">
        <f t="shared" ca="1" si="3"/>
        <v/>
      </c>
      <c r="AH9" s="358" t="str">
        <f t="shared" ca="1" si="3"/>
        <v/>
      </c>
      <c r="AI9" s="358" t="str">
        <f t="shared" ca="1" si="3"/>
        <v/>
      </c>
      <c r="AJ9" s="358" t="str">
        <f t="shared" ca="1" si="3"/>
        <v/>
      </c>
      <c r="AK9" s="358" t="str">
        <f t="shared" ca="1" si="3"/>
        <v/>
      </c>
      <c r="AL9" s="358" t="str">
        <f t="shared" ca="1" si="3"/>
        <v/>
      </c>
      <c r="AM9" s="358" t="str">
        <f t="shared" ca="1" si="3"/>
        <v/>
      </c>
      <c r="AN9" s="358" t="str">
        <f t="shared" ca="1" si="3"/>
        <v/>
      </c>
      <c r="AO9" s="358" t="str">
        <f t="shared" ca="1" si="3"/>
        <v/>
      </c>
      <c r="AP9" s="358" t="str">
        <f t="shared" ca="1" si="3"/>
        <v/>
      </c>
      <c r="AQ9" s="358" t="str">
        <f t="shared" ca="1" si="3"/>
        <v/>
      </c>
      <c r="AR9" s="358" t="str">
        <f t="shared" ca="1" si="3"/>
        <v/>
      </c>
      <c r="AS9" s="358" t="str">
        <f t="shared" ca="1" si="3"/>
        <v/>
      </c>
      <c r="AT9" s="358" t="str">
        <f t="shared" ca="1" si="3"/>
        <v/>
      </c>
      <c r="AU9" s="358" t="str">
        <f t="shared" ca="1" si="3"/>
        <v/>
      </c>
      <c r="AV9" s="358" t="str">
        <f t="shared" ca="1" si="3"/>
        <v/>
      </c>
      <c r="AW9" s="358" t="str">
        <f t="shared" ca="1" si="3"/>
        <v/>
      </c>
      <c r="AX9" s="358" t="str">
        <f t="shared" ca="1" si="3"/>
        <v/>
      </c>
      <c r="AY9" s="358" t="str">
        <f t="shared" ca="1" si="3"/>
        <v/>
      </c>
      <c r="AZ9" s="358" t="str">
        <f t="shared" ca="1" si="3"/>
        <v/>
      </c>
      <c r="BA9" s="358" t="str">
        <f t="shared" ca="1" si="3"/>
        <v/>
      </c>
      <c r="BB9" s="358" t="str">
        <f t="shared" ca="1" si="3"/>
        <v/>
      </c>
      <c r="BC9" s="358" t="str">
        <f t="shared" ca="1" si="3"/>
        <v/>
      </c>
      <c r="BD9" s="358" t="str">
        <f t="shared" ca="1" si="3"/>
        <v/>
      </c>
      <c r="BE9" s="358" t="str">
        <f t="shared" ca="1" si="3"/>
        <v/>
      </c>
      <c r="BF9" s="358" t="str">
        <f t="shared" ca="1" si="3"/>
        <v/>
      </c>
      <c r="BG9" s="373" t="str">
        <f t="shared" ca="1" si="3"/>
        <v/>
      </c>
      <c r="DF9" s="9"/>
      <c r="DG9" s="28"/>
      <c r="DI9" s="28"/>
      <c r="DK9" s="28"/>
      <c r="DO9" s="28"/>
      <c r="DQ9" s="28"/>
      <c r="DS9" s="28"/>
      <c r="DU9" s="28"/>
      <c r="DW9" s="28"/>
    </row>
    <row r="10" spans="1:127" ht="36" customHeight="1" x14ac:dyDescent="0.2">
      <c r="A10" s="394" t="s">
        <v>23</v>
      </c>
      <c r="B10" s="395"/>
      <c r="C10" s="395"/>
      <c r="D10" s="395"/>
      <c r="E10" s="396"/>
      <c r="F10" s="112" t="str">
        <f>E6</f>
        <v>Moyenne minimale indicative</v>
      </c>
      <c r="G10" s="113" t="str">
        <f>E5</f>
        <v>Moyenne maximale indicative</v>
      </c>
      <c r="H10" s="390" t="s">
        <v>77</v>
      </c>
      <c r="I10" s="391"/>
      <c r="J10" s="376"/>
      <c r="K10" s="359"/>
      <c r="L10" s="359"/>
      <c r="M10" s="359"/>
      <c r="N10" s="359"/>
      <c r="O10" s="359"/>
      <c r="P10" s="359"/>
      <c r="Q10" s="359"/>
      <c r="R10" s="359"/>
      <c r="S10" s="359"/>
      <c r="T10" s="359"/>
      <c r="U10" s="359"/>
      <c r="V10" s="359"/>
      <c r="W10" s="359"/>
      <c r="X10" s="359"/>
      <c r="Y10" s="359"/>
      <c r="Z10" s="359"/>
      <c r="AA10" s="359"/>
      <c r="AB10" s="359"/>
      <c r="AC10" s="359"/>
      <c r="AD10" s="359"/>
      <c r="AE10" s="359"/>
      <c r="AF10" s="359"/>
      <c r="AG10" s="359"/>
      <c r="AH10" s="359"/>
      <c r="AI10" s="359"/>
      <c r="AJ10" s="359"/>
      <c r="AK10" s="359"/>
      <c r="AL10" s="359"/>
      <c r="AM10" s="359"/>
      <c r="AN10" s="359"/>
      <c r="AO10" s="359"/>
      <c r="AP10" s="359"/>
      <c r="AQ10" s="359"/>
      <c r="AR10" s="359"/>
      <c r="AS10" s="359"/>
      <c r="AT10" s="359"/>
      <c r="AU10" s="359"/>
      <c r="AV10" s="359"/>
      <c r="AW10" s="359"/>
      <c r="AX10" s="359"/>
      <c r="AY10" s="359"/>
      <c r="AZ10" s="359"/>
      <c r="BA10" s="359"/>
      <c r="BB10" s="359"/>
      <c r="BC10" s="359"/>
      <c r="BD10" s="359"/>
      <c r="BE10" s="359"/>
      <c r="BF10" s="359"/>
      <c r="BG10" s="374"/>
      <c r="DF10" s="9"/>
      <c r="DG10" s="28"/>
      <c r="DI10" s="28"/>
      <c r="DK10" s="28"/>
      <c r="DO10" s="28"/>
      <c r="DQ10" s="28"/>
      <c r="DS10" s="28"/>
      <c r="DU10" s="28"/>
      <c r="DW10" s="28"/>
    </row>
    <row r="11" spans="1:127" ht="12.75" customHeight="1" x14ac:dyDescent="0.2">
      <c r="A11" s="397">
        <v>6</v>
      </c>
      <c r="B11" s="398"/>
      <c r="C11" s="398"/>
      <c r="D11" s="398"/>
      <c r="E11" s="399"/>
      <c r="F11" s="82">
        <v>6</v>
      </c>
      <c r="G11" s="100">
        <v>6</v>
      </c>
      <c r="H11" s="377">
        <v>6</v>
      </c>
      <c r="I11" s="378"/>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2" t="str">
        <f>IF('Bilan Groupe Compétences'!A13="","",'Bilan Groupe Compétences'!A13)</f>
        <v>Orientation MA1 : Communiquer avec courtoisie, faire preuve de serviabilité, de calme et de tact</v>
      </c>
      <c r="B12" s="363"/>
      <c r="C12" s="363"/>
      <c r="D12" s="363"/>
      <c r="E12" s="363"/>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60" t="str">
        <f t="shared" ref="H12:H71" si="6">IF(HR307="","",HR307)</f>
        <v/>
      </c>
      <c r="I12" s="361"/>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2" t="str">
        <f>IF('Bilan Groupe Compétences'!A14="","",'Bilan Groupe Compétences'!A14)</f>
        <v>Orientation MA2 : Maintenir son espace de travail fonctionnel et propre dans le respect des règles internes</v>
      </c>
      <c r="B13" s="363"/>
      <c r="C13" s="363"/>
      <c r="D13" s="363"/>
      <c r="E13" s="364"/>
      <c r="F13" s="96" t="str">
        <f t="shared" si="4"/>
        <v/>
      </c>
      <c r="G13" s="95" t="str">
        <f t="shared" si="5"/>
        <v/>
      </c>
      <c r="H13" s="360" t="str">
        <f t="shared" si="6"/>
        <v/>
      </c>
      <c r="I13" s="361"/>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2" t="str">
        <f>IF('Bilan Groupe Compétences'!A15="","",'Bilan Groupe Compétences'!A15)</f>
        <v>Orientation MA3 : Rechercher, trier, classifier, sélectionner l'information papier et numérique</v>
      </c>
      <c r="B14" s="363"/>
      <c r="C14" s="363"/>
      <c r="D14" s="363"/>
      <c r="E14" s="364"/>
      <c r="F14" s="96" t="str">
        <f t="shared" si="4"/>
        <v/>
      </c>
      <c r="G14" s="95" t="str">
        <f t="shared" si="5"/>
        <v/>
      </c>
      <c r="H14" s="360" t="str">
        <f t="shared" si="6"/>
        <v/>
      </c>
      <c r="I14" s="361"/>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2" t="str">
        <f>IF('Bilan Groupe Compétences'!A16="","",'Bilan Groupe Compétences'!A16)</f>
        <v>Orientation MA4 : Rédiger correctement des messages et comptes-rendus simples</v>
      </c>
      <c r="B15" s="363"/>
      <c r="C15" s="363"/>
      <c r="D15" s="363"/>
      <c r="E15" s="364"/>
      <c r="F15" s="96" t="str">
        <f t="shared" si="4"/>
        <v/>
      </c>
      <c r="G15" s="95" t="str">
        <f t="shared" si="5"/>
        <v/>
      </c>
      <c r="H15" s="360" t="str">
        <f t="shared" si="6"/>
        <v/>
      </c>
      <c r="I15" s="361"/>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2" t="str">
        <f>IF('Bilan Groupe Compétences'!A17="","",'Bilan Groupe Compétences'!A17)</f>
        <v>Orientation MA5 : Montrer de l'intérêt pour l'anglais et/ou autre(s) langue(s) étrangère(s)</v>
      </c>
      <c r="B16" s="363"/>
      <c r="C16" s="363"/>
      <c r="D16" s="363"/>
      <c r="E16" s="364"/>
      <c r="F16" s="96" t="str">
        <f t="shared" si="4"/>
        <v/>
      </c>
      <c r="G16" s="95" t="str">
        <f t="shared" si="5"/>
        <v/>
      </c>
      <c r="H16" s="360" t="str">
        <f t="shared" si="6"/>
        <v/>
      </c>
      <c r="I16" s="361"/>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2" t="str">
        <f>IF('Bilan Groupe Compétences'!A18="","",'Bilan Groupe Compétences'!A18)</f>
        <v>Orientation MCV-A1 : Effectuer et comprendre des calculs commerciaux simples (cadencier, % TVA et réduction)</v>
      </c>
      <c r="B17" s="363"/>
      <c r="C17" s="363"/>
      <c r="D17" s="363"/>
      <c r="E17" s="364"/>
      <c r="F17" s="96" t="str">
        <f t="shared" si="4"/>
        <v/>
      </c>
      <c r="G17" s="95" t="str">
        <f t="shared" si="5"/>
        <v/>
      </c>
      <c r="H17" s="360" t="str">
        <f t="shared" si="6"/>
        <v/>
      </c>
      <c r="I17" s="361"/>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2" t="str">
        <f>IF('Bilan Groupe Compétences'!A19="","",'Bilan Groupe Compétences'!A19)</f>
        <v>Orientation MCV-A2 : Travailler en équipe, collaborer, communiquer avec ses collaborateurs</v>
      </c>
      <c r="B18" s="363"/>
      <c r="C18" s="363"/>
      <c r="D18" s="363"/>
      <c r="E18" s="364"/>
      <c r="F18" s="96" t="str">
        <f t="shared" si="4"/>
        <v/>
      </c>
      <c r="G18" s="95" t="str">
        <f t="shared" si="5"/>
        <v/>
      </c>
      <c r="H18" s="360" t="str">
        <f t="shared" si="6"/>
        <v/>
      </c>
      <c r="I18" s="361"/>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2" t="str">
        <f>IF('Bilan Groupe Compétences'!A20="","",'Bilan Groupe Compétences'!A20)</f>
        <v>Orientation MCV-A3 : Argumenter, convaincre, répondre à des objections sur des sujets (ou produits) simples</v>
      </c>
      <c r="B19" s="363"/>
      <c r="C19" s="363"/>
      <c r="D19" s="363"/>
      <c r="E19" s="364"/>
      <c r="F19" s="96" t="str">
        <f t="shared" si="4"/>
        <v/>
      </c>
      <c r="G19" s="95" t="str">
        <f t="shared" si="5"/>
        <v/>
      </c>
      <c r="H19" s="360" t="str">
        <f t="shared" si="6"/>
        <v/>
      </c>
      <c r="I19" s="361"/>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2" t="str">
        <f>IF('Bilan Groupe Compétences'!A21="","",'Bilan Groupe Compétences'!A21)</f>
        <v>Orientation MCV-A4 : Se montrer dynamique, rapide et efficace dans la réalisation de tâches matérielles</v>
      </c>
      <c r="B20" s="363"/>
      <c r="C20" s="363"/>
      <c r="D20" s="363"/>
      <c r="E20" s="364"/>
      <c r="F20" s="96" t="str">
        <f t="shared" si="4"/>
        <v/>
      </c>
      <c r="G20" s="95" t="str">
        <f t="shared" si="5"/>
        <v/>
      </c>
      <c r="H20" s="360" t="str">
        <f t="shared" si="6"/>
        <v/>
      </c>
      <c r="I20" s="361"/>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2" t="str">
        <f>IF('Bilan Groupe Compétences'!A22="","",'Bilan Groupe Compétences'!A22)</f>
        <v>Orientation MCV-A5 : Mettre en valeur des présentations de produits et/ou créer des affichettes attrayantes</v>
      </c>
      <c r="B21" s="363"/>
      <c r="C21" s="363"/>
      <c r="D21" s="363"/>
      <c r="E21" s="364"/>
      <c r="F21" s="96" t="str">
        <f t="shared" si="4"/>
        <v/>
      </c>
      <c r="G21" s="95" t="str">
        <f t="shared" si="5"/>
        <v/>
      </c>
      <c r="H21" s="360" t="str">
        <f t="shared" si="6"/>
        <v/>
      </c>
      <c r="I21" s="361"/>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2" t="str">
        <f>IF('Bilan Groupe Compétences'!A23="","",'Bilan Groupe Compétences'!A23)</f>
        <v>Orientation MCV-B1 : Travailler en autonomie, faire preuve d’indépendance et d’organisation, prendre des initiatives</v>
      </c>
      <c r="B22" s="363"/>
      <c r="C22" s="363"/>
      <c r="D22" s="363"/>
      <c r="E22" s="364"/>
      <c r="F22" s="96" t="str">
        <f t="shared" si="4"/>
        <v/>
      </c>
      <c r="G22" s="95" t="str">
        <f t="shared" si="5"/>
        <v/>
      </c>
      <c r="H22" s="360" t="str">
        <f t="shared" si="6"/>
        <v/>
      </c>
      <c r="I22" s="361"/>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2" t="str">
        <f>IF('Bilan Groupe Compétences'!A24="","",'Bilan Groupe Compétences'!A24)</f>
        <v>Orientation MCV-B2 : Faire preuve de qualité d'écoute, d'observation, d'adaptabilité et d'aisance verbale</v>
      </c>
      <c r="B23" s="363"/>
      <c r="C23" s="363"/>
      <c r="D23" s="363"/>
      <c r="E23" s="364"/>
      <c r="F23" s="96" t="str">
        <f t="shared" si="4"/>
        <v/>
      </c>
      <c r="G23" s="95" t="str">
        <f t="shared" si="5"/>
        <v/>
      </c>
      <c r="H23" s="360" t="str">
        <f t="shared" si="6"/>
        <v/>
      </c>
      <c r="I23" s="361"/>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2" t="str">
        <f>IF('Bilan Groupe Compétences'!A25="","",'Bilan Groupe Compétences'!A25)</f>
        <v>Orientation MCV-B3 : Faire preuve d'aisance, de persévérance dans l'argumentation, la réponse aux objections</v>
      </c>
      <c r="B24" s="363"/>
      <c r="C24" s="363"/>
      <c r="D24" s="363"/>
      <c r="E24" s="364"/>
      <c r="F24" s="96" t="str">
        <f t="shared" si="4"/>
        <v/>
      </c>
      <c r="G24" s="95" t="str">
        <f t="shared" si="5"/>
        <v/>
      </c>
      <c r="H24" s="360" t="str">
        <f t="shared" si="6"/>
        <v/>
      </c>
      <c r="I24" s="361"/>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2" t="str">
        <f>IF('Bilan Groupe Compétences'!A26="","",'Bilan Groupe Compétences'!A26)</f>
        <v>Orientation MCV-B4 : Analyser, synthétiser, s’autoanalyser avec pertinence à l’oral ou l’écrit</v>
      </c>
      <c r="B25" s="363"/>
      <c r="C25" s="363"/>
      <c r="D25" s="363"/>
      <c r="E25" s="364"/>
      <c r="F25" s="96" t="str">
        <f t="shared" si="4"/>
        <v/>
      </c>
      <c r="G25" s="95" t="str">
        <f t="shared" si="5"/>
        <v/>
      </c>
      <c r="H25" s="360" t="str">
        <f t="shared" si="6"/>
        <v/>
      </c>
      <c r="I25" s="361"/>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2" t="str">
        <f>IF('Bilan Groupe Compétences'!A27="","",'Bilan Groupe Compétences'!A27)</f>
        <v>Orientation MCV-B5 : Se montrer rationnel, flexible et entreprenant dans des situations de mobilité</v>
      </c>
      <c r="B26" s="363"/>
      <c r="C26" s="363"/>
      <c r="D26" s="363"/>
      <c r="E26" s="364"/>
      <c r="F26" s="96" t="str">
        <f t="shared" si="4"/>
        <v/>
      </c>
      <c r="G26" s="95" t="str">
        <f t="shared" si="5"/>
        <v/>
      </c>
      <c r="H26" s="360" t="str">
        <f t="shared" si="6"/>
        <v/>
      </c>
      <c r="I26" s="361"/>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2" t="str">
        <f>IF('Bilan Groupe Compétences'!A28="","",'Bilan Groupe Compétences'!A28)</f>
        <v>1.A. Prendre contact avec le client interne ou externe (ou prospect), dans un cadre omnicanal :</v>
      </c>
      <c r="B27" s="363"/>
      <c r="C27" s="363"/>
      <c r="D27" s="363"/>
      <c r="E27" s="364"/>
      <c r="F27" s="96" t="str">
        <f t="shared" si="4"/>
        <v/>
      </c>
      <c r="G27" s="95" t="str">
        <f t="shared" si="5"/>
        <v/>
      </c>
      <c r="H27" s="360" t="str">
        <f t="shared" si="6"/>
        <v/>
      </c>
      <c r="I27" s="361"/>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2" t="str">
        <f>IF('Bilan Groupe Compétences'!A29="","",'Bilan Groupe Compétences'!A29)</f>
        <v>1.B. Identifier le client externe ou interne à l’organisation et ses caractéristiques, dans un cadre omnicanal</v>
      </c>
      <c r="B28" s="363"/>
      <c r="C28" s="363"/>
      <c r="D28" s="363"/>
      <c r="E28" s="364"/>
      <c r="F28" s="96" t="str">
        <f t="shared" si="4"/>
        <v/>
      </c>
      <c r="G28" s="95" t="str">
        <f t="shared" si="5"/>
        <v/>
      </c>
      <c r="H28" s="360" t="str">
        <f t="shared" si="6"/>
        <v/>
      </c>
      <c r="I28" s="361"/>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2" t="str">
        <f>IF('Bilan Groupe Compétences'!A30="","",'Bilan Groupe Compétences'!A30)</f>
        <v>1.C. Identifier le besoin du client externe ou interne (ou du prospect), dans un cadre omnicanal</v>
      </c>
      <c r="B29" s="363"/>
      <c r="C29" s="363"/>
      <c r="D29" s="363"/>
      <c r="E29" s="364"/>
      <c r="F29" s="96" t="str">
        <f t="shared" si="4"/>
        <v/>
      </c>
      <c r="G29" s="95" t="str">
        <f t="shared" si="5"/>
        <v/>
      </c>
      <c r="H29" s="360" t="str">
        <f t="shared" si="6"/>
        <v/>
      </c>
      <c r="I29" s="361"/>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2" t="str">
        <f>IF('Bilan Groupe Compétences'!A31="","",'Bilan Groupe Compétences'!A31)</f>
        <v>1.D. Proposer une solution adaptée au parcours et à l’expérience du client interne ou externe (ou prospect), dans un cadre omnicanal</v>
      </c>
      <c r="B30" s="363"/>
      <c r="C30" s="363"/>
      <c r="D30" s="363"/>
      <c r="E30" s="364"/>
      <c r="F30" s="96" t="str">
        <f t="shared" si="4"/>
        <v/>
      </c>
      <c r="G30" s="95" t="str">
        <f t="shared" si="5"/>
        <v/>
      </c>
      <c r="H30" s="360" t="str">
        <f t="shared" si="6"/>
        <v/>
      </c>
      <c r="I30" s="361"/>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2" t="str">
        <f>IF('Bilan Groupe Compétences'!A32="","",'Bilan Groupe Compétences'!A32)</f>
        <v>2.A. Gérer le suivi de la demande du client interne ou externe (ou du prospect) dans un cadre omnicanal, notamment :</v>
      </c>
      <c r="B31" s="363"/>
      <c r="C31" s="363"/>
      <c r="D31" s="363"/>
      <c r="E31" s="364"/>
      <c r="F31" s="96" t="str">
        <f t="shared" si="4"/>
        <v/>
      </c>
      <c r="G31" s="95" t="str">
        <f t="shared" si="5"/>
        <v/>
      </c>
      <c r="H31" s="360" t="str">
        <f t="shared" si="6"/>
        <v/>
      </c>
      <c r="I31" s="361"/>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2" t="str">
        <f>IF('Bilan Groupe Compétences'!A33="","",'Bilan Groupe Compétences'!A33)</f>
        <v>2.B. Satisfaire le client interne ou externe (ou prospect) dans un cadre omnicanal</v>
      </c>
      <c r="B32" s="363"/>
      <c r="C32" s="363"/>
      <c r="D32" s="363"/>
      <c r="E32" s="364"/>
      <c r="F32" s="96" t="str">
        <f t="shared" si="4"/>
        <v/>
      </c>
      <c r="G32" s="95" t="str">
        <f t="shared" si="5"/>
        <v/>
      </c>
      <c r="H32" s="360" t="str">
        <f t="shared" si="6"/>
        <v/>
      </c>
      <c r="I32" s="361"/>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2" t="str">
        <f>IF('Bilan Groupe Compétences'!A34="","",'Bilan Groupe Compétences'!A34)</f>
        <v>2.C. Fidéliser/pérenniser la relation avec le client interne ou externe dans un cadre omnicanal</v>
      </c>
      <c r="B33" s="363"/>
      <c r="C33" s="363"/>
      <c r="D33" s="363"/>
      <c r="E33" s="364"/>
      <c r="F33" s="96" t="str">
        <f t="shared" si="4"/>
        <v/>
      </c>
      <c r="G33" s="95" t="str">
        <f t="shared" si="5"/>
        <v/>
      </c>
      <c r="H33" s="360" t="str">
        <f t="shared" si="6"/>
        <v/>
      </c>
      <c r="I33" s="361"/>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2" t="str">
        <f>IF('Bilan Groupe Compétences'!A35="","",'Bilan Groupe Compétences'!A35)</f>
        <v>3.A. Assurer la veille informationnelle et commerciale (la collecte) dans un cadre omnicanal</v>
      </c>
      <c r="B34" s="363"/>
      <c r="C34" s="363"/>
      <c r="D34" s="363"/>
      <c r="E34" s="364"/>
      <c r="F34" s="96" t="str">
        <f t="shared" si="4"/>
        <v/>
      </c>
      <c r="G34" s="95" t="str">
        <f t="shared" si="5"/>
        <v/>
      </c>
      <c r="H34" s="360" t="str">
        <f t="shared" si="6"/>
        <v/>
      </c>
      <c r="I34" s="361"/>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2" t="str">
        <f>IF('Bilan Groupe Compétences'!A36="","",'Bilan Groupe Compétences'!A36)</f>
        <v>3.B. Traiter et exploiter l’information relative à la relation client (interne, externe ou prospect) dans un cadre omnicanal</v>
      </c>
      <c r="B35" s="363"/>
      <c r="C35" s="363"/>
      <c r="D35" s="363"/>
      <c r="E35" s="364"/>
      <c r="F35" s="96" t="str">
        <f t="shared" si="4"/>
        <v/>
      </c>
      <c r="G35" s="95" t="str">
        <f t="shared" si="5"/>
        <v/>
      </c>
      <c r="H35" s="360" t="str">
        <f t="shared" si="6"/>
        <v/>
      </c>
      <c r="I35" s="361"/>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2" t="str">
        <f>IF('Bilan Groupe Compétences'!A37="","",'Bilan Groupe Compétences'!A37)</f>
        <v>3.C. Diffuser l’information au client interne, externe ou au prospect dans un cadre omnicanal</v>
      </c>
      <c r="B36" s="363"/>
      <c r="C36" s="363"/>
      <c r="D36" s="363"/>
      <c r="E36" s="364"/>
      <c r="F36" s="96" t="str">
        <f t="shared" si="4"/>
        <v/>
      </c>
      <c r="G36" s="95" t="str">
        <f t="shared" si="5"/>
        <v/>
      </c>
      <c r="H36" s="360" t="str">
        <f t="shared" si="6"/>
        <v/>
      </c>
      <c r="I36" s="361"/>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2" t="str">
        <f>IF('Bilan Groupe Compétences'!A38="","",'Bilan Groupe Compétences'!A38)</f>
        <v>CT 1. Produire un résultat conforme à la commande (de la hiérarchie, du client…)</v>
      </c>
      <c r="B37" s="363"/>
      <c r="C37" s="363"/>
      <c r="D37" s="363"/>
      <c r="E37" s="364"/>
      <c r="F37" s="96" t="str">
        <f t="shared" si="4"/>
        <v/>
      </c>
      <c r="G37" s="95" t="str">
        <f t="shared" si="5"/>
        <v/>
      </c>
      <c r="H37" s="360" t="str">
        <f t="shared" si="6"/>
        <v/>
      </c>
      <c r="I37" s="361"/>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2" t="str">
        <f>IF('Bilan Groupe Compétences'!A39="","",'Bilan Groupe Compétences'!A39)</f>
        <v>CT 2. Respecter les délais impartis</v>
      </c>
      <c r="B38" s="363"/>
      <c r="C38" s="363"/>
      <c r="D38" s="363"/>
      <c r="E38" s="364"/>
      <c r="F38" s="96" t="str">
        <f t="shared" si="4"/>
        <v/>
      </c>
      <c r="G38" s="95" t="str">
        <f t="shared" si="5"/>
        <v/>
      </c>
      <c r="H38" s="360" t="str">
        <f t="shared" si="6"/>
        <v/>
      </c>
      <c r="I38" s="361"/>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2" t="str">
        <f>IF('Bilan Groupe Compétences'!A40="","",'Bilan Groupe Compétences'!A40)</f>
        <v>CT 3. Restituer la présentation de son activité</v>
      </c>
      <c r="B39" s="363"/>
      <c r="C39" s="363"/>
      <c r="D39" s="363"/>
      <c r="E39" s="364"/>
      <c r="F39" s="96" t="str">
        <f t="shared" si="4"/>
        <v/>
      </c>
      <c r="G39" s="95" t="str">
        <f t="shared" si="5"/>
        <v/>
      </c>
      <c r="H39" s="360" t="str">
        <f t="shared" si="6"/>
        <v/>
      </c>
      <c r="I39" s="361"/>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2" t="str">
        <f>IF('Bilan Groupe Compétences'!A41="","",'Bilan Groupe Compétences'!A41)</f>
        <v>CT 4. S'impliquer dans son action</v>
      </c>
      <c r="B40" s="363"/>
      <c r="C40" s="363"/>
      <c r="D40" s="363"/>
      <c r="E40" s="364"/>
      <c r="F40" s="96" t="str">
        <f t="shared" si="4"/>
        <v/>
      </c>
      <c r="G40" s="95" t="str">
        <f t="shared" si="5"/>
        <v/>
      </c>
      <c r="H40" s="360" t="str">
        <f t="shared" si="6"/>
        <v/>
      </c>
      <c r="I40" s="361"/>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2" t="str">
        <f>IF('Bilan Groupe Compétences'!A42="","",'Bilan Groupe Compétences'!A42)</f>
        <v>CT 5. S'intégrer de façon harmonieuse et constructive à l'équipe de travail</v>
      </c>
      <c r="B41" s="363"/>
      <c r="C41" s="363"/>
      <c r="D41" s="363"/>
      <c r="E41" s="364"/>
      <c r="F41" s="96" t="str">
        <f t="shared" si="4"/>
        <v/>
      </c>
      <c r="G41" s="95" t="str">
        <f t="shared" si="5"/>
        <v/>
      </c>
      <c r="H41" s="360" t="str">
        <f t="shared" si="6"/>
        <v/>
      </c>
      <c r="I41" s="361"/>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2" t="str">
        <f>IF('Bilan Groupe Compétences'!A43="","",'Bilan Groupe Compétences'!A43)</f>
        <v>CT 6. Rechercher l'information et l'exploiter</v>
      </c>
      <c r="B42" s="363"/>
      <c r="C42" s="363"/>
      <c r="D42" s="363"/>
      <c r="E42" s="364"/>
      <c r="F42" s="96" t="str">
        <f t="shared" si="4"/>
        <v/>
      </c>
      <c r="G42" s="95" t="str">
        <f t="shared" si="5"/>
        <v/>
      </c>
      <c r="H42" s="360" t="str">
        <f t="shared" si="6"/>
        <v/>
      </c>
      <c r="I42" s="361"/>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2" t="str">
        <f>IF('Bilan Groupe Compétences'!A44="","",'Bilan Groupe Compétences'!A44)</f>
        <v>CT 7. A l'écrit, s'exprimer avec la qualité rédactionnelle attendue</v>
      </c>
      <c r="B43" s="363"/>
      <c r="C43" s="363"/>
      <c r="D43" s="363"/>
      <c r="E43" s="364"/>
      <c r="F43" s="96" t="str">
        <f t="shared" si="4"/>
        <v/>
      </c>
      <c r="G43" s="95" t="str">
        <f t="shared" si="5"/>
        <v/>
      </c>
      <c r="H43" s="360" t="str">
        <f t="shared" si="6"/>
        <v/>
      </c>
      <c r="I43" s="361"/>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2" t="str">
        <f>IF('Bilan Groupe Compétences'!A45="","",'Bilan Groupe Compétences'!A45)</f>
        <v>CT 8. A l'oral, s'exprimer de façon professionnelle</v>
      </c>
      <c r="B44" s="363"/>
      <c r="C44" s="363"/>
      <c r="D44" s="363"/>
      <c r="E44" s="364"/>
      <c r="F44" s="96" t="str">
        <f t="shared" si="4"/>
        <v/>
      </c>
      <c r="G44" s="95" t="str">
        <f t="shared" si="5"/>
        <v/>
      </c>
      <c r="H44" s="360" t="str">
        <f t="shared" si="6"/>
        <v/>
      </c>
      <c r="I44" s="361"/>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2" t="str">
        <f>IF('Bilan Groupe Compétences'!A46="","",'Bilan Groupe Compétences'!A46)</f>
        <v>CT 9. Développer son agilité numérique</v>
      </c>
      <c r="B45" s="363"/>
      <c r="C45" s="363"/>
      <c r="D45" s="363"/>
      <c r="E45" s="364"/>
      <c r="F45" s="96" t="str">
        <f t="shared" si="4"/>
        <v/>
      </c>
      <c r="G45" s="95" t="str">
        <f t="shared" si="5"/>
        <v/>
      </c>
      <c r="H45" s="360" t="str">
        <f t="shared" si="6"/>
        <v/>
      </c>
      <c r="I45" s="361"/>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2" t="str">
        <f>IF('Bilan Groupe Compétences'!A47="","",'Bilan Groupe Compétences'!A47)</f>
        <v>CT 10. Adopter une posture professionnelle (non verbal)</v>
      </c>
      <c r="B46" s="363"/>
      <c r="C46" s="363"/>
      <c r="D46" s="363"/>
      <c r="E46" s="364"/>
      <c r="F46" s="96" t="str">
        <f t="shared" si="4"/>
        <v/>
      </c>
      <c r="G46" s="95" t="str">
        <f t="shared" si="5"/>
        <v/>
      </c>
      <c r="H46" s="360" t="str">
        <f t="shared" si="6"/>
        <v/>
      </c>
      <c r="I46" s="361"/>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2" t="str">
        <f>IF('Bilan Groupe Compétences'!A48="","",'Bilan Groupe Compétences'!A48)</f>
        <v>CT 11. S'autoévaluer</v>
      </c>
      <c r="B47" s="363"/>
      <c r="C47" s="363"/>
      <c r="D47" s="363"/>
      <c r="E47" s="364"/>
      <c r="F47" s="96" t="str">
        <f t="shared" si="4"/>
        <v/>
      </c>
      <c r="G47" s="95" t="str">
        <f t="shared" si="5"/>
        <v/>
      </c>
      <c r="H47" s="360" t="str">
        <f t="shared" si="6"/>
        <v/>
      </c>
      <c r="I47" s="361"/>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2" t="str">
        <f>IF('Bilan Groupe Compétences'!A49="","",'Bilan Groupe Compétences'!A49)</f>
        <v/>
      </c>
      <c r="B48" s="363"/>
      <c r="C48" s="363"/>
      <c r="D48" s="363"/>
      <c r="E48" s="364"/>
      <c r="F48" s="96" t="str">
        <f t="shared" si="4"/>
        <v/>
      </c>
      <c r="G48" s="95" t="str">
        <f t="shared" si="5"/>
        <v/>
      </c>
      <c r="H48" s="360" t="str">
        <f t="shared" si="6"/>
        <v/>
      </c>
      <c r="I48" s="361"/>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2" t="str">
        <f>IF('Bilan Groupe Compétences'!A50="","",'Bilan Groupe Compétences'!A50)</f>
        <v/>
      </c>
      <c r="B49" s="363"/>
      <c r="C49" s="363"/>
      <c r="D49" s="363"/>
      <c r="E49" s="364"/>
      <c r="F49" s="96" t="str">
        <f t="shared" si="4"/>
        <v/>
      </c>
      <c r="G49" s="95" t="str">
        <f t="shared" si="5"/>
        <v/>
      </c>
      <c r="H49" s="360" t="str">
        <f t="shared" si="6"/>
        <v/>
      </c>
      <c r="I49" s="361"/>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2" t="str">
        <f>IF('Bilan Groupe Compétences'!A51="","",'Bilan Groupe Compétences'!A51)</f>
        <v/>
      </c>
      <c r="B50" s="363"/>
      <c r="C50" s="363"/>
      <c r="D50" s="363"/>
      <c r="E50" s="364"/>
      <c r="F50" s="96" t="str">
        <f t="shared" si="4"/>
        <v/>
      </c>
      <c r="G50" s="95" t="str">
        <f t="shared" si="5"/>
        <v/>
      </c>
      <c r="H50" s="360" t="str">
        <f t="shared" si="6"/>
        <v/>
      </c>
      <c r="I50" s="361"/>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2" t="str">
        <f>IF('Bilan Groupe Compétences'!A52="","",'Bilan Groupe Compétences'!A52)</f>
        <v/>
      </c>
      <c r="B51" s="363"/>
      <c r="C51" s="363"/>
      <c r="D51" s="363"/>
      <c r="E51" s="364"/>
      <c r="F51" s="96" t="str">
        <f t="shared" si="4"/>
        <v/>
      </c>
      <c r="G51" s="95" t="str">
        <f t="shared" si="5"/>
        <v/>
      </c>
      <c r="H51" s="360" t="str">
        <f t="shared" si="6"/>
        <v/>
      </c>
      <c r="I51" s="361"/>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2" t="str">
        <f>IF('Bilan Groupe Compétences'!A53="","",'Bilan Groupe Compétences'!A53)</f>
        <v/>
      </c>
      <c r="B52" s="363"/>
      <c r="C52" s="363"/>
      <c r="D52" s="363"/>
      <c r="E52" s="364"/>
      <c r="F52" s="96" t="str">
        <f t="shared" si="4"/>
        <v/>
      </c>
      <c r="G52" s="95" t="str">
        <f t="shared" si="5"/>
        <v/>
      </c>
      <c r="H52" s="360" t="str">
        <f t="shared" si="6"/>
        <v/>
      </c>
      <c r="I52" s="361"/>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2" t="str">
        <f>IF('Bilan Groupe Compétences'!A54="","",'Bilan Groupe Compétences'!A54)</f>
        <v/>
      </c>
      <c r="B53" s="363"/>
      <c r="C53" s="363"/>
      <c r="D53" s="363"/>
      <c r="E53" s="364"/>
      <c r="F53" s="96" t="str">
        <f t="shared" si="4"/>
        <v/>
      </c>
      <c r="G53" s="95" t="str">
        <f t="shared" si="5"/>
        <v/>
      </c>
      <c r="H53" s="360" t="str">
        <f t="shared" si="6"/>
        <v/>
      </c>
      <c r="I53" s="361"/>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2" t="str">
        <f>IF('Bilan Groupe Compétences'!A55="","",'Bilan Groupe Compétences'!A55)</f>
        <v/>
      </c>
      <c r="B54" s="363"/>
      <c r="C54" s="363"/>
      <c r="D54" s="363"/>
      <c r="E54" s="364"/>
      <c r="F54" s="96" t="str">
        <f t="shared" si="4"/>
        <v/>
      </c>
      <c r="G54" s="95" t="str">
        <f t="shared" si="5"/>
        <v/>
      </c>
      <c r="H54" s="360" t="str">
        <f t="shared" si="6"/>
        <v/>
      </c>
      <c r="I54" s="361"/>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2" t="str">
        <f>IF('Bilan Groupe Compétences'!A56="","",'Bilan Groupe Compétences'!A56)</f>
        <v/>
      </c>
      <c r="B55" s="363"/>
      <c r="C55" s="363"/>
      <c r="D55" s="363"/>
      <c r="E55" s="364"/>
      <c r="F55" s="96" t="str">
        <f t="shared" si="4"/>
        <v/>
      </c>
      <c r="G55" s="95" t="str">
        <f t="shared" si="5"/>
        <v/>
      </c>
      <c r="H55" s="360" t="str">
        <f t="shared" si="6"/>
        <v/>
      </c>
      <c r="I55" s="361"/>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2" t="str">
        <f>IF('Bilan Groupe Compétences'!A57="","",'Bilan Groupe Compétences'!A57)</f>
        <v/>
      </c>
      <c r="B56" s="363"/>
      <c r="C56" s="363"/>
      <c r="D56" s="363"/>
      <c r="E56" s="364"/>
      <c r="F56" s="96" t="str">
        <f t="shared" si="4"/>
        <v/>
      </c>
      <c r="G56" s="95" t="str">
        <f t="shared" si="5"/>
        <v/>
      </c>
      <c r="H56" s="360" t="str">
        <f t="shared" si="6"/>
        <v/>
      </c>
      <c r="I56" s="361"/>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2" t="str">
        <f>IF('Bilan Groupe Compétences'!A58="","",'Bilan Groupe Compétences'!A58)</f>
        <v/>
      </c>
      <c r="B57" s="363"/>
      <c r="C57" s="363"/>
      <c r="D57" s="363"/>
      <c r="E57" s="364"/>
      <c r="F57" s="96" t="str">
        <f t="shared" si="4"/>
        <v/>
      </c>
      <c r="G57" s="95" t="str">
        <f t="shared" si="5"/>
        <v/>
      </c>
      <c r="H57" s="360" t="str">
        <f t="shared" si="6"/>
        <v/>
      </c>
      <c r="I57" s="361"/>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2" t="str">
        <f>IF('Bilan Groupe Compétences'!A59="","",'Bilan Groupe Compétences'!A59)</f>
        <v/>
      </c>
      <c r="B58" s="363"/>
      <c r="C58" s="363"/>
      <c r="D58" s="363"/>
      <c r="E58" s="364"/>
      <c r="F58" s="96" t="str">
        <f t="shared" si="4"/>
        <v/>
      </c>
      <c r="G58" s="95" t="str">
        <f t="shared" si="5"/>
        <v/>
      </c>
      <c r="H58" s="360" t="str">
        <f t="shared" si="6"/>
        <v/>
      </c>
      <c r="I58" s="361"/>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2" t="str">
        <f>IF('Bilan Groupe Compétences'!A60="","",'Bilan Groupe Compétences'!A60)</f>
        <v/>
      </c>
      <c r="B59" s="363"/>
      <c r="C59" s="363"/>
      <c r="D59" s="363"/>
      <c r="E59" s="364"/>
      <c r="F59" s="96" t="str">
        <f t="shared" si="4"/>
        <v/>
      </c>
      <c r="G59" s="95" t="str">
        <f t="shared" si="5"/>
        <v/>
      </c>
      <c r="H59" s="360" t="str">
        <f t="shared" si="6"/>
        <v/>
      </c>
      <c r="I59" s="361"/>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2" t="str">
        <f>IF('Bilan Groupe Compétences'!A61="","",'Bilan Groupe Compétences'!A61)</f>
        <v/>
      </c>
      <c r="B60" s="363"/>
      <c r="C60" s="363"/>
      <c r="D60" s="363"/>
      <c r="E60" s="364"/>
      <c r="F60" s="96" t="str">
        <f t="shared" si="4"/>
        <v/>
      </c>
      <c r="G60" s="95" t="str">
        <f t="shared" si="5"/>
        <v/>
      </c>
      <c r="H60" s="360" t="str">
        <f t="shared" si="6"/>
        <v/>
      </c>
      <c r="I60" s="361"/>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2" t="str">
        <f>IF('Bilan Groupe Compétences'!A62="","",'Bilan Groupe Compétences'!A62)</f>
        <v/>
      </c>
      <c r="B61" s="363"/>
      <c r="C61" s="363"/>
      <c r="D61" s="363"/>
      <c r="E61" s="364"/>
      <c r="F61" s="96" t="str">
        <f t="shared" si="4"/>
        <v/>
      </c>
      <c r="G61" s="95" t="str">
        <f t="shared" si="5"/>
        <v/>
      </c>
      <c r="H61" s="360" t="str">
        <f t="shared" si="6"/>
        <v/>
      </c>
      <c r="I61" s="361"/>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2" t="str">
        <f>IF('Bilan Groupe Compétences'!A63="","",'Bilan Groupe Compétences'!A63)</f>
        <v/>
      </c>
      <c r="B62" s="363"/>
      <c r="C62" s="363"/>
      <c r="D62" s="363"/>
      <c r="E62" s="364"/>
      <c r="F62" s="96" t="str">
        <f t="shared" si="4"/>
        <v/>
      </c>
      <c r="G62" s="95" t="str">
        <f t="shared" si="5"/>
        <v/>
      </c>
      <c r="H62" s="360" t="str">
        <f t="shared" si="6"/>
        <v/>
      </c>
      <c r="I62" s="361"/>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2" t="str">
        <f>IF('Bilan Groupe Compétences'!A64="","",'Bilan Groupe Compétences'!A64)</f>
        <v/>
      </c>
      <c r="B63" s="363"/>
      <c r="C63" s="363"/>
      <c r="D63" s="363"/>
      <c r="E63" s="364"/>
      <c r="F63" s="96" t="str">
        <f t="shared" si="4"/>
        <v/>
      </c>
      <c r="G63" s="95" t="str">
        <f t="shared" si="5"/>
        <v/>
      </c>
      <c r="H63" s="360" t="str">
        <f t="shared" si="6"/>
        <v/>
      </c>
      <c r="I63" s="361"/>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2" t="str">
        <f>IF('Bilan Groupe Compétences'!A65="","",'Bilan Groupe Compétences'!A65)</f>
        <v/>
      </c>
      <c r="B64" s="363"/>
      <c r="C64" s="363"/>
      <c r="D64" s="363"/>
      <c r="E64" s="364"/>
      <c r="F64" s="96" t="str">
        <f t="shared" si="4"/>
        <v/>
      </c>
      <c r="G64" s="95" t="str">
        <f t="shared" si="5"/>
        <v/>
      </c>
      <c r="H64" s="360" t="str">
        <f t="shared" si="6"/>
        <v/>
      </c>
      <c r="I64" s="361"/>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2" t="str">
        <f>IF('Bilan Groupe Compétences'!A66="","",'Bilan Groupe Compétences'!A66)</f>
        <v/>
      </c>
      <c r="B65" s="363"/>
      <c r="C65" s="363"/>
      <c r="D65" s="363"/>
      <c r="E65" s="364"/>
      <c r="F65" s="96" t="str">
        <f t="shared" si="4"/>
        <v/>
      </c>
      <c r="G65" s="95" t="str">
        <f t="shared" si="5"/>
        <v/>
      </c>
      <c r="H65" s="360" t="str">
        <f t="shared" si="6"/>
        <v/>
      </c>
      <c r="I65" s="361"/>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2" t="str">
        <f>IF('Bilan Groupe Compétences'!A67="","",'Bilan Groupe Compétences'!A67)</f>
        <v/>
      </c>
      <c r="B66" s="363"/>
      <c r="C66" s="363"/>
      <c r="D66" s="363"/>
      <c r="E66" s="364"/>
      <c r="F66" s="96" t="str">
        <f t="shared" si="4"/>
        <v/>
      </c>
      <c r="G66" s="95" t="str">
        <f t="shared" si="5"/>
        <v/>
      </c>
      <c r="H66" s="360" t="str">
        <f t="shared" si="6"/>
        <v/>
      </c>
      <c r="I66" s="361"/>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2" t="str">
        <f>IF('Bilan Groupe Compétences'!A68="","",'Bilan Groupe Compétences'!A68)</f>
        <v/>
      </c>
      <c r="B67" s="363"/>
      <c r="C67" s="363"/>
      <c r="D67" s="363"/>
      <c r="E67" s="364"/>
      <c r="F67" s="96" t="str">
        <f t="shared" si="4"/>
        <v/>
      </c>
      <c r="G67" s="95" t="str">
        <f t="shared" si="5"/>
        <v/>
      </c>
      <c r="H67" s="360" t="str">
        <f t="shared" si="6"/>
        <v/>
      </c>
      <c r="I67" s="361"/>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2" t="str">
        <f>IF('Bilan Groupe Compétences'!A69="","",'Bilan Groupe Compétences'!A69)</f>
        <v/>
      </c>
      <c r="B68" s="363"/>
      <c r="C68" s="363"/>
      <c r="D68" s="363"/>
      <c r="E68" s="364"/>
      <c r="F68" s="96" t="str">
        <f t="shared" si="4"/>
        <v/>
      </c>
      <c r="G68" s="95" t="str">
        <f t="shared" si="5"/>
        <v/>
      </c>
      <c r="H68" s="360" t="str">
        <f t="shared" si="6"/>
        <v/>
      </c>
      <c r="I68" s="361"/>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2" t="str">
        <f>IF('Bilan Groupe Compétences'!A70="","",'Bilan Groupe Compétences'!A70)</f>
        <v/>
      </c>
      <c r="B69" s="363"/>
      <c r="C69" s="363"/>
      <c r="D69" s="363"/>
      <c r="E69" s="379"/>
      <c r="F69" s="96" t="str">
        <f t="shared" si="4"/>
        <v/>
      </c>
      <c r="G69" s="95" t="str">
        <f t="shared" si="5"/>
        <v/>
      </c>
      <c r="H69" s="360" t="str">
        <f t="shared" si="6"/>
        <v/>
      </c>
      <c r="I69" s="361"/>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2" t="str">
        <f>IF('Bilan Groupe Compétences'!A71="","",'Bilan Groupe Compétences'!A71)</f>
        <v/>
      </c>
      <c r="B70" s="363"/>
      <c r="C70" s="363"/>
      <c r="D70" s="363"/>
      <c r="E70" s="379"/>
      <c r="F70" s="96" t="str">
        <f t="shared" si="4"/>
        <v/>
      </c>
      <c r="G70" s="95" t="str">
        <f t="shared" si="5"/>
        <v/>
      </c>
      <c r="H70" s="360" t="str">
        <f t="shared" si="6"/>
        <v/>
      </c>
      <c r="I70" s="361"/>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6" t="str">
        <f>IF('Bilan Groupe Compétences'!A72="","",'Bilan Groupe Compétences'!A72)</f>
        <v/>
      </c>
      <c r="B71" s="337"/>
      <c r="C71" s="337"/>
      <c r="D71" s="337"/>
      <c r="E71" s="338"/>
      <c r="F71" s="98" t="str">
        <f t="shared" si="4"/>
        <v/>
      </c>
      <c r="G71" s="99" t="str">
        <f t="shared" si="5"/>
        <v/>
      </c>
      <c r="H71" s="380" t="str">
        <f t="shared" si="6"/>
        <v/>
      </c>
      <c r="I71" s="381"/>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127</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132</v>
      </c>
      <c r="HT300" s="10" t="str">
        <f ca="1">IF(COUNTA($HV$300:$JS$300)-COUNTIF($HV$300:$JS$300,"")=0,$HI$307,IF(COUNTIF(HV306:JS306,$HI$307)=COUNTA($J$6:$BG$6)-COUNTIF($J$6:$BG$6,""),$HI$307,IF(AND(COUNTA($J$7:$BG$7)-COUNTIF($J$7:$BG$7,$HI$307)=COUNTIF($J$7:$BG$7,$HI$306),COUNTA($J$12:$BG$71)=COUNTIF($J$12:$BG$71,$HI$306)),$HI$306,SUM(HV300:JS300)/SUM(HV305:JS305))))</f>
        <v>NC</v>
      </c>
      <c r="HU300" s="16" t="s">
        <v>130</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133</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985" priority="22" operator="equal">
      <formula>20</formula>
    </cfRule>
    <cfRule type="cellIs" dxfId="984" priority="23" operator="between">
      <formula>15</formula>
      <formula>19.9999999999999</formula>
    </cfRule>
    <cfRule type="cellIs" dxfId="983" priority="24" operator="between">
      <formula>10</formula>
      <formula>14.9999999999999</formula>
    </cfRule>
    <cfRule type="containsBlanks" dxfId="982" priority="25" stopIfTrue="1">
      <formula>LEN(TRIM(J5))=0</formula>
    </cfRule>
    <cfRule type="cellIs" dxfId="981" priority="26" operator="between">
      <formula>5</formula>
      <formula>9.999999999999</formula>
    </cfRule>
    <cfRule type="cellIs" dxfId="980" priority="27" operator="between">
      <formula>0</formula>
      <formula>4.99999999999999</formula>
    </cfRule>
  </conditionalFormatting>
  <conditionalFormatting sqref="J6:BG6">
    <cfRule type="cellIs" dxfId="979" priority="16" operator="equal">
      <formula>20</formula>
    </cfRule>
    <cfRule type="cellIs" dxfId="978" priority="17" operator="between">
      <formula>15</formula>
      <formula>19.9999999999999</formula>
    </cfRule>
    <cfRule type="cellIs" dxfId="977" priority="18" operator="between">
      <formula>10</formula>
      <formula>14.9999999999999</formula>
    </cfRule>
    <cfRule type="containsBlanks" dxfId="976" priority="19" stopIfTrue="1">
      <formula>LEN(TRIM(J6))=0</formula>
    </cfRule>
    <cfRule type="cellIs" dxfId="975" priority="20" operator="between">
      <formula>5</formula>
      <formula>9.999999999999</formula>
    </cfRule>
    <cfRule type="cellIs" dxfId="974" priority="21" operator="between">
      <formula>0</formula>
      <formula>4.99999999999999</formula>
    </cfRule>
  </conditionalFormatting>
  <conditionalFormatting sqref="F12:G71">
    <cfRule type="cellIs" dxfId="973" priority="10" operator="equal">
      <formula>20</formula>
    </cfRule>
    <cfRule type="cellIs" dxfId="972" priority="11" operator="between">
      <formula>15</formula>
      <formula>19.9999999999999</formula>
    </cfRule>
    <cfRule type="cellIs" dxfId="971" priority="12" operator="between">
      <formula>10</formula>
      <formula>14.9999999999999</formula>
    </cfRule>
    <cfRule type="containsBlanks" dxfId="970" priority="13" stopIfTrue="1">
      <formula>LEN(TRIM(F12))=0</formula>
    </cfRule>
    <cfRule type="cellIs" dxfId="969" priority="14" operator="between">
      <formula>5</formula>
      <formula>9.999999999999</formula>
    </cfRule>
    <cfRule type="cellIs" dxfId="968" priority="15" operator="between">
      <formula>0</formula>
      <formula>4.99999999999999</formula>
    </cfRule>
  </conditionalFormatting>
  <conditionalFormatting sqref="A7">
    <cfRule type="cellIs" dxfId="967" priority="4" operator="equal">
      <formula>20</formula>
    </cfRule>
    <cfRule type="cellIs" dxfId="966" priority="5" operator="between">
      <formula>15</formula>
      <formula>19.9999999999999</formula>
    </cfRule>
    <cfRule type="cellIs" dxfId="965" priority="6" operator="between">
      <formula>10</formula>
      <formula>14.9999999999999</formula>
    </cfRule>
    <cfRule type="containsBlanks" dxfId="964" priority="7" stopIfTrue="1">
      <formula>LEN(TRIM(A7))=0</formula>
    </cfRule>
    <cfRule type="cellIs" dxfId="963" priority="8" operator="between">
      <formula>5</formula>
      <formula>9.999999999999</formula>
    </cfRule>
    <cfRule type="cellIs" dxfId="962" priority="9" operator="between">
      <formula>0</formula>
      <formula>4.99999999999999</formula>
    </cfRule>
  </conditionalFormatting>
  <conditionalFormatting sqref="C5">
    <cfRule type="cellIs" dxfId="961" priority="3" operator="equal">
      <formula>20</formula>
    </cfRule>
  </conditionalFormatting>
  <conditionalFormatting sqref="J12:BG71 H12:H71">
    <cfRule type="cellIs" dxfId="960" priority="28" stopIfTrue="1" operator="equal">
      <formula>$HI$301</formula>
    </cfRule>
    <cfRule type="cellIs" dxfId="959" priority="29" stopIfTrue="1" operator="equal">
      <formula>$HI$302</formula>
    </cfRule>
    <cfRule type="cellIs" dxfId="958" priority="30" stopIfTrue="1" operator="equal">
      <formula>$HI$303</formula>
    </cfRule>
    <cfRule type="cellIs" dxfId="957" priority="31" stopIfTrue="1" operator="equal">
      <formula>$HI$304</formula>
    </cfRule>
    <cfRule type="cellIs" dxfId="956" priority="32" stopIfTrue="1" operator="equal">
      <formula>$HI$305</formula>
    </cfRule>
    <cfRule type="cellIs" dxfId="955" priority="33" stopIfTrue="1" operator="equal">
      <formula>$HI$306</formula>
    </cfRule>
  </conditionalFormatting>
  <conditionalFormatting sqref="J7:BG7">
    <cfRule type="cellIs" dxfId="954" priority="34" operator="equal">
      <formula>$HI$306</formula>
    </cfRule>
    <cfRule type="cellIs" dxfId="953" priority="35" operator="equal">
      <formula>$HI$305</formula>
    </cfRule>
    <cfRule type="cellIs" dxfId="952" priority="36" operator="equal">
      <formula>$HI$304</formula>
    </cfRule>
    <cfRule type="cellIs" dxfId="951" priority="37" operator="equal">
      <formula>$HI$303</formula>
    </cfRule>
    <cfRule type="cellIs" dxfId="950" priority="38" operator="equal">
      <formula>$HI$302</formula>
    </cfRule>
    <cfRule type="cellIs" dxfId="949" priority="39" operator="equal">
      <formula>$HI$301</formula>
    </cfRule>
    <cfRule type="cellIs" dxfId="948" priority="40" operator="equal">
      <formula>20</formula>
    </cfRule>
    <cfRule type="cellIs" dxfId="947" priority="41" operator="between">
      <formula>15</formula>
      <formula>19.9999999999999</formula>
    </cfRule>
    <cfRule type="cellIs" dxfId="946" priority="42" operator="between">
      <formula>10</formula>
      <formula>14.9999999999999</formula>
    </cfRule>
    <cfRule type="containsBlanks" dxfId="945" priority="43" stopIfTrue="1">
      <formula>LEN(TRIM(J7))=0</formula>
    </cfRule>
    <cfRule type="cellIs" dxfId="944" priority="44" operator="between">
      <formula>5</formula>
      <formula>9.999999999999</formula>
    </cfRule>
    <cfRule type="cellIs" dxfId="943" priority="45" operator="between">
      <formula>0</formula>
      <formula>4.99999999999999</formula>
    </cfRule>
  </conditionalFormatting>
  <conditionalFormatting sqref="A7:B8">
    <cfRule type="cellIs" dxfId="942" priority="46" operator="equal">
      <formula>$HI$306</formula>
    </cfRule>
  </conditionalFormatting>
  <dataValidations count="3">
    <dataValidation type="list" allowBlank="1" showInputMessage="1" showErrorMessage="1" sqref="J8:BG8">
      <formula1>$HP$301:$HP$329</formula1>
    </dataValidation>
    <dataValidation type="list" allowBlank="1" showInputMessage="1" showErrorMessage="1" sqref="J7:BG7">
      <formula1>$HI$301:$HI$348</formula1>
    </dataValidation>
    <dataValidation type="list" allowBlank="1" showInputMessage="1" showErrorMessage="1" sqref="J12:BG71">
      <formula1>$HI$301:$HI$306</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45804545-F5CB-44AC-8700-58F75D08CBB0}">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462CB4E3-8387-483B-AA8C-14B42CFD7DED}">
            <xm:f>'Classe, période, dates, coef'!$DW$301</xm:f>
            <x14:dxf>
              <font>
                <color rgb="FFFF0000"/>
              </font>
              <fill>
                <patternFill>
                  <bgColor rgb="FFFFCCCC"/>
                </patternFill>
              </fill>
            </x14:dxf>
          </x14:cfRule>
          <xm:sqref>A2:I4</xm:sqref>
        </x14:conditionalFormatting>
      </x14:conditionalFormatting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7" t="str">
        <f>IF(OR('Classe, période, dates, coef'!A7="",'Classe, période, dates, coef'!A14=""),'Bilan Groupe Compétences'!B3,CONCATENATE('Classe, période, dates, coef'!A7,"  ~  Période : ",'Classe, période, dates, coef'!A14))</f>
        <v>Affichage classe et période : Complétez l'onglet ''Classe, période, dates, coef''</v>
      </c>
      <c r="C1" s="357"/>
      <c r="D1" s="357"/>
      <c r="E1" s="357"/>
      <c r="F1" s="357"/>
      <c r="G1" s="357"/>
      <c r="H1" s="357"/>
      <c r="I1" s="357"/>
      <c r="J1" s="111" t="str">
        <f>CONCATENATE("   ",'Bilan Groupe Compétences'!DW303)</f>
        <v xml:space="preserve">   Seconde Relation Client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5" t="str">
        <f ca="1">IF(INDEX($HF$301:$HG$338,MATCH(RIGHT(CELL("nomfichier",$HF$301),2),$HF$301:$HF$338,0),2)=0,'Classe, période, dates, coef'!DW301,INDEX($HF$301:$HG$338,MATCH(RIGHT(CELL("nomfichier",$HF$301),2),$HF$301:$HF$338,0),2))</f>
        <v>Nom élève &gt; Complétez l'onglet ''Classe, période, dates, coef''</v>
      </c>
      <c r="B2" s="355"/>
      <c r="C2" s="355"/>
      <c r="D2" s="355"/>
      <c r="E2" s="355"/>
      <c r="F2" s="355"/>
      <c r="G2" s="355"/>
      <c r="H2" s="355"/>
      <c r="I2" s="355"/>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5"/>
      <c r="B3" s="355"/>
      <c r="C3" s="355"/>
      <c r="D3" s="355"/>
      <c r="E3" s="355"/>
      <c r="F3" s="355"/>
      <c r="G3" s="355"/>
      <c r="H3" s="355"/>
      <c r="I3" s="355"/>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6"/>
      <c r="B4" s="356"/>
      <c r="C4" s="356"/>
      <c r="D4" s="356"/>
      <c r="E4" s="356"/>
      <c r="F4" s="356"/>
      <c r="G4" s="356"/>
      <c r="H4" s="356"/>
      <c r="I4" s="356"/>
    </row>
    <row r="5" spans="1:127" ht="21" customHeight="1" thickTop="1" x14ac:dyDescent="0.2">
      <c r="A5" s="365" t="s">
        <v>49</v>
      </c>
      <c r="B5" s="366"/>
      <c r="C5" s="382" t="s">
        <v>75</v>
      </c>
      <c r="D5" s="55">
        <v>4</v>
      </c>
      <c r="E5" s="385" t="s">
        <v>99</v>
      </c>
      <c r="F5" s="385"/>
      <c r="G5" s="385"/>
      <c r="H5" s="385"/>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7"/>
      <c r="B6" s="368"/>
      <c r="C6" s="383"/>
      <c r="D6" s="90">
        <v>4</v>
      </c>
      <c r="E6" s="386" t="s">
        <v>100</v>
      </c>
      <c r="F6" s="386"/>
      <c r="G6" s="386"/>
      <c r="H6" s="386"/>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9" t="str">
        <f>IF(COUNTA(J5:BG6)-COUNTIF(J5:BG6,"")=0,"",IF(ISTEXT(HT300),HT300,ROUND(HT300,1)))</f>
        <v/>
      </c>
      <c r="B7" s="370"/>
      <c r="C7" s="383"/>
      <c r="D7" s="204">
        <v>4</v>
      </c>
      <c r="E7" s="203"/>
      <c r="F7" s="400" t="s">
        <v>122</v>
      </c>
      <c r="G7" s="400"/>
      <c r="H7" s="400"/>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1"/>
      <c r="B8" s="372"/>
      <c r="C8" s="384"/>
      <c r="D8" s="201">
        <v>4</v>
      </c>
      <c r="E8" s="202"/>
      <c r="F8" s="401" t="s">
        <v>232</v>
      </c>
      <c r="G8" s="401"/>
      <c r="H8" s="401"/>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2" t="s">
        <v>22</v>
      </c>
      <c r="B9" s="393"/>
      <c r="C9" s="393"/>
      <c r="D9" s="393"/>
      <c r="E9" s="97">
        <v>4</v>
      </c>
      <c r="F9" s="387" t="s">
        <v>118</v>
      </c>
      <c r="G9" s="388"/>
      <c r="H9" s="388"/>
      <c r="I9" s="389"/>
      <c r="J9" s="375" t="str">
        <f t="shared" ref="J9:BG9" ca="1" si="3">IF(OFFSET($HN$301,COLUMN(A:A)-1,0)=0,"",OFFSET($HN$301,COLUMN(A:A)-1,0))</f>
        <v/>
      </c>
      <c r="K9" s="358" t="str">
        <f t="shared" ca="1" si="3"/>
        <v/>
      </c>
      <c r="L9" s="358" t="str">
        <f t="shared" ca="1" si="3"/>
        <v/>
      </c>
      <c r="M9" s="358" t="str">
        <f t="shared" ca="1" si="3"/>
        <v/>
      </c>
      <c r="N9" s="358" t="str">
        <f t="shared" ca="1" si="3"/>
        <v/>
      </c>
      <c r="O9" s="358" t="str">
        <f t="shared" ca="1" si="3"/>
        <v/>
      </c>
      <c r="P9" s="358" t="str">
        <f t="shared" ca="1" si="3"/>
        <v/>
      </c>
      <c r="Q9" s="358" t="str">
        <f t="shared" ca="1" si="3"/>
        <v/>
      </c>
      <c r="R9" s="358" t="str">
        <f t="shared" ca="1" si="3"/>
        <v/>
      </c>
      <c r="S9" s="358" t="str">
        <f t="shared" ca="1" si="3"/>
        <v/>
      </c>
      <c r="T9" s="358" t="str">
        <f t="shared" ca="1" si="3"/>
        <v/>
      </c>
      <c r="U9" s="358" t="str">
        <f t="shared" ca="1" si="3"/>
        <v/>
      </c>
      <c r="V9" s="358" t="str">
        <f t="shared" ca="1" si="3"/>
        <v/>
      </c>
      <c r="W9" s="358" t="str">
        <f t="shared" ca="1" si="3"/>
        <v/>
      </c>
      <c r="X9" s="358" t="str">
        <f t="shared" ca="1" si="3"/>
        <v/>
      </c>
      <c r="Y9" s="358" t="str">
        <f t="shared" ca="1" si="3"/>
        <v/>
      </c>
      <c r="Z9" s="358" t="str">
        <f t="shared" ca="1" si="3"/>
        <v/>
      </c>
      <c r="AA9" s="358" t="str">
        <f t="shared" ca="1" si="3"/>
        <v/>
      </c>
      <c r="AB9" s="358" t="str">
        <f t="shared" ca="1" si="3"/>
        <v/>
      </c>
      <c r="AC9" s="358" t="str">
        <f t="shared" ca="1" si="3"/>
        <v/>
      </c>
      <c r="AD9" s="358" t="str">
        <f t="shared" ca="1" si="3"/>
        <v/>
      </c>
      <c r="AE9" s="358" t="str">
        <f t="shared" ca="1" si="3"/>
        <v/>
      </c>
      <c r="AF9" s="358" t="str">
        <f t="shared" ca="1" si="3"/>
        <v/>
      </c>
      <c r="AG9" s="358" t="str">
        <f t="shared" ca="1" si="3"/>
        <v/>
      </c>
      <c r="AH9" s="358" t="str">
        <f t="shared" ca="1" si="3"/>
        <v/>
      </c>
      <c r="AI9" s="358" t="str">
        <f t="shared" ca="1" si="3"/>
        <v/>
      </c>
      <c r="AJ9" s="358" t="str">
        <f t="shared" ca="1" si="3"/>
        <v/>
      </c>
      <c r="AK9" s="358" t="str">
        <f t="shared" ca="1" si="3"/>
        <v/>
      </c>
      <c r="AL9" s="358" t="str">
        <f t="shared" ca="1" si="3"/>
        <v/>
      </c>
      <c r="AM9" s="358" t="str">
        <f t="shared" ca="1" si="3"/>
        <v/>
      </c>
      <c r="AN9" s="358" t="str">
        <f t="shared" ca="1" si="3"/>
        <v/>
      </c>
      <c r="AO9" s="358" t="str">
        <f t="shared" ca="1" si="3"/>
        <v/>
      </c>
      <c r="AP9" s="358" t="str">
        <f t="shared" ca="1" si="3"/>
        <v/>
      </c>
      <c r="AQ9" s="358" t="str">
        <f t="shared" ca="1" si="3"/>
        <v/>
      </c>
      <c r="AR9" s="358" t="str">
        <f t="shared" ca="1" si="3"/>
        <v/>
      </c>
      <c r="AS9" s="358" t="str">
        <f t="shared" ca="1" si="3"/>
        <v/>
      </c>
      <c r="AT9" s="358" t="str">
        <f t="shared" ca="1" si="3"/>
        <v/>
      </c>
      <c r="AU9" s="358" t="str">
        <f t="shared" ca="1" si="3"/>
        <v/>
      </c>
      <c r="AV9" s="358" t="str">
        <f t="shared" ca="1" si="3"/>
        <v/>
      </c>
      <c r="AW9" s="358" t="str">
        <f t="shared" ca="1" si="3"/>
        <v/>
      </c>
      <c r="AX9" s="358" t="str">
        <f t="shared" ca="1" si="3"/>
        <v/>
      </c>
      <c r="AY9" s="358" t="str">
        <f t="shared" ca="1" si="3"/>
        <v/>
      </c>
      <c r="AZ9" s="358" t="str">
        <f t="shared" ca="1" si="3"/>
        <v/>
      </c>
      <c r="BA9" s="358" t="str">
        <f t="shared" ca="1" si="3"/>
        <v/>
      </c>
      <c r="BB9" s="358" t="str">
        <f t="shared" ca="1" si="3"/>
        <v/>
      </c>
      <c r="BC9" s="358" t="str">
        <f t="shared" ca="1" si="3"/>
        <v/>
      </c>
      <c r="BD9" s="358" t="str">
        <f t="shared" ca="1" si="3"/>
        <v/>
      </c>
      <c r="BE9" s="358" t="str">
        <f t="shared" ca="1" si="3"/>
        <v/>
      </c>
      <c r="BF9" s="358" t="str">
        <f t="shared" ca="1" si="3"/>
        <v/>
      </c>
      <c r="BG9" s="373" t="str">
        <f t="shared" ca="1" si="3"/>
        <v/>
      </c>
      <c r="DF9" s="9"/>
      <c r="DG9" s="28"/>
      <c r="DI9" s="28"/>
      <c r="DK9" s="28"/>
      <c r="DO9" s="28"/>
      <c r="DQ9" s="28"/>
      <c r="DS9" s="28"/>
      <c r="DU9" s="28"/>
      <c r="DW9" s="28"/>
    </row>
    <row r="10" spans="1:127" ht="36" customHeight="1" x14ac:dyDescent="0.2">
      <c r="A10" s="394" t="s">
        <v>23</v>
      </c>
      <c r="B10" s="395"/>
      <c r="C10" s="395"/>
      <c r="D10" s="395"/>
      <c r="E10" s="396"/>
      <c r="F10" s="112" t="str">
        <f>E6</f>
        <v>Moyenne minimale indicative</v>
      </c>
      <c r="G10" s="113" t="str">
        <f>E5</f>
        <v>Moyenne maximale indicative</v>
      </c>
      <c r="H10" s="390" t="s">
        <v>77</v>
      </c>
      <c r="I10" s="391"/>
      <c r="J10" s="376"/>
      <c r="K10" s="359"/>
      <c r="L10" s="359"/>
      <c r="M10" s="359"/>
      <c r="N10" s="359"/>
      <c r="O10" s="359"/>
      <c r="P10" s="359"/>
      <c r="Q10" s="359"/>
      <c r="R10" s="359"/>
      <c r="S10" s="359"/>
      <c r="T10" s="359"/>
      <c r="U10" s="359"/>
      <c r="V10" s="359"/>
      <c r="W10" s="359"/>
      <c r="X10" s="359"/>
      <c r="Y10" s="359"/>
      <c r="Z10" s="359"/>
      <c r="AA10" s="359"/>
      <c r="AB10" s="359"/>
      <c r="AC10" s="359"/>
      <c r="AD10" s="359"/>
      <c r="AE10" s="359"/>
      <c r="AF10" s="359"/>
      <c r="AG10" s="359"/>
      <c r="AH10" s="359"/>
      <c r="AI10" s="359"/>
      <c r="AJ10" s="359"/>
      <c r="AK10" s="359"/>
      <c r="AL10" s="359"/>
      <c r="AM10" s="359"/>
      <c r="AN10" s="359"/>
      <c r="AO10" s="359"/>
      <c r="AP10" s="359"/>
      <c r="AQ10" s="359"/>
      <c r="AR10" s="359"/>
      <c r="AS10" s="359"/>
      <c r="AT10" s="359"/>
      <c r="AU10" s="359"/>
      <c r="AV10" s="359"/>
      <c r="AW10" s="359"/>
      <c r="AX10" s="359"/>
      <c r="AY10" s="359"/>
      <c r="AZ10" s="359"/>
      <c r="BA10" s="359"/>
      <c r="BB10" s="359"/>
      <c r="BC10" s="359"/>
      <c r="BD10" s="359"/>
      <c r="BE10" s="359"/>
      <c r="BF10" s="359"/>
      <c r="BG10" s="374"/>
      <c r="DF10" s="9"/>
      <c r="DG10" s="28"/>
      <c r="DI10" s="28"/>
      <c r="DK10" s="28"/>
      <c r="DO10" s="28"/>
      <c r="DQ10" s="28"/>
      <c r="DS10" s="28"/>
      <c r="DU10" s="28"/>
      <c r="DW10" s="28"/>
    </row>
    <row r="11" spans="1:127" ht="12.75" customHeight="1" x14ac:dyDescent="0.2">
      <c r="A11" s="397">
        <v>6</v>
      </c>
      <c r="B11" s="398"/>
      <c r="C11" s="398"/>
      <c r="D11" s="398"/>
      <c r="E11" s="399"/>
      <c r="F11" s="82">
        <v>6</v>
      </c>
      <c r="G11" s="100">
        <v>6</v>
      </c>
      <c r="H11" s="377">
        <v>6</v>
      </c>
      <c r="I11" s="378"/>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2" t="str">
        <f>IF('Bilan Groupe Compétences'!A13="","",'Bilan Groupe Compétences'!A13)</f>
        <v>Orientation MA1 : Communiquer avec courtoisie, faire preuve de serviabilité, de calme et de tact</v>
      </c>
      <c r="B12" s="363"/>
      <c r="C12" s="363"/>
      <c r="D12" s="363"/>
      <c r="E12" s="363"/>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60" t="str">
        <f t="shared" ref="H12:H71" si="6">IF(HR307="","",HR307)</f>
        <v/>
      </c>
      <c r="I12" s="361"/>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2" t="str">
        <f>IF('Bilan Groupe Compétences'!A14="","",'Bilan Groupe Compétences'!A14)</f>
        <v>Orientation MA2 : Maintenir son espace de travail fonctionnel et propre dans le respect des règles internes</v>
      </c>
      <c r="B13" s="363"/>
      <c r="C13" s="363"/>
      <c r="D13" s="363"/>
      <c r="E13" s="364"/>
      <c r="F13" s="96" t="str">
        <f t="shared" si="4"/>
        <v/>
      </c>
      <c r="G13" s="95" t="str">
        <f t="shared" si="5"/>
        <v/>
      </c>
      <c r="H13" s="360" t="str">
        <f t="shared" si="6"/>
        <v/>
      </c>
      <c r="I13" s="361"/>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2" t="str">
        <f>IF('Bilan Groupe Compétences'!A15="","",'Bilan Groupe Compétences'!A15)</f>
        <v>Orientation MA3 : Rechercher, trier, classifier, sélectionner l'information papier et numérique</v>
      </c>
      <c r="B14" s="363"/>
      <c r="C14" s="363"/>
      <c r="D14" s="363"/>
      <c r="E14" s="364"/>
      <c r="F14" s="96" t="str">
        <f t="shared" si="4"/>
        <v/>
      </c>
      <c r="G14" s="95" t="str">
        <f t="shared" si="5"/>
        <v/>
      </c>
      <c r="H14" s="360" t="str">
        <f t="shared" si="6"/>
        <v/>
      </c>
      <c r="I14" s="361"/>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2" t="str">
        <f>IF('Bilan Groupe Compétences'!A16="","",'Bilan Groupe Compétences'!A16)</f>
        <v>Orientation MA4 : Rédiger correctement des messages et comptes-rendus simples</v>
      </c>
      <c r="B15" s="363"/>
      <c r="C15" s="363"/>
      <c r="D15" s="363"/>
      <c r="E15" s="364"/>
      <c r="F15" s="96" t="str">
        <f t="shared" si="4"/>
        <v/>
      </c>
      <c r="G15" s="95" t="str">
        <f t="shared" si="5"/>
        <v/>
      </c>
      <c r="H15" s="360" t="str">
        <f t="shared" si="6"/>
        <v/>
      </c>
      <c r="I15" s="361"/>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2" t="str">
        <f>IF('Bilan Groupe Compétences'!A17="","",'Bilan Groupe Compétences'!A17)</f>
        <v>Orientation MA5 : Montrer de l'intérêt pour l'anglais et/ou autre(s) langue(s) étrangère(s)</v>
      </c>
      <c r="B16" s="363"/>
      <c r="C16" s="363"/>
      <c r="D16" s="363"/>
      <c r="E16" s="364"/>
      <c r="F16" s="96" t="str">
        <f t="shared" si="4"/>
        <v/>
      </c>
      <c r="G16" s="95" t="str">
        <f t="shared" si="5"/>
        <v/>
      </c>
      <c r="H16" s="360" t="str">
        <f t="shared" si="6"/>
        <v/>
      </c>
      <c r="I16" s="361"/>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2" t="str">
        <f>IF('Bilan Groupe Compétences'!A18="","",'Bilan Groupe Compétences'!A18)</f>
        <v>Orientation MCV-A1 : Effectuer et comprendre des calculs commerciaux simples (cadencier, % TVA et réduction)</v>
      </c>
      <c r="B17" s="363"/>
      <c r="C17" s="363"/>
      <c r="D17" s="363"/>
      <c r="E17" s="364"/>
      <c r="F17" s="96" t="str">
        <f t="shared" si="4"/>
        <v/>
      </c>
      <c r="G17" s="95" t="str">
        <f t="shared" si="5"/>
        <v/>
      </c>
      <c r="H17" s="360" t="str">
        <f t="shared" si="6"/>
        <v/>
      </c>
      <c r="I17" s="361"/>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2" t="str">
        <f>IF('Bilan Groupe Compétences'!A19="","",'Bilan Groupe Compétences'!A19)</f>
        <v>Orientation MCV-A2 : Travailler en équipe, collaborer, communiquer avec ses collaborateurs</v>
      </c>
      <c r="B18" s="363"/>
      <c r="C18" s="363"/>
      <c r="D18" s="363"/>
      <c r="E18" s="364"/>
      <c r="F18" s="96" t="str">
        <f t="shared" si="4"/>
        <v/>
      </c>
      <c r="G18" s="95" t="str">
        <f t="shared" si="5"/>
        <v/>
      </c>
      <c r="H18" s="360" t="str">
        <f t="shared" si="6"/>
        <v/>
      </c>
      <c r="I18" s="361"/>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2" t="str">
        <f>IF('Bilan Groupe Compétences'!A20="","",'Bilan Groupe Compétences'!A20)</f>
        <v>Orientation MCV-A3 : Argumenter, convaincre, répondre à des objections sur des sujets (ou produits) simples</v>
      </c>
      <c r="B19" s="363"/>
      <c r="C19" s="363"/>
      <c r="D19" s="363"/>
      <c r="E19" s="364"/>
      <c r="F19" s="96" t="str">
        <f t="shared" si="4"/>
        <v/>
      </c>
      <c r="G19" s="95" t="str">
        <f t="shared" si="5"/>
        <v/>
      </c>
      <c r="H19" s="360" t="str">
        <f t="shared" si="6"/>
        <v/>
      </c>
      <c r="I19" s="361"/>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2" t="str">
        <f>IF('Bilan Groupe Compétences'!A21="","",'Bilan Groupe Compétences'!A21)</f>
        <v>Orientation MCV-A4 : Se montrer dynamique, rapide et efficace dans la réalisation de tâches matérielles</v>
      </c>
      <c r="B20" s="363"/>
      <c r="C20" s="363"/>
      <c r="D20" s="363"/>
      <c r="E20" s="364"/>
      <c r="F20" s="96" t="str">
        <f t="shared" si="4"/>
        <v/>
      </c>
      <c r="G20" s="95" t="str">
        <f t="shared" si="5"/>
        <v/>
      </c>
      <c r="H20" s="360" t="str">
        <f t="shared" si="6"/>
        <v/>
      </c>
      <c r="I20" s="361"/>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2" t="str">
        <f>IF('Bilan Groupe Compétences'!A22="","",'Bilan Groupe Compétences'!A22)</f>
        <v>Orientation MCV-A5 : Mettre en valeur des présentations de produits et/ou créer des affichettes attrayantes</v>
      </c>
      <c r="B21" s="363"/>
      <c r="C21" s="363"/>
      <c r="D21" s="363"/>
      <c r="E21" s="364"/>
      <c r="F21" s="96" t="str">
        <f t="shared" si="4"/>
        <v/>
      </c>
      <c r="G21" s="95" t="str">
        <f t="shared" si="5"/>
        <v/>
      </c>
      <c r="H21" s="360" t="str">
        <f t="shared" si="6"/>
        <v/>
      </c>
      <c r="I21" s="361"/>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2" t="str">
        <f>IF('Bilan Groupe Compétences'!A23="","",'Bilan Groupe Compétences'!A23)</f>
        <v>Orientation MCV-B1 : Travailler en autonomie, faire preuve d’indépendance et d’organisation, prendre des initiatives</v>
      </c>
      <c r="B22" s="363"/>
      <c r="C22" s="363"/>
      <c r="D22" s="363"/>
      <c r="E22" s="364"/>
      <c r="F22" s="96" t="str">
        <f t="shared" si="4"/>
        <v/>
      </c>
      <c r="G22" s="95" t="str">
        <f t="shared" si="5"/>
        <v/>
      </c>
      <c r="H22" s="360" t="str">
        <f t="shared" si="6"/>
        <v/>
      </c>
      <c r="I22" s="361"/>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2" t="str">
        <f>IF('Bilan Groupe Compétences'!A24="","",'Bilan Groupe Compétences'!A24)</f>
        <v>Orientation MCV-B2 : Faire preuve de qualité d'écoute, d'observation, d'adaptabilité et d'aisance verbale</v>
      </c>
      <c r="B23" s="363"/>
      <c r="C23" s="363"/>
      <c r="D23" s="363"/>
      <c r="E23" s="364"/>
      <c r="F23" s="96" t="str">
        <f t="shared" si="4"/>
        <v/>
      </c>
      <c r="G23" s="95" t="str">
        <f t="shared" si="5"/>
        <v/>
      </c>
      <c r="H23" s="360" t="str">
        <f t="shared" si="6"/>
        <v/>
      </c>
      <c r="I23" s="361"/>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2" t="str">
        <f>IF('Bilan Groupe Compétences'!A25="","",'Bilan Groupe Compétences'!A25)</f>
        <v>Orientation MCV-B3 : Faire preuve d'aisance, de persévérance dans l'argumentation, la réponse aux objections</v>
      </c>
      <c r="B24" s="363"/>
      <c r="C24" s="363"/>
      <c r="D24" s="363"/>
      <c r="E24" s="364"/>
      <c r="F24" s="96" t="str">
        <f t="shared" si="4"/>
        <v/>
      </c>
      <c r="G24" s="95" t="str">
        <f t="shared" si="5"/>
        <v/>
      </c>
      <c r="H24" s="360" t="str">
        <f t="shared" si="6"/>
        <v/>
      </c>
      <c r="I24" s="361"/>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2" t="str">
        <f>IF('Bilan Groupe Compétences'!A26="","",'Bilan Groupe Compétences'!A26)</f>
        <v>Orientation MCV-B4 : Analyser, synthétiser, s’autoanalyser avec pertinence à l’oral ou l’écrit</v>
      </c>
      <c r="B25" s="363"/>
      <c r="C25" s="363"/>
      <c r="D25" s="363"/>
      <c r="E25" s="364"/>
      <c r="F25" s="96" t="str">
        <f t="shared" si="4"/>
        <v/>
      </c>
      <c r="G25" s="95" t="str">
        <f t="shared" si="5"/>
        <v/>
      </c>
      <c r="H25" s="360" t="str">
        <f t="shared" si="6"/>
        <v/>
      </c>
      <c r="I25" s="361"/>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2" t="str">
        <f>IF('Bilan Groupe Compétences'!A27="","",'Bilan Groupe Compétences'!A27)</f>
        <v>Orientation MCV-B5 : Se montrer rationnel, flexible et entreprenant dans des situations de mobilité</v>
      </c>
      <c r="B26" s="363"/>
      <c r="C26" s="363"/>
      <c r="D26" s="363"/>
      <c r="E26" s="364"/>
      <c r="F26" s="96" t="str">
        <f t="shared" si="4"/>
        <v/>
      </c>
      <c r="G26" s="95" t="str">
        <f t="shared" si="5"/>
        <v/>
      </c>
      <c r="H26" s="360" t="str">
        <f t="shared" si="6"/>
        <v/>
      </c>
      <c r="I26" s="361"/>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2" t="str">
        <f>IF('Bilan Groupe Compétences'!A28="","",'Bilan Groupe Compétences'!A28)</f>
        <v>1.A. Prendre contact avec le client interne ou externe (ou prospect), dans un cadre omnicanal :</v>
      </c>
      <c r="B27" s="363"/>
      <c r="C27" s="363"/>
      <c r="D27" s="363"/>
      <c r="E27" s="364"/>
      <c r="F27" s="96" t="str">
        <f t="shared" si="4"/>
        <v/>
      </c>
      <c r="G27" s="95" t="str">
        <f t="shared" si="5"/>
        <v/>
      </c>
      <c r="H27" s="360" t="str">
        <f t="shared" si="6"/>
        <v/>
      </c>
      <c r="I27" s="361"/>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2" t="str">
        <f>IF('Bilan Groupe Compétences'!A29="","",'Bilan Groupe Compétences'!A29)</f>
        <v>1.B. Identifier le client externe ou interne à l’organisation et ses caractéristiques, dans un cadre omnicanal</v>
      </c>
      <c r="B28" s="363"/>
      <c r="C28" s="363"/>
      <c r="D28" s="363"/>
      <c r="E28" s="364"/>
      <c r="F28" s="96" t="str">
        <f t="shared" si="4"/>
        <v/>
      </c>
      <c r="G28" s="95" t="str">
        <f t="shared" si="5"/>
        <v/>
      </c>
      <c r="H28" s="360" t="str">
        <f t="shared" si="6"/>
        <v/>
      </c>
      <c r="I28" s="361"/>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2" t="str">
        <f>IF('Bilan Groupe Compétences'!A30="","",'Bilan Groupe Compétences'!A30)</f>
        <v>1.C. Identifier le besoin du client externe ou interne (ou du prospect), dans un cadre omnicanal</v>
      </c>
      <c r="B29" s="363"/>
      <c r="C29" s="363"/>
      <c r="D29" s="363"/>
      <c r="E29" s="364"/>
      <c r="F29" s="96" t="str">
        <f t="shared" si="4"/>
        <v/>
      </c>
      <c r="G29" s="95" t="str">
        <f t="shared" si="5"/>
        <v/>
      </c>
      <c r="H29" s="360" t="str">
        <f t="shared" si="6"/>
        <v/>
      </c>
      <c r="I29" s="361"/>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2" t="str">
        <f>IF('Bilan Groupe Compétences'!A31="","",'Bilan Groupe Compétences'!A31)</f>
        <v>1.D. Proposer une solution adaptée au parcours et à l’expérience du client interne ou externe (ou prospect), dans un cadre omnicanal</v>
      </c>
      <c r="B30" s="363"/>
      <c r="C30" s="363"/>
      <c r="D30" s="363"/>
      <c r="E30" s="364"/>
      <c r="F30" s="96" t="str">
        <f t="shared" si="4"/>
        <v/>
      </c>
      <c r="G30" s="95" t="str">
        <f t="shared" si="5"/>
        <v/>
      </c>
      <c r="H30" s="360" t="str">
        <f t="shared" si="6"/>
        <v/>
      </c>
      <c r="I30" s="361"/>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2" t="str">
        <f>IF('Bilan Groupe Compétences'!A32="","",'Bilan Groupe Compétences'!A32)</f>
        <v>2.A. Gérer le suivi de la demande du client interne ou externe (ou du prospect) dans un cadre omnicanal, notamment :</v>
      </c>
      <c r="B31" s="363"/>
      <c r="C31" s="363"/>
      <c r="D31" s="363"/>
      <c r="E31" s="364"/>
      <c r="F31" s="96" t="str">
        <f t="shared" si="4"/>
        <v/>
      </c>
      <c r="G31" s="95" t="str">
        <f t="shared" si="5"/>
        <v/>
      </c>
      <c r="H31" s="360" t="str">
        <f t="shared" si="6"/>
        <v/>
      </c>
      <c r="I31" s="361"/>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2" t="str">
        <f>IF('Bilan Groupe Compétences'!A33="","",'Bilan Groupe Compétences'!A33)</f>
        <v>2.B. Satisfaire le client interne ou externe (ou prospect) dans un cadre omnicanal</v>
      </c>
      <c r="B32" s="363"/>
      <c r="C32" s="363"/>
      <c r="D32" s="363"/>
      <c r="E32" s="364"/>
      <c r="F32" s="96" t="str">
        <f t="shared" si="4"/>
        <v/>
      </c>
      <c r="G32" s="95" t="str">
        <f t="shared" si="5"/>
        <v/>
      </c>
      <c r="H32" s="360" t="str">
        <f t="shared" si="6"/>
        <v/>
      </c>
      <c r="I32" s="361"/>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2" t="str">
        <f>IF('Bilan Groupe Compétences'!A34="","",'Bilan Groupe Compétences'!A34)</f>
        <v>2.C. Fidéliser/pérenniser la relation avec le client interne ou externe dans un cadre omnicanal</v>
      </c>
      <c r="B33" s="363"/>
      <c r="C33" s="363"/>
      <c r="D33" s="363"/>
      <c r="E33" s="364"/>
      <c r="F33" s="96" t="str">
        <f t="shared" si="4"/>
        <v/>
      </c>
      <c r="G33" s="95" t="str">
        <f t="shared" si="5"/>
        <v/>
      </c>
      <c r="H33" s="360" t="str">
        <f t="shared" si="6"/>
        <v/>
      </c>
      <c r="I33" s="361"/>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2" t="str">
        <f>IF('Bilan Groupe Compétences'!A35="","",'Bilan Groupe Compétences'!A35)</f>
        <v>3.A. Assurer la veille informationnelle et commerciale (la collecte) dans un cadre omnicanal</v>
      </c>
      <c r="B34" s="363"/>
      <c r="C34" s="363"/>
      <c r="D34" s="363"/>
      <c r="E34" s="364"/>
      <c r="F34" s="96" t="str">
        <f t="shared" si="4"/>
        <v/>
      </c>
      <c r="G34" s="95" t="str">
        <f t="shared" si="5"/>
        <v/>
      </c>
      <c r="H34" s="360" t="str">
        <f t="shared" si="6"/>
        <v/>
      </c>
      <c r="I34" s="361"/>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2" t="str">
        <f>IF('Bilan Groupe Compétences'!A36="","",'Bilan Groupe Compétences'!A36)</f>
        <v>3.B. Traiter et exploiter l’information relative à la relation client (interne, externe ou prospect) dans un cadre omnicanal</v>
      </c>
      <c r="B35" s="363"/>
      <c r="C35" s="363"/>
      <c r="D35" s="363"/>
      <c r="E35" s="364"/>
      <c r="F35" s="96" t="str">
        <f t="shared" si="4"/>
        <v/>
      </c>
      <c r="G35" s="95" t="str">
        <f t="shared" si="5"/>
        <v/>
      </c>
      <c r="H35" s="360" t="str">
        <f t="shared" si="6"/>
        <v/>
      </c>
      <c r="I35" s="361"/>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2" t="str">
        <f>IF('Bilan Groupe Compétences'!A37="","",'Bilan Groupe Compétences'!A37)</f>
        <v>3.C. Diffuser l’information au client interne, externe ou au prospect dans un cadre omnicanal</v>
      </c>
      <c r="B36" s="363"/>
      <c r="C36" s="363"/>
      <c r="D36" s="363"/>
      <c r="E36" s="364"/>
      <c r="F36" s="96" t="str">
        <f t="shared" si="4"/>
        <v/>
      </c>
      <c r="G36" s="95" t="str">
        <f t="shared" si="5"/>
        <v/>
      </c>
      <c r="H36" s="360" t="str">
        <f t="shared" si="6"/>
        <v/>
      </c>
      <c r="I36" s="361"/>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2" t="str">
        <f>IF('Bilan Groupe Compétences'!A38="","",'Bilan Groupe Compétences'!A38)</f>
        <v>CT 1. Produire un résultat conforme à la commande (de la hiérarchie, du client…)</v>
      </c>
      <c r="B37" s="363"/>
      <c r="C37" s="363"/>
      <c r="D37" s="363"/>
      <c r="E37" s="364"/>
      <c r="F37" s="96" t="str">
        <f t="shared" si="4"/>
        <v/>
      </c>
      <c r="G37" s="95" t="str">
        <f t="shared" si="5"/>
        <v/>
      </c>
      <c r="H37" s="360" t="str">
        <f t="shared" si="6"/>
        <v/>
      </c>
      <c r="I37" s="361"/>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2" t="str">
        <f>IF('Bilan Groupe Compétences'!A39="","",'Bilan Groupe Compétences'!A39)</f>
        <v>CT 2. Respecter les délais impartis</v>
      </c>
      <c r="B38" s="363"/>
      <c r="C38" s="363"/>
      <c r="D38" s="363"/>
      <c r="E38" s="364"/>
      <c r="F38" s="96" t="str">
        <f t="shared" si="4"/>
        <v/>
      </c>
      <c r="G38" s="95" t="str">
        <f t="shared" si="5"/>
        <v/>
      </c>
      <c r="H38" s="360" t="str">
        <f t="shared" si="6"/>
        <v/>
      </c>
      <c r="I38" s="361"/>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2" t="str">
        <f>IF('Bilan Groupe Compétences'!A40="","",'Bilan Groupe Compétences'!A40)</f>
        <v>CT 3. Restituer la présentation de son activité</v>
      </c>
      <c r="B39" s="363"/>
      <c r="C39" s="363"/>
      <c r="D39" s="363"/>
      <c r="E39" s="364"/>
      <c r="F39" s="96" t="str">
        <f t="shared" si="4"/>
        <v/>
      </c>
      <c r="G39" s="95" t="str">
        <f t="shared" si="5"/>
        <v/>
      </c>
      <c r="H39" s="360" t="str">
        <f t="shared" si="6"/>
        <v/>
      </c>
      <c r="I39" s="361"/>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2" t="str">
        <f>IF('Bilan Groupe Compétences'!A41="","",'Bilan Groupe Compétences'!A41)</f>
        <v>CT 4. S'impliquer dans son action</v>
      </c>
      <c r="B40" s="363"/>
      <c r="C40" s="363"/>
      <c r="D40" s="363"/>
      <c r="E40" s="364"/>
      <c r="F40" s="96" t="str">
        <f t="shared" si="4"/>
        <v/>
      </c>
      <c r="G40" s="95" t="str">
        <f t="shared" si="5"/>
        <v/>
      </c>
      <c r="H40" s="360" t="str">
        <f t="shared" si="6"/>
        <v/>
      </c>
      <c r="I40" s="361"/>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2" t="str">
        <f>IF('Bilan Groupe Compétences'!A42="","",'Bilan Groupe Compétences'!A42)</f>
        <v>CT 5. S'intégrer de façon harmonieuse et constructive à l'équipe de travail</v>
      </c>
      <c r="B41" s="363"/>
      <c r="C41" s="363"/>
      <c r="D41" s="363"/>
      <c r="E41" s="364"/>
      <c r="F41" s="96" t="str">
        <f t="shared" si="4"/>
        <v/>
      </c>
      <c r="G41" s="95" t="str">
        <f t="shared" si="5"/>
        <v/>
      </c>
      <c r="H41" s="360" t="str">
        <f t="shared" si="6"/>
        <v/>
      </c>
      <c r="I41" s="361"/>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2" t="str">
        <f>IF('Bilan Groupe Compétences'!A43="","",'Bilan Groupe Compétences'!A43)</f>
        <v>CT 6. Rechercher l'information et l'exploiter</v>
      </c>
      <c r="B42" s="363"/>
      <c r="C42" s="363"/>
      <c r="D42" s="363"/>
      <c r="E42" s="364"/>
      <c r="F42" s="96" t="str">
        <f t="shared" si="4"/>
        <v/>
      </c>
      <c r="G42" s="95" t="str">
        <f t="shared" si="5"/>
        <v/>
      </c>
      <c r="H42" s="360" t="str">
        <f t="shared" si="6"/>
        <v/>
      </c>
      <c r="I42" s="361"/>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2" t="str">
        <f>IF('Bilan Groupe Compétences'!A44="","",'Bilan Groupe Compétences'!A44)</f>
        <v>CT 7. A l'écrit, s'exprimer avec la qualité rédactionnelle attendue</v>
      </c>
      <c r="B43" s="363"/>
      <c r="C43" s="363"/>
      <c r="D43" s="363"/>
      <c r="E43" s="364"/>
      <c r="F43" s="96" t="str">
        <f t="shared" si="4"/>
        <v/>
      </c>
      <c r="G43" s="95" t="str">
        <f t="shared" si="5"/>
        <v/>
      </c>
      <c r="H43" s="360" t="str">
        <f t="shared" si="6"/>
        <v/>
      </c>
      <c r="I43" s="361"/>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2" t="str">
        <f>IF('Bilan Groupe Compétences'!A45="","",'Bilan Groupe Compétences'!A45)</f>
        <v>CT 8. A l'oral, s'exprimer de façon professionnelle</v>
      </c>
      <c r="B44" s="363"/>
      <c r="C44" s="363"/>
      <c r="D44" s="363"/>
      <c r="E44" s="364"/>
      <c r="F44" s="96" t="str">
        <f t="shared" si="4"/>
        <v/>
      </c>
      <c r="G44" s="95" t="str">
        <f t="shared" si="5"/>
        <v/>
      </c>
      <c r="H44" s="360" t="str">
        <f t="shared" si="6"/>
        <v/>
      </c>
      <c r="I44" s="361"/>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2" t="str">
        <f>IF('Bilan Groupe Compétences'!A46="","",'Bilan Groupe Compétences'!A46)</f>
        <v>CT 9. Développer son agilité numérique</v>
      </c>
      <c r="B45" s="363"/>
      <c r="C45" s="363"/>
      <c r="D45" s="363"/>
      <c r="E45" s="364"/>
      <c r="F45" s="96" t="str">
        <f t="shared" si="4"/>
        <v/>
      </c>
      <c r="G45" s="95" t="str">
        <f t="shared" si="5"/>
        <v/>
      </c>
      <c r="H45" s="360" t="str">
        <f t="shared" si="6"/>
        <v/>
      </c>
      <c r="I45" s="361"/>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2" t="str">
        <f>IF('Bilan Groupe Compétences'!A47="","",'Bilan Groupe Compétences'!A47)</f>
        <v>CT 10. Adopter une posture professionnelle (non verbal)</v>
      </c>
      <c r="B46" s="363"/>
      <c r="C46" s="363"/>
      <c r="D46" s="363"/>
      <c r="E46" s="364"/>
      <c r="F46" s="96" t="str">
        <f t="shared" si="4"/>
        <v/>
      </c>
      <c r="G46" s="95" t="str">
        <f t="shared" si="5"/>
        <v/>
      </c>
      <c r="H46" s="360" t="str">
        <f t="shared" si="6"/>
        <v/>
      </c>
      <c r="I46" s="361"/>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2" t="str">
        <f>IF('Bilan Groupe Compétences'!A48="","",'Bilan Groupe Compétences'!A48)</f>
        <v>CT 11. S'autoévaluer</v>
      </c>
      <c r="B47" s="363"/>
      <c r="C47" s="363"/>
      <c r="D47" s="363"/>
      <c r="E47" s="364"/>
      <c r="F47" s="96" t="str">
        <f t="shared" si="4"/>
        <v/>
      </c>
      <c r="G47" s="95" t="str">
        <f t="shared" si="5"/>
        <v/>
      </c>
      <c r="H47" s="360" t="str">
        <f t="shared" si="6"/>
        <v/>
      </c>
      <c r="I47" s="361"/>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2" t="str">
        <f>IF('Bilan Groupe Compétences'!A49="","",'Bilan Groupe Compétences'!A49)</f>
        <v/>
      </c>
      <c r="B48" s="363"/>
      <c r="C48" s="363"/>
      <c r="D48" s="363"/>
      <c r="E48" s="364"/>
      <c r="F48" s="96" t="str">
        <f t="shared" si="4"/>
        <v/>
      </c>
      <c r="G48" s="95" t="str">
        <f t="shared" si="5"/>
        <v/>
      </c>
      <c r="H48" s="360" t="str">
        <f t="shared" si="6"/>
        <v/>
      </c>
      <c r="I48" s="361"/>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2" t="str">
        <f>IF('Bilan Groupe Compétences'!A50="","",'Bilan Groupe Compétences'!A50)</f>
        <v/>
      </c>
      <c r="B49" s="363"/>
      <c r="C49" s="363"/>
      <c r="D49" s="363"/>
      <c r="E49" s="364"/>
      <c r="F49" s="96" t="str">
        <f t="shared" si="4"/>
        <v/>
      </c>
      <c r="G49" s="95" t="str">
        <f t="shared" si="5"/>
        <v/>
      </c>
      <c r="H49" s="360" t="str">
        <f t="shared" si="6"/>
        <v/>
      </c>
      <c r="I49" s="361"/>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2" t="str">
        <f>IF('Bilan Groupe Compétences'!A51="","",'Bilan Groupe Compétences'!A51)</f>
        <v/>
      </c>
      <c r="B50" s="363"/>
      <c r="C50" s="363"/>
      <c r="D50" s="363"/>
      <c r="E50" s="364"/>
      <c r="F50" s="96" t="str">
        <f t="shared" si="4"/>
        <v/>
      </c>
      <c r="G50" s="95" t="str">
        <f t="shared" si="5"/>
        <v/>
      </c>
      <c r="H50" s="360" t="str">
        <f t="shared" si="6"/>
        <v/>
      </c>
      <c r="I50" s="361"/>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2" t="str">
        <f>IF('Bilan Groupe Compétences'!A52="","",'Bilan Groupe Compétences'!A52)</f>
        <v/>
      </c>
      <c r="B51" s="363"/>
      <c r="C51" s="363"/>
      <c r="D51" s="363"/>
      <c r="E51" s="364"/>
      <c r="F51" s="96" t="str">
        <f t="shared" si="4"/>
        <v/>
      </c>
      <c r="G51" s="95" t="str">
        <f t="shared" si="5"/>
        <v/>
      </c>
      <c r="H51" s="360" t="str">
        <f t="shared" si="6"/>
        <v/>
      </c>
      <c r="I51" s="361"/>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2" t="str">
        <f>IF('Bilan Groupe Compétences'!A53="","",'Bilan Groupe Compétences'!A53)</f>
        <v/>
      </c>
      <c r="B52" s="363"/>
      <c r="C52" s="363"/>
      <c r="D52" s="363"/>
      <c r="E52" s="364"/>
      <c r="F52" s="96" t="str">
        <f t="shared" si="4"/>
        <v/>
      </c>
      <c r="G52" s="95" t="str">
        <f t="shared" si="5"/>
        <v/>
      </c>
      <c r="H52" s="360" t="str">
        <f t="shared" si="6"/>
        <v/>
      </c>
      <c r="I52" s="361"/>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2" t="str">
        <f>IF('Bilan Groupe Compétences'!A54="","",'Bilan Groupe Compétences'!A54)</f>
        <v/>
      </c>
      <c r="B53" s="363"/>
      <c r="C53" s="363"/>
      <c r="D53" s="363"/>
      <c r="E53" s="364"/>
      <c r="F53" s="96" t="str">
        <f t="shared" si="4"/>
        <v/>
      </c>
      <c r="G53" s="95" t="str">
        <f t="shared" si="5"/>
        <v/>
      </c>
      <c r="H53" s="360" t="str">
        <f t="shared" si="6"/>
        <v/>
      </c>
      <c r="I53" s="361"/>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2" t="str">
        <f>IF('Bilan Groupe Compétences'!A55="","",'Bilan Groupe Compétences'!A55)</f>
        <v/>
      </c>
      <c r="B54" s="363"/>
      <c r="C54" s="363"/>
      <c r="D54" s="363"/>
      <c r="E54" s="364"/>
      <c r="F54" s="96" t="str">
        <f t="shared" si="4"/>
        <v/>
      </c>
      <c r="G54" s="95" t="str">
        <f t="shared" si="5"/>
        <v/>
      </c>
      <c r="H54" s="360" t="str">
        <f t="shared" si="6"/>
        <v/>
      </c>
      <c r="I54" s="361"/>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2" t="str">
        <f>IF('Bilan Groupe Compétences'!A56="","",'Bilan Groupe Compétences'!A56)</f>
        <v/>
      </c>
      <c r="B55" s="363"/>
      <c r="C55" s="363"/>
      <c r="D55" s="363"/>
      <c r="E55" s="364"/>
      <c r="F55" s="96" t="str">
        <f t="shared" si="4"/>
        <v/>
      </c>
      <c r="G55" s="95" t="str">
        <f t="shared" si="5"/>
        <v/>
      </c>
      <c r="H55" s="360" t="str">
        <f t="shared" si="6"/>
        <v/>
      </c>
      <c r="I55" s="361"/>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2" t="str">
        <f>IF('Bilan Groupe Compétences'!A57="","",'Bilan Groupe Compétences'!A57)</f>
        <v/>
      </c>
      <c r="B56" s="363"/>
      <c r="C56" s="363"/>
      <c r="D56" s="363"/>
      <c r="E56" s="364"/>
      <c r="F56" s="96" t="str">
        <f t="shared" si="4"/>
        <v/>
      </c>
      <c r="G56" s="95" t="str">
        <f t="shared" si="5"/>
        <v/>
      </c>
      <c r="H56" s="360" t="str">
        <f t="shared" si="6"/>
        <v/>
      </c>
      <c r="I56" s="361"/>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2" t="str">
        <f>IF('Bilan Groupe Compétences'!A58="","",'Bilan Groupe Compétences'!A58)</f>
        <v/>
      </c>
      <c r="B57" s="363"/>
      <c r="C57" s="363"/>
      <c r="D57" s="363"/>
      <c r="E57" s="364"/>
      <c r="F57" s="96" t="str">
        <f t="shared" si="4"/>
        <v/>
      </c>
      <c r="G57" s="95" t="str">
        <f t="shared" si="5"/>
        <v/>
      </c>
      <c r="H57" s="360" t="str">
        <f t="shared" si="6"/>
        <v/>
      </c>
      <c r="I57" s="361"/>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2" t="str">
        <f>IF('Bilan Groupe Compétences'!A59="","",'Bilan Groupe Compétences'!A59)</f>
        <v/>
      </c>
      <c r="B58" s="363"/>
      <c r="C58" s="363"/>
      <c r="D58" s="363"/>
      <c r="E58" s="364"/>
      <c r="F58" s="96" t="str">
        <f t="shared" si="4"/>
        <v/>
      </c>
      <c r="G58" s="95" t="str">
        <f t="shared" si="5"/>
        <v/>
      </c>
      <c r="H58" s="360" t="str">
        <f t="shared" si="6"/>
        <v/>
      </c>
      <c r="I58" s="361"/>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2" t="str">
        <f>IF('Bilan Groupe Compétences'!A60="","",'Bilan Groupe Compétences'!A60)</f>
        <v/>
      </c>
      <c r="B59" s="363"/>
      <c r="C59" s="363"/>
      <c r="D59" s="363"/>
      <c r="E59" s="364"/>
      <c r="F59" s="96" t="str">
        <f t="shared" si="4"/>
        <v/>
      </c>
      <c r="G59" s="95" t="str">
        <f t="shared" si="5"/>
        <v/>
      </c>
      <c r="H59" s="360" t="str">
        <f t="shared" si="6"/>
        <v/>
      </c>
      <c r="I59" s="361"/>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2" t="str">
        <f>IF('Bilan Groupe Compétences'!A61="","",'Bilan Groupe Compétences'!A61)</f>
        <v/>
      </c>
      <c r="B60" s="363"/>
      <c r="C60" s="363"/>
      <c r="D60" s="363"/>
      <c r="E60" s="364"/>
      <c r="F60" s="96" t="str">
        <f t="shared" si="4"/>
        <v/>
      </c>
      <c r="G60" s="95" t="str">
        <f t="shared" si="5"/>
        <v/>
      </c>
      <c r="H60" s="360" t="str">
        <f t="shared" si="6"/>
        <v/>
      </c>
      <c r="I60" s="361"/>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2" t="str">
        <f>IF('Bilan Groupe Compétences'!A62="","",'Bilan Groupe Compétences'!A62)</f>
        <v/>
      </c>
      <c r="B61" s="363"/>
      <c r="C61" s="363"/>
      <c r="D61" s="363"/>
      <c r="E61" s="364"/>
      <c r="F61" s="96" t="str">
        <f t="shared" si="4"/>
        <v/>
      </c>
      <c r="G61" s="95" t="str">
        <f t="shared" si="5"/>
        <v/>
      </c>
      <c r="H61" s="360" t="str">
        <f t="shared" si="6"/>
        <v/>
      </c>
      <c r="I61" s="361"/>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2" t="str">
        <f>IF('Bilan Groupe Compétences'!A63="","",'Bilan Groupe Compétences'!A63)</f>
        <v/>
      </c>
      <c r="B62" s="363"/>
      <c r="C62" s="363"/>
      <c r="D62" s="363"/>
      <c r="E62" s="364"/>
      <c r="F62" s="96" t="str">
        <f t="shared" si="4"/>
        <v/>
      </c>
      <c r="G62" s="95" t="str">
        <f t="shared" si="5"/>
        <v/>
      </c>
      <c r="H62" s="360" t="str">
        <f t="shared" si="6"/>
        <v/>
      </c>
      <c r="I62" s="361"/>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2" t="str">
        <f>IF('Bilan Groupe Compétences'!A64="","",'Bilan Groupe Compétences'!A64)</f>
        <v/>
      </c>
      <c r="B63" s="363"/>
      <c r="C63" s="363"/>
      <c r="D63" s="363"/>
      <c r="E63" s="364"/>
      <c r="F63" s="96" t="str">
        <f t="shared" si="4"/>
        <v/>
      </c>
      <c r="G63" s="95" t="str">
        <f t="shared" si="5"/>
        <v/>
      </c>
      <c r="H63" s="360" t="str">
        <f t="shared" si="6"/>
        <v/>
      </c>
      <c r="I63" s="361"/>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2" t="str">
        <f>IF('Bilan Groupe Compétences'!A65="","",'Bilan Groupe Compétences'!A65)</f>
        <v/>
      </c>
      <c r="B64" s="363"/>
      <c r="C64" s="363"/>
      <c r="D64" s="363"/>
      <c r="E64" s="364"/>
      <c r="F64" s="96" t="str">
        <f t="shared" si="4"/>
        <v/>
      </c>
      <c r="G64" s="95" t="str">
        <f t="shared" si="5"/>
        <v/>
      </c>
      <c r="H64" s="360" t="str">
        <f t="shared" si="6"/>
        <v/>
      </c>
      <c r="I64" s="361"/>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2" t="str">
        <f>IF('Bilan Groupe Compétences'!A66="","",'Bilan Groupe Compétences'!A66)</f>
        <v/>
      </c>
      <c r="B65" s="363"/>
      <c r="C65" s="363"/>
      <c r="D65" s="363"/>
      <c r="E65" s="364"/>
      <c r="F65" s="96" t="str">
        <f t="shared" si="4"/>
        <v/>
      </c>
      <c r="G65" s="95" t="str">
        <f t="shared" si="5"/>
        <v/>
      </c>
      <c r="H65" s="360" t="str">
        <f t="shared" si="6"/>
        <v/>
      </c>
      <c r="I65" s="361"/>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2" t="str">
        <f>IF('Bilan Groupe Compétences'!A67="","",'Bilan Groupe Compétences'!A67)</f>
        <v/>
      </c>
      <c r="B66" s="363"/>
      <c r="C66" s="363"/>
      <c r="D66" s="363"/>
      <c r="E66" s="364"/>
      <c r="F66" s="96" t="str">
        <f t="shared" si="4"/>
        <v/>
      </c>
      <c r="G66" s="95" t="str">
        <f t="shared" si="5"/>
        <v/>
      </c>
      <c r="H66" s="360" t="str">
        <f t="shared" si="6"/>
        <v/>
      </c>
      <c r="I66" s="361"/>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2" t="str">
        <f>IF('Bilan Groupe Compétences'!A68="","",'Bilan Groupe Compétences'!A68)</f>
        <v/>
      </c>
      <c r="B67" s="363"/>
      <c r="C67" s="363"/>
      <c r="D67" s="363"/>
      <c r="E67" s="364"/>
      <c r="F67" s="96" t="str">
        <f t="shared" si="4"/>
        <v/>
      </c>
      <c r="G67" s="95" t="str">
        <f t="shared" si="5"/>
        <v/>
      </c>
      <c r="H67" s="360" t="str">
        <f t="shared" si="6"/>
        <v/>
      </c>
      <c r="I67" s="361"/>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2" t="str">
        <f>IF('Bilan Groupe Compétences'!A69="","",'Bilan Groupe Compétences'!A69)</f>
        <v/>
      </c>
      <c r="B68" s="363"/>
      <c r="C68" s="363"/>
      <c r="D68" s="363"/>
      <c r="E68" s="364"/>
      <c r="F68" s="96" t="str">
        <f t="shared" si="4"/>
        <v/>
      </c>
      <c r="G68" s="95" t="str">
        <f t="shared" si="5"/>
        <v/>
      </c>
      <c r="H68" s="360" t="str">
        <f t="shared" si="6"/>
        <v/>
      </c>
      <c r="I68" s="361"/>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2" t="str">
        <f>IF('Bilan Groupe Compétences'!A70="","",'Bilan Groupe Compétences'!A70)</f>
        <v/>
      </c>
      <c r="B69" s="363"/>
      <c r="C69" s="363"/>
      <c r="D69" s="363"/>
      <c r="E69" s="379"/>
      <c r="F69" s="96" t="str">
        <f t="shared" si="4"/>
        <v/>
      </c>
      <c r="G69" s="95" t="str">
        <f t="shared" si="5"/>
        <v/>
      </c>
      <c r="H69" s="360" t="str">
        <f t="shared" si="6"/>
        <v/>
      </c>
      <c r="I69" s="361"/>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2" t="str">
        <f>IF('Bilan Groupe Compétences'!A71="","",'Bilan Groupe Compétences'!A71)</f>
        <v/>
      </c>
      <c r="B70" s="363"/>
      <c r="C70" s="363"/>
      <c r="D70" s="363"/>
      <c r="E70" s="379"/>
      <c r="F70" s="96" t="str">
        <f t="shared" si="4"/>
        <v/>
      </c>
      <c r="G70" s="95" t="str">
        <f t="shared" si="5"/>
        <v/>
      </c>
      <c r="H70" s="360" t="str">
        <f t="shared" si="6"/>
        <v/>
      </c>
      <c r="I70" s="361"/>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6" t="str">
        <f>IF('Bilan Groupe Compétences'!A72="","",'Bilan Groupe Compétences'!A72)</f>
        <v/>
      </c>
      <c r="B71" s="337"/>
      <c r="C71" s="337"/>
      <c r="D71" s="337"/>
      <c r="E71" s="338"/>
      <c r="F71" s="98" t="str">
        <f t="shared" si="4"/>
        <v/>
      </c>
      <c r="G71" s="99" t="str">
        <f t="shared" si="5"/>
        <v/>
      </c>
      <c r="H71" s="380" t="str">
        <f t="shared" si="6"/>
        <v/>
      </c>
      <c r="I71" s="381"/>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127</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132</v>
      </c>
      <c r="HT300" s="10" t="str">
        <f ca="1">IF(COUNTA($HV$300:$JS$300)-COUNTIF($HV$300:$JS$300,"")=0,$HI$307,IF(COUNTIF(HV306:JS306,$HI$307)=COUNTA($J$6:$BG$6)-COUNTIF($J$6:$BG$6,""),$HI$307,IF(AND(COUNTA($J$7:$BG$7)-COUNTIF($J$7:$BG$7,$HI$307)=COUNTIF($J$7:$BG$7,$HI$306),COUNTA($J$12:$BG$71)=COUNTIF($J$12:$BG$71,$HI$306)),$HI$306,SUM(HV300:JS300)/SUM(HV305:JS305))))</f>
        <v>NC</v>
      </c>
      <c r="HU300" s="16" t="s">
        <v>130</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133</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939" priority="22" operator="equal">
      <formula>20</formula>
    </cfRule>
    <cfRule type="cellIs" dxfId="938" priority="23" operator="between">
      <formula>15</formula>
      <formula>19.9999999999999</formula>
    </cfRule>
    <cfRule type="cellIs" dxfId="937" priority="24" operator="between">
      <formula>10</formula>
      <formula>14.9999999999999</formula>
    </cfRule>
    <cfRule type="containsBlanks" dxfId="936" priority="25" stopIfTrue="1">
      <formula>LEN(TRIM(J5))=0</formula>
    </cfRule>
    <cfRule type="cellIs" dxfId="935" priority="26" operator="between">
      <formula>5</formula>
      <formula>9.999999999999</formula>
    </cfRule>
    <cfRule type="cellIs" dxfId="934" priority="27" operator="between">
      <formula>0</formula>
      <formula>4.99999999999999</formula>
    </cfRule>
  </conditionalFormatting>
  <conditionalFormatting sqref="J6:BG6">
    <cfRule type="cellIs" dxfId="933" priority="16" operator="equal">
      <formula>20</formula>
    </cfRule>
    <cfRule type="cellIs" dxfId="932" priority="17" operator="between">
      <formula>15</formula>
      <formula>19.9999999999999</formula>
    </cfRule>
    <cfRule type="cellIs" dxfId="931" priority="18" operator="between">
      <formula>10</formula>
      <formula>14.9999999999999</formula>
    </cfRule>
    <cfRule type="containsBlanks" dxfId="930" priority="19" stopIfTrue="1">
      <formula>LEN(TRIM(J6))=0</formula>
    </cfRule>
    <cfRule type="cellIs" dxfId="929" priority="20" operator="between">
      <formula>5</formula>
      <formula>9.999999999999</formula>
    </cfRule>
    <cfRule type="cellIs" dxfId="928" priority="21" operator="between">
      <formula>0</formula>
      <formula>4.99999999999999</formula>
    </cfRule>
  </conditionalFormatting>
  <conditionalFormatting sqref="F12:G71">
    <cfRule type="cellIs" dxfId="927" priority="10" operator="equal">
      <formula>20</formula>
    </cfRule>
    <cfRule type="cellIs" dxfId="926" priority="11" operator="between">
      <formula>15</formula>
      <formula>19.9999999999999</formula>
    </cfRule>
    <cfRule type="cellIs" dxfId="925" priority="12" operator="between">
      <formula>10</formula>
      <formula>14.9999999999999</formula>
    </cfRule>
    <cfRule type="containsBlanks" dxfId="924" priority="13" stopIfTrue="1">
      <formula>LEN(TRIM(F12))=0</formula>
    </cfRule>
    <cfRule type="cellIs" dxfId="923" priority="14" operator="between">
      <formula>5</formula>
      <formula>9.999999999999</formula>
    </cfRule>
    <cfRule type="cellIs" dxfId="922" priority="15" operator="between">
      <formula>0</formula>
      <formula>4.99999999999999</formula>
    </cfRule>
  </conditionalFormatting>
  <conditionalFormatting sqref="A7">
    <cfRule type="cellIs" dxfId="921" priority="4" operator="equal">
      <formula>20</formula>
    </cfRule>
    <cfRule type="cellIs" dxfId="920" priority="5" operator="between">
      <formula>15</formula>
      <formula>19.9999999999999</formula>
    </cfRule>
    <cfRule type="cellIs" dxfId="919" priority="6" operator="between">
      <formula>10</formula>
      <formula>14.9999999999999</formula>
    </cfRule>
    <cfRule type="containsBlanks" dxfId="918" priority="7" stopIfTrue="1">
      <formula>LEN(TRIM(A7))=0</formula>
    </cfRule>
    <cfRule type="cellIs" dxfId="917" priority="8" operator="between">
      <formula>5</formula>
      <formula>9.999999999999</formula>
    </cfRule>
    <cfRule type="cellIs" dxfId="916" priority="9" operator="between">
      <formula>0</formula>
      <formula>4.99999999999999</formula>
    </cfRule>
  </conditionalFormatting>
  <conditionalFormatting sqref="C5">
    <cfRule type="cellIs" dxfId="915" priority="3" operator="equal">
      <formula>20</formula>
    </cfRule>
  </conditionalFormatting>
  <conditionalFormatting sqref="J12:BG71 H12:H71">
    <cfRule type="cellIs" dxfId="914" priority="28" stopIfTrue="1" operator="equal">
      <formula>$HI$301</formula>
    </cfRule>
    <cfRule type="cellIs" dxfId="913" priority="29" stopIfTrue="1" operator="equal">
      <formula>$HI$302</formula>
    </cfRule>
    <cfRule type="cellIs" dxfId="912" priority="30" stopIfTrue="1" operator="equal">
      <formula>$HI$303</formula>
    </cfRule>
    <cfRule type="cellIs" dxfId="911" priority="31" stopIfTrue="1" operator="equal">
      <formula>$HI$304</formula>
    </cfRule>
    <cfRule type="cellIs" dxfId="910" priority="32" stopIfTrue="1" operator="equal">
      <formula>$HI$305</formula>
    </cfRule>
    <cfRule type="cellIs" dxfId="909" priority="33" stopIfTrue="1" operator="equal">
      <formula>$HI$306</formula>
    </cfRule>
  </conditionalFormatting>
  <conditionalFormatting sqref="J7:BG7">
    <cfRule type="cellIs" dxfId="908" priority="34" operator="equal">
      <formula>$HI$306</formula>
    </cfRule>
    <cfRule type="cellIs" dxfId="907" priority="35" operator="equal">
      <formula>$HI$305</formula>
    </cfRule>
    <cfRule type="cellIs" dxfId="906" priority="36" operator="equal">
      <formula>$HI$304</formula>
    </cfRule>
    <cfRule type="cellIs" dxfId="905" priority="37" operator="equal">
      <formula>$HI$303</formula>
    </cfRule>
    <cfRule type="cellIs" dxfId="904" priority="38" operator="equal">
      <formula>$HI$302</formula>
    </cfRule>
    <cfRule type="cellIs" dxfId="903" priority="39" operator="equal">
      <formula>$HI$301</formula>
    </cfRule>
    <cfRule type="cellIs" dxfId="902" priority="40" operator="equal">
      <formula>20</formula>
    </cfRule>
    <cfRule type="cellIs" dxfId="901" priority="41" operator="between">
      <formula>15</formula>
      <formula>19.9999999999999</formula>
    </cfRule>
    <cfRule type="cellIs" dxfId="900" priority="42" operator="between">
      <formula>10</formula>
      <formula>14.9999999999999</formula>
    </cfRule>
    <cfRule type="containsBlanks" dxfId="899" priority="43" stopIfTrue="1">
      <formula>LEN(TRIM(J7))=0</formula>
    </cfRule>
    <cfRule type="cellIs" dxfId="898" priority="44" operator="between">
      <formula>5</formula>
      <formula>9.999999999999</formula>
    </cfRule>
    <cfRule type="cellIs" dxfId="897" priority="45" operator="between">
      <formula>0</formula>
      <formula>4.99999999999999</formula>
    </cfRule>
  </conditionalFormatting>
  <conditionalFormatting sqref="A7:B8">
    <cfRule type="cellIs" dxfId="896" priority="46" operator="equal">
      <formula>$HI$306</formula>
    </cfRule>
  </conditionalFormatting>
  <dataValidations count="3">
    <dataValidation type="list" allowBlank="1" showInputMessage="1" showErrorMessage="1" sqref="J12:BG71">
      <formula1>$HI$301:$HI$306</formula1>
    </dataValidation>
    <dataValidation type="list" allowBlank="1" showInputMessage="1" showErrorMessage="1" sqref="J7:BG7">
      <formula1>$HI$301:$HI$348</formula1>
    </dataValidation>
    <dataValidation type="list" allowBlank="1" showInputMessage="1" showErrorMessage="1" sqref="J8:BG8">
      <formula1>$HP$301:$HP$329</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8CACEBC5-520E-4064-AC2B-8FAA93DEE74D}">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72167CBF-DA38-4038-BE63-7E1256723C25}">
            <xm:f>'Classe, période, dates, coef'!$DW$301</xm:f>
            <x14:dxf>
              <font>
                <color rgb="FFFF0000"/>
              </font>
              <fill>
                <patternFill>
                  <bgColor rgb="FFFFCCCC"/>
                </patternFill>
              </fill>
            </x14:dxf>
          </x14:cfRule>
          <xm:sqref>A2:I4</xm:sqref>
        </x14:conditionalFormatting>
      </x14:conditionalFormatting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7" t="str">
        <f>IF(OR('Classe, période, dates, coef'!A7="",'Classe, période, dates, coef'!A14=""),'Bilan Groupe Compétences'!B3,CONCATENATE('Classe, période, dates, coef'!A7,"  ~  Période : ",'Classe, période, dates, coef'!A14))</f>
        <v>Affichage classe et période : Complétez l'onglet ''Classe, période, dates, coef''</v>
      </c>
      <c r="C1" s="357"/>
      <c r="D1" s="357"/>
      <c r="E1" s="357"/>
      <c r="F1" s="357"/>
      <c r="G1" s="357"/>
      <c r="H1" s="357"/>
      <c r="I1" s="357"/>
      <c r="J1" s="111" t="str">
        <f>CONCATENATE("   ",'Bilan Groupe Compétences'!DW303)</f>
        <v xml:space="preserve">   Seconde Relation Client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5" t="str">
        <f ca="1">IF(INDEX($HF$301:$HG$338,MATCH(RIGHT(CELL("nomfichier",$HF$301),2),$HF$301:$HF$338,0),2)=0,'Classe, période, dates, coef'!DW301,INDEX($HF$301:$HG$338,MATCH(RIGHT(CELL("nomfichier",$HF$301),2),$HF$301:$HF$338,0),2))</f>
        <v>Nom élève &gt; Complétez l'onglet ''Classe, période, dates, coef''</v>
      </c>
      <c r="B2" s="355"/>
      <c r="C2" s="355"/>
      <c r="D2" s="355"/>
      <c r="E2" s="355"/>
      <c r="F2" s="355"/>
      <c r="G2" s="355"/>
      <c r="H2" s="355"/>
      <c r="I2" s="355"/>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5"/>
      <c r="B3" s="355"/>
      <c r="C3" s="355"/>
      <c r="D3" s="355"/>
      <c r="E3" s="355"/>
      <c r="F3" s="355"/>
      <c r="G3" s="355"/>
      <c r="H3" s="355"/>
      <c r="I3" s="355"/>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6"/>
      <c r="B4" s="356"/>
      <c r="C4" s="356"/>
      <c r="D4" s="356"/>
      <c r="E4" s="356"/>
      <c r="F4" s="356"/>
      <c r="G4" s="356"/>
      <c r="H4" s="356"/>
      <c r="I4" s="356"/>
    </row>
    <row r="5" spans="1:127" ht="21" customHeight="1" thickTop="1" x14ac:dyDescent="0.2">
      <c r="A5" s="365" t="s">
        <v>49</v>
      </c>
      <c r="B5" s="366"/>
      <c r="C5" s="382" t="s">
        <v>75</v>
      </c>
      <c r="D5" s="55">
        <v>4</v>
      </c>
      <c r="E5" s="385" t="s">
        <v>99</v>
      </c>
      <c r="F5" s="385"/>
      <c r="G5" s="385"/>
      <c r="H5" s="385"/>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7"/>
      <c r="B6" s="368"/>
      <c r="C6" s="383"/>
      <c r="D6" s="90">
        <v>4</v>
      </c>
      <c r="E6" s="386" t="s">
        <v>100</v>
      </c>
      <c r="F6" s="386"/>
      <c r="G6" s="386"/>
      <c r="H6" s="386"/>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9" t="str">
        <f>IF(COUNTA(J5:BG6)-COUNTIF(J5:BG6,"")=0,"",IF(ISTEXT(HT300),HT300,ROUND(HT300,1)))</f>
        <v/>
      </c>
      <c r="B7" s="370"/>
      <c r="C7" s="383"/>
      <c r="D7" s="204">
        <v>4</v>
      </c>
      <c r="E7" s="203"/>
      <c r="F7" s="400" t="s">
        <v>122</v>
      </c>
      <c r="G7" s="400"/>
      <c r="H7" s="400"/>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1"/>
      <c r="B8" s="372"/>
      <c r="C8" s="384"/>
      <c r="D8" s="201">
        <v>4</v>
      </c>
      <c r="E8" s="202"/>
      <c r="F8" s="401" t="s">
        <v>232</v>
      </c>
      <c r="G8" s="401"/>
      <c r="H8" s="401"/>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2" t="s">
        <v>22</v>
      </c>
      <c r="B9" s="393"/>
      <c r="C9" s="393"/>
      <c r="D9" s="393"/>
      <c r="E9" s="97">
        <v>4</v>
      </c>
      <c r="F9" s="387" t="s">
        <v>118</v>
      </c>
      <c r="G9" s="388"/>
      <c r="H9" s="388"/>
      <c r="I9" s="389"/>
      <c r="J9" s="375" t="str">
        <f t="shared" ref="J9:BG9" ca="1" si="3">IF(OFFSET($HN$301,COLUMN(A:A)-1,0)=0,"",OFFSET($HN$301,COLUMN(A:A)-1,0))</f>
        <v/>
      </c>
      <c r="K9" s="358" t="str">
        <f t="shared" ca="1" si="3"/>
        <v/>
      </c>
      <c r="L9" s="358" t="str">
        <f t="shared" ca="1" si="3"/>
        <v/>
      </c>
      <c r="M9" s="358" t="str">
        <f t="shared" ca="1" si="3"/>
        <v/>
      </c>
      <c r="N9" s="358" t="str">
        <f t="shared" ca="1" si="3"/>
        <v/>
      </c>
      <c r="O9" s="358" t="str">
        <f t="shared" ca="1" si="3"/>
        <v/>
      </c>
      <c r="P9" s="358" t="str">
        <f t="shared" ca="1" si="3"/>
        <v/>
      </c>
      <c r="Q9" s="358" t="str">
        <f t="shared" ca="1" si="3"/>
        <v/>
      </c>
      <c r="R9" s="358" t="str">
        <f t="shared" ca="1" si="3"/>
        <v/>
      </c>
      <c r="S9" s="358" t="str">
        <f t="shared" ca="1" si="3"/>
        <v/>
      </c>
      <c r="T9" s="358" t="str">
        <f t="shared" ca="1" si="3"/>
        <v/>
      </c>
      <c r="U9" s="358" t="str">
        <f t="shared" ca="1" si="3"/>
        <v/>
      </c>
      <c r="V9" s="358" t="str">
        <f t="shared" ca="1" si="3"/>
        <v/>
      </c>
      <c r="W9" s="358" t="str">
        <f t="shared" ca="1" si="3"/>
        <v/>
      </c>
      <c r="X9" s="358" t="str">
        <f t="shared" ca="1" si="3"/>
        <v/>
      </c>
      <c r="Y9" s="358" t="str">
        <f t="shared" ca="1" si="3"/>
        <v/>
      </c>
      <c r="Z9" s="358" t="str">
        <f t="shared" ca="1" si="3"/>
        <v/>
      </c>
      <c r="AA9" s="358" t="str">
        <f t="shared" ca="1" si="3"/>
        <v/>
      </c>
      <c r="AB9" s="358" t="str">
        <f t="shared" ca="1" si="3"/>
        <v/>
      </c>
      <c r="AC9" s="358" t="str">
        <f t="shared" ca="1" si="3"/>
        <v/>
      </c>
      <c r="AD9" s="358" t="str">
        <f t="shared" ca="1" si="3"/>
        <v/>
      </c>
      <c r="AE9" s="358" t="str">
        <f t="shared" ca="1" si="3"/>
        <v/>
      </c>
      <c r="AF9" s="358" t="str">
        <f t="shared" ca="1" si="3"/>
        <v/>
      </c>
      <c r="AG9" s="358" t="str">
        <f t="shared" ca="1" si="3"/>
        <v/>
      </c>
      <c r="AH9" s="358" t="str">
        <f t="shared" ca="1" si="3"/>
        <v/>
      </c>
      <c r="AI9" s="358" t="str">
        <f t="shared" ca="1" si="3"/>
        <v/>
      </c>
      <c r="AJ9" s="358" t="str">
        <f t="shared" ca="1" si="3"/>
        <v/>
      </c>
      <c r="AK9" s="358" t="str">
        <f t="shared" ca="1" si="3"/>
        <v/>
      </c>
      <c r="AL9" s="358" t="str">
        <f t="shared" ca="1" si="3"/>
        <v/>
      </c>
      <c r="AM9" s="358" t="str">
        <f t="shared" ca="1" si="3"/>
        <v/>
      </c>
      <c r="AN9" s="358" t="str">
        <f t="shared" ca="1" si="3"/>
        <v/>
      </c>
      <c r="AO9" s="358" t="str">
        <f t="shared" ca="1" si="3"/>
        <v/>
      </c>
      <c r="AP9" s="358" t="str">
        <f t="shared" ca="1" si="3"/>
        <v/>
      </c>
      <c r="AQ9" s="358" t="str">
        <f t="shared" ca="1" si="3"/>
        <v/>
      </c>
      <c r="AR9" s="358" t="str">
        <f t="shared" ca="1" si="3"/>
        <v/>
      </c>
      <c r="AS9" s="358" t="str">
        <f t="shared" ca="1" si="3"/>
        <v/>
      </c>
      <c r="AT9" s="358" t="str">
        <f t="shared" ca="1" si="3"/>
        <v/>
      </c>
      <c r="AU9" s="358" t="str">
        <f t="shared" ca="1" si="3"/>
        <v/>
      </c>
      <c r="AV9" s="358" t="str">
        <f t="shared" ca="1" si="3"/>
        <v/>
      </c>
      <c r="AW9" s="358" t="str">
        <f t="shared" ca="1" si="3"/>
        <v/>
      </c>
      <c r="AX9" s="358" t="str">
        <f t="shared" ca="1" si="3"/>
        <v/>
      </c>
      <c r="AY9" s="358" t="str">
        <f t="shared" ca="1" si="3"/>
        <v/>
      </c>
      <c r="AZ9" s="358" t="str">
        <f t="shared" ca="1" si="3"/>
        <v/>
      </c>
      <c r="BA9" s="358" t="str">
        <f t="shared" ca="1" si="3"/>
        <v/>
      </c>
      <c r="BB9" s="358" t="str">
        <f t="shared" ca="1" si="3"/>
        <v/>
      </c>
      <c r="BC9" s="358" t="str">
        <f t="shared" ca="1" si="3"/>
        <v/>
      </c>
      <c r="BD9" s="358" t="str">
        <f t="shared" ca="1" si="3"/>
        <v/>
      </c>
      <c r="BE9" s="358" t="str">
        <f t="shared" ca="1" si="3"/>
        <v/>
      </c>
      <c r="BF9" s="358" t="str">
        <f t="shared" ca="1" si="3"/>
        <v/>
      </c>
      <c r="BG9" s="373" t="str">
        <f t="shared" ca="1" si="3"/>
        <v/>
      </c>
      <c r="DF9" s="9"/>
      <c r="DG9" s="28"/>
      <c r="DI9" s="28"/>
      <c r="DK9" s="28"/>
      <c r="DO9" s="28"/>
      <c r="DQ9" s="28"/>
      <c r="DS9" s="28"/>
      <c r="DU9" s="28"/>
      <c r="DW9" s="28"/>
    </row>
    <row r="10" spans="1:127" ht="36" customHeight="1" x14ac:dyDescent="0.2">
      <c r="A10" s="394" t="s">
        <v>23</v>
      </c>
      <c r="B10" s="395"/>
      <c r="C10" s="395"/>
      <c r="D10" s="395"/>
      <c r="E10" s="396"/>
      <c r="F10" s="112" t="str">
        <f>E6</f>
        <v>Moyenne minimale indicative</v>
      </c>
      <c r="G10" s="113" t="str">
        <f>E5</f>
        <v>Moyenne maximale indicative</v>
      </c>
      <c r="H10" s="390" t="s">
        <v>77</v>
      </c>
      <c r="I10" s="391"/>
      <c r="J10" s="376"/>
      <c r="K10" s="359"/>
      <c r="L10" s="359"/>
      <c r="M10" s="359"/>
      <c r="N10" s="359"/>
      <c r="O10" s="359"/>
      <c r="P10" s="359"/>
      <c r="Q10" s="359"/>
      <c r="R10" s="359"/>
      <c r="S10" s="359"/>
      <c r="T10" s="359"/>
      <c r="U10" s="359"/>
      <c r="V10" s="359"/>
      <c r="W10" s="359"/>
      <c r="X10" s="359"/>
      <c r="Y10" s="359"/>
      <c r="Z10" s="359"/>
      <c r="AA10" s="359"/>
      <c r="AB10" s="359"/>
      <c r="AC10" s="359"/>
      <c r="AD10" s="359"/>
      <c r="AE10" s="359"/>
      <c r="AF10" s="359"/>
      <c r="AG10" s="359"/>
      <c r="AH10" s="359"/>
      <c r="AI10" s="359"/>
      <c r="AJ10" s="359"/>
      <c r="AK10" s="359"/>
      <c r="AL10" s="359"/>
      <c r="AM10" s="359"/>
      <c r="AN10" s="359"/>
      <c r="AO10" s="359"/>
      <c r="AP10" s="359"/>
      <c r="AQ10" s="359"/>
      <c r="AR10" s="359"/>
      <c r="AS10" s="359"/>
      <c r="AT10" s="359"/>
      <c r="AU10" s="359"/>
      <c r="AV10" s="359"/>
      <c r="AW10" s="359"/>
      <c r="AX10" s="359"/>
      <c r="AY10" s="359"/>
      <c r="AZ10" s="359"/>
      <c r="BA10" s="359"/>
      <c r="BB10" s="359"/>
      <c r="BC10" s="359"/>
      <c r="BD10" s="359"/>
      <c r="BE10" s="359"/>
      <c r="BF10" s="359"/>
      <c r="BG10" s="374"/>
      <c r="DF10" s="9"/>
      <c r="DG10" s="28"/>
      <c r="DI10" s="28"/>
      <c r="DK10" s="28"/>
      <c r="DO10" s="28"/>
      <c r="DQ10" s="28"/>
      <c r="DS10" s="28"/>
      <c r="DU10" s="28"/>
      <c r="DW10" s="28"/>
    </row>
    <row r="11" spans="1:127" ht="12.75" customHeight="1" x14ac:dyDescent="0.2">
      <c r="A11" s="397">
        <v>6</v>
      </c>
      <c r="B11" s="398"/>
      <c r="C11" s="398"/>
      <c r="D11" s="398"/>
      <c r="E11" s="399"/>
      <c r="F11" s="82">
        <v>6</v>
      </c>
      <c r="G11" s="100">
        <v>6</v>
      </c>
      <c r="H11" s="377">
        <v>6</v>
      </c>
      <c r="I11" s="378"/>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2" t="str">
        <f>IF('Bilan Groupe Compétences'!A13="","",'Bilan Groupe Compétences'!A13)</f>
        <v>Orientation MA1 : Communiquer avec courtoisie, faire preuve de serviabilité, de calme et de tact</v>
      </c>
      <c r="B12" s="363"/>
      <c r="C12" s="363"/>
      <c r="D12" s="363"/>
      <c r="E12" s="363"/>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60" t="str">
        <f t="shared" ref="H12:H71" si="6">IF(HR307="","",HR307)</f>
        <v/>
      </c>
      <c r="I12" s="361"/>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2" t="str">
        <f>IF('Bilan Groupe Compétences'!A14="","",'Bilan Groupe Compétences'!A14)</f>
        <v>Orientation MA2 : Maintenir son espace de travail fonctionnel et propre dans le respect des règles internes</v>
      </c>
      <c r="B13" s="363"/>
      <c r="C13" s="363"/>
      <c r="D13" s="363"/>
      <c r="E13" s="364"/>
      <c r="F13" s="96" t="str">
        <f t="shared" si="4"/>
        <v/>
      </c>
      <c r="G13" s="95" t="str">
        <f t="shared" si="5"/>
        <v/>
      </c>
      <c r="H13" s="360" t="str">
        <f t="shared" si="6"/>
        <v/>
      </c>
      <c r="I13" s="361"/>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2" t="str">
        <f>IF('Bilan Groupe Compétences'!A15="","",'Bilan Groupe Compétences'!A15)</f>
        <v>Orientation MA3 : Rechercher, trier, classifier, sélectionner l'information papier et numérique</v>
      </c>
      <c r="B14" s="363"/>
      <c r="C14" s="363"/>
      <c r="D14" s="363"/>
      <c r="E14" s="364"/>
      <c r="F14" s="96" t="str">
        <f t="shared" si="4"/>
        <v/>
      </c>
      <c r="G14" s="95" t="str">
        <f t="shared" si="5"/>
        <v/>
      </c>
      <c r="H14" s="360" t="str">
        <f t="shared" si="6"/>
        <v/>
      </c>
      <c r="I14" s="361"/>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2" t="str">
        <f>IF('Bilan Groupe Compétences'!A16="","",'Bilan Groupe Compétences'!A16)</f>
        <v>Orientation MA4 : Rédiger correctement des messages et comptes-rendus simples</v>
      </c>
      <c r="B15" s="363"/>
      <c r="C15" s="363"/>
      <c r="D15" s="363"/>
      <c r="E15" s="364"/>
      <c r="F15" s="96" t="str">
        <f t="shared" si="4"/>
        <v/>
      </c>
      <c r="G15" s="95" t="str">
        <f t="shared" si="5"/>
        <v/>
      </c>
      <c r="H15" s="360" t="str">
        <f t="shared" si="6"/>
        <v/>
      </c>
      <c r="I15" s="361"/>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2" t="str">
        <f>IF('Bilan Groupe Compétences'!A17="","",'Bilan Groupe Compétences'!A17)</f>
        <v>Orientation MA5 : Montrer de l'intérêt pour l'anglais et/ou autre(s) langue(s) étrangère(s)</v>
      </c>
      <c r="B16" s="363"/>
      <c r="C16" s="363"/>
      <c r="D16" s="363"/>
      <c r="E16" s="364"/>
      <c r="F16" s="96" t="str">
        <f t="shared" si="4"/>
        <v/>
      </c>
      <c r="G16" s="95" t="str">
        <f t="shared" si="5"/>
        <v/>
      </c>
      <c r="H16" s="360" t="str">
        <f t="shared" si="6"/>
        <v/>
      </c>
      <c r="I16" s="361"/>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2" t="str">
        <f>IF('Bilan Groupe Compétences'!A18="","",'Bilan Groupe Compétences'!A18)</f>
        <v>Orientation MCV-A1 : Effectuer et comprendre des calculs commerciaux simples (cadencier, % TVA et réduction)</v>
      </c>
      <c r="B17" s="363"/>
      <c r="C17" s="363"/>
      <c r="D17" s="363"/>
      <c r="E17" s="364"/>
      <c r="F17" s="96" t="str">
        <f t="shared" si="4"/>
        <v/>
      </c>
      <c r="G17" s="95" t="str">
        <f t="shared" si="5"/>
        <v/>
      </c>
      <c r="H17" s="360" t="str">
        <f t="shared" si="6"/>
        <v/>
      </c>
      <c r="I17" s="361"/>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2" t="str">
        <f>IF('Bilan Groupe Compétences'!A19="","",'Bilan Groupe Compétences'!A19)</f>
        <v>Orientation MCV-A2 : Travailler en équipe, collaborer, communiquer avec ses collaborateurs</v>
      </c>
      <c r="B18" s="363"/>
      <c r="C18" s="363"/>
      <c r="D18" s="363"/>
      <c r="E18" s="364"/>
      <c r="F18" s="96" t="str">
        <f t="shared" si="4"/>
        <v/>
      </c>
      <c r="G18" s="95" t="str">
        <f t="shared" si="5"/>
        <v/>
      </c>
      <c r="H18" s="360" t="str">
        <f t="shared" si="6"/>
        <v/>
      </c>
      <c r="I18" s="361"/>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2" t="str">
        <f>IF('Bilan Groupe Compétences'!A20="","",'Bilan Groupe Compétences'!A20)</f>
        <v>Orientation MCV-A3 : Argumenter, convaincre, répondre à des objections sur des sujets (ou produits) simples</v>
      </c>
      <c r="B19" s="363"/>
      <c r="C19" s="363"/>
      <c r="D19" s="363"/>
      <c r="E19" s="364"/>
      <c r="F19" s="96" t="str">
        <f t="shared" si="4"/>
        <v/>
      </c>
      <c r="G19" s="95" t="str">
        <f t="shared" si="5"/>
        <v/>
      </c>
      <c r="H19" s="360" t="str">
        <f t="shared" si="6"/>
        <v/>
      </c>
      <c r="I19" s="361"/>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2" t="str">
        <f>IF('Bilan Groupe Compétences'!A21="","",'Bilan Groupe Compétences'!A21)</f>
        <v>Orientation MCV-A4 : Se montrer dynamique, rapide et efficace dans la réalisation de tâches matérielles</v>
      </c>
      <c r="B20" s="363"/>
      <c r="C20" s="363"/>
      <c r="D20" s="363"/>
      <c r="E20" s="364"/>
      <c r="F20" s="96" t="str">
        <f t="shared" si="4"/>
        <v/>
      </c>
      <c r="G20" s="95" t="str">
        <f t="shared" si="5"/>
        <v/>
      </c>
      <c r="H20" s="360" t="str">
        <f t="shared" si="6"/>
        <v/>
      </c>
      <c r="I20" s="361"/>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2" t="str">
        <f>IF('Bilan Groupe Compétences'!A22="","",'Bilan Groupe Compétences'!A22)</f>
        <v>Orientation MCV-A5 : Mettre en valeur des présentations de produits et/ou créer des affichettes attrayantes</v>
      </c>
      <c r="B21" s="363"/>
      <c r="C21" s="363"/>
      <c r="D21" s="363"/>
      <c r="E21" s="364"/>
      <c r="F21" s="96" t="str">
        <f t="shared" si="4"/>
        <v/>
      </c>
      <c r="G21" s="95" t="str">
        <f t="shared" si="5"/>
        <v/>
      </c>
      <c r="H21" s="360" t="str">
        <f t="shared" si="6"/>
        <v/>
      </c>
      <c r="I21" s="361"/>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2" t="str">
        <f>IF('Bilan Groupe Compétences'!A23="","",'Bilan Groupe Compétences'!A23)</f>
        <v>Orientation MCV-B1 : Travailler en autonomie, faire preuve d’indépendance et d’organisation, prendre des initiatives</v>
      </c>
      <c r="B22" s="363"/>
      <c r="C22" s="363"/>
      <c r="D22" s="363"/>
      <c r="E22" s="364"/>
      <c r="F22" s="96" t="str">
        <f t="shared" si="4"/>
        <v/>
      </c>
      <c r="G22" s="95" t="str">
        <f t="shared" si="5"/>
        <v/>
      </c>
      <c r="H22" s="360" t="str">
        <f t="shared" si="6"/>
        <v/>
      </c>
      <c r="I22" s="361"/>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2" t="str">
        <f>IF('Bilan Groupe Compétences'!A24="","",'Bilan Groupe Compétences'!A24)</f>
        <v>Orientation MCV-B2 : Faire preuve de qualité d'écoute, d'observation, d'adaptabilité et d'aisance verbale</v>
      </c>
      <c r="B23" s="363"/>
      <c r="C23" s="363"/>
      <c r="D23" s="363"/>
      <c r="E23" s="364"/>
      <c r="F23" s="96" t="str">
        <f t="shared" si="4"/>
        <v/>
      </c>
      <c r="G23" s="95" t="str">
        <f t="shared" si="5"/>
        <v/>
      </c>
      <c r="H23" s="360" t="str">
        <f t="shared" si="6"/>
        <v/>
      </c>
      <c r="I23" s="361"/>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2" t="str">
        <f>IF('Bilan Groupe Compétences'!A25="","",'Bilan Groupe Compétences'!A25)</f>
        <v>Orientation MCV-B3 : Faire preuve d'aisance, de persévérance dans l'argumentation, la réponse aux objections</v>
      </c>
      <c r="B24" s="363"/>
      <c r="C24" s="363"/>
      <c r="D24" s="363"/>
      <c r="E24" s="364"/>
      <c r="F24" s="96" t="str">
        <f t="shared" si="4"/>
        <v/>
      </c>
      <c r="G24" s="95" t="str">
        <f t="shared" si="5"/>
        <v/>
      </c>
      <c r="H24" s="360" t="str">
        <f t="shared" si="6"/>
        <v/>
      </c>
      <c r="I24" s="361"/>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2" t="str">
        <f>IF('Bilan Groupe Compétences'!A26="","",'Bilan Groupe Compétences'!A26)</f>
        <v>Orientation MCV-B4 : Analyser, synthétiser, s’autoanalyser avec pertinence à l’oral ou l’écrit</v>
      </c>
      <c r="B25" s="363"/>
      <c r="C25" s="363"/>
      <c r="D25" s="363"/>
      <c r="E25" s="364"/>
      <c r="F25" s="96" t="str">
        <f t="shared" si="4"/>
        <v/>
      </c>
      <c r="G25" s="95" t="str">
        <f t="shared" si="5"/>
        <v/>
      </c>
      <c r="H25" s="360" t="str">
        <f t="shared" si="6"/>
        <v/>
      </c>
      <c r="I25" s="361"/>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2" t="str">
        <f>IF('Bilan Groupe Compétences'!A27="","",'Bilan Groupe Compétences'!A27)</f>
        <v>Orientation MCV-B5 : Se montrer rationnel, flexible et entreprenant dans des situations de mobilité</v>
      </c>
      <c r="B26" s="363"/>
      <c r="C26" s="363"/>
      <c r="D26" s="363"/>
      <c r="E26" s="364"/>
      <c r="F26" s="96" t="str">
        <f t="shared" si="4"/>
        <v/>
      </c>
      <c r="G26" s="95" t="str">
        <f t="shared" si="5"/>
        <v/>
      </c>
      <c r="H26" s="360" t="str">
        <f t="shared" si="6"/>
        <v/>
      </c>
      <c r="I26" s="361"/>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2" t="str">
        <f>IF('Bilan Groupe Compétences'!A28="","",'Bilan Groupe Compétences'!A28)</f>
        <v>1.A. Prendre contact avec le client interne ou externe (ou prospect), dans un cadre omnicanal :</v>
      </c>
      <c r="B27" s="363"/>
      <c r="C27" s="363"/>
      <c r="D27" s="363"/>
      <c r="E27" s="364"/>
      <c r="F27" s="96" t="str">
        <f t="shared" si="4"/>
        <v/>
      </c>
      <c r="G27" s="95" t="str">
        <f t="shared" si="5"/>
        <v/>
      </c>
      <c r="H27" s="360" t="str">
        <f t="shared" si="6"/>
        <v/>
      </c>
      <c r="I27" s="361"/>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2" t="str">
        <f>IF('Bilan Groupe Compétences'!A29="","",'Bilan Groupe Compétences'!A29)</f>
        <v>1.B. Identifier le client externe ou interne à l’organisation et ses caractéristiques, dans un cadre omnicanal</v>
      </c>
      <c r="B28" s="363"/>
      <c r="C28" s="363"/>
      <c r="D28" s="363"/>
      <c r="E28" s="364"/>
      <c r="F28" s="96" t="str">
        <f t="shared" si="4"/>
        <v/>
      </c>
      <c r="G28" s="95" t="str">
        <f t="shared" si="5"/>
        <v/>
      </c>
      <c r="H28" s="360" t="str">
        <f t="shared" si="6"/>
        <v/>
      </c>
      <c r="I28" s="361"/>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2" t="str">
        <f>IF('Bilan Groupe Compétences'!A30="","",'Bilan Groupe Compétences'!A30)</f>
        <v>1.C. Identifier le besoin du client externe ou interne (ou du prospect), dans un cadre omnicanal</v>
      </c>
      <c r="B29" s="363"/>
      <c r="C29" s="363"/>
      <c r="D29" s="363"/>
      <c r="E29" s="364"/>
      <c r="F29" s="96" t="str">
        <f t="shared" si="4"/>
        <v/>
      </c>
      <c r="G29" s="95" t="str">
        <f t="shared" si="5"/>
        <v/>
      </c>
      <c r="H29" s="360" t="str">
        <f t="shared" si="6"/>
        <v/>
      </c>
      <c r="I29" s="361"/>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2" t="str">
        <f>IF('Bilan Groupe Compétences'!A31="","",'Bilan Groupe Compétences'!A31)</f>
        <v>1.D. Proposer une solution adaptée au parcours et à l’expérience du client interne ou externe (ou prospect), dans un cadre omnicanal</v>
      </c>
      <c r="B30" s="363"/>
      <c r="C30" s="363"/>
      <c r="D30" s="363"/>
      <c r="E30" s="364"/>
      <c r="F30" s="96" t="str">
        <f t="shared" si="4"/>
        <v/>
      </c>
      <c r="G30" s="95" t="str">
        <f t="shared" si="5"/>
        <v/>
      </c>
      <c r="H30" s="360" t="str">
        <f t="shared" si="6"/>
        <v/>
      </c>
      <c r="I30" s="361"/>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2" t="str">
        <f>IF('Bilan Groupe Compétences'!A32="","",'Bilan Groupe Compétences'!A32)</f>
        <v>2.A. Gérer le suivi de la demande du client interne ou externe (ou du prospect) dans un cadre omnicanal, notamment :</v>
      </c>
      <c r="B31" s="363"/>
      <c r="C31" s="363"/>
      <c r="D31" s="363"/>
      <c r="E31" s="364"/>
      <c r="F31" s="96" t="str">
        <f t="shared" si="4"/>
        <v/>
      </c>
      <c r="G31" s="95" t="str">
        <f t="shared" si="5"/>
        <v/>
      </c>
      <c r="H31" s="360" t="str">
        <f t="shared" si="6"/>
        <v/>
      </c>
      <c r="I31" s="361"/>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2" t="str">
        <f>IF('Bilan Groupe Compétences'!A33="","",'Bilan Groupe Compétences'!A33)</f>
        <v>2.B. Satisfaire le client interne ou externe (ou prospect) dans un cadre omnicanal</v>
      </c>
      <c r="B32" s="363"/>
      <c r="C32" s="363"/>
      <c r="D32" s="363"/>
      <c r="E32" s="364"/>
      <c r="F32" s="96" t="str">
        <f t="shared" si="4"/>
        <v/>
      </c>
      <c r="G32" s="95" t="str">
        <f t="shared" si="5"/>
        <v/>
      </c>
      <c r="H32" s="360" t="str">
        <f t="shared" si="6"/>
        <v/>
      </c>
      <c r="I32" s="361"/>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2" t="str">
        <f>IF('Bilan Groupe Compétences'!A34="","",'Bilan Groupe Compétences'!A34)</f>
        <v>2.C. Fidéliser/pérenniser la relation avec le client interne ou externe dans un cadre omnicanal</v>
      </c>
      <c r="B33" s="363"/>
      <c r="C33" s="363"/>
      <c r="D33" s="363"/>
      <c r="E33" s="364"/>
      <c r="F33" s="96" t="str">
        <f t="shared" si="4"/>
        <v/>
      </c>
      <c r="G33" s="95" t="str">
        <f t="shared" si="5"/>
        <v/>
      </c>
      <c r="H33" s="360" t="str">
        <f t="shared" si="6"/>
        <v/>
      </c>
      <c r="I33" s="361"/>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2" t="str">
        <f>IF('Bilan Groupe Compétences'!A35="","",'Bilan Groupe Compétences'!A35)</f>
        <v>3.A. Assurer la veille informationnelle et commerciale (la collecte) dans un cadre omnicanal</v>
      </c>
      <c r="B34" s="363"/>
      <c r="C34" s="363"/>
      <c r="D34" s="363"/>
      <c r="E34" s="364"/>
      <c r="F34" s="96" t="str">
        <f t="shared" si="4"/>
        <v/>
      </c>
      <c r="G34" s="95" t="str">
        <f t="shared" si="5"/>
        <v/>
      </c>
      <c r="H34" s="360" t="str">
        <f t="shared" si="6"/>
        <v/>
      </c>
      <c r="I34" s="361"/>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2" t="str">
        <f>IF('Bilan Groupe Compétences'!A36="","",'Bilan Groupe Compétences'!A36)</f>
        <v>3.B. Traiter et exploiter l’information relative à la relation client (interne, externe ou prospect) dans un cadre omnicanal</v>
      </c>
      <c r="B35" s="363"/>
      <c r="C35" s="363"/>
      <c r="D35" s="363"/>
      <c r="E35" s="364"/>
      <c r="F35" s="96" t="str">
        <f t="shared" si="4"/>
        <v/>
      </c>
      <c r="G35" s="95" t="str">
        <f t="shared" si="5"/>
        <v/>
      </c>
      <c r="H35" s="360" t="str">
        <f t="shared" si="6"/>
        <v/>
      </c>
      <c r="I35" s="361"/>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2" t="str">
        <f>IF('Bilan Groupe Compétences'!A37="","",'Bilan Groupe Compétences'!A37)</f>
        <v>3.C. Diffuser l’information au client interne, externe ou au prospect dans un cadre omnicanal</v>
      </c>
      <c r="B36" s="363"/>
      <c r="C36" s="363"/>
      <c r="D36" s="363"/>
      <c r="E36" s="364"/>
      <c r="F36" s="96" t="str">
        <f t="shared" si="4"/>
        <v/>
      </c>
      <c r="G36" s="95" t="str">
        <f t="shared" si="5"/>
        <v/>
      </c>
      <c r="H36" s="360" t="str">
        <f t="shared" si="6"/>
        <v/>
      </c>
      <c r="I36" s="361"/>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2" t="str">
        <f>IF('Bilan Groupe Compétences'!A38="","",'Bilan Groupe Compétences'!A38)</f>
        <v>CT 1. Produire un résultat conforme à la commande (de la hiérarchie, du client…)</v>
      </c>
      <c r="B37" s="363"/>
      <c r="C37" s="363"/>
      <c r="D37" s="363"/>
      <c r="E37" s="364"/>
      <c r="F37" s="96" t="str">
        <f t="shared" si="4"/>
        <v/>
      </c>
      <c r="G37" s="95" t="str">
        <f t="shared" si="5"/>
        <v/>
      </c>
      <c r="H37" s="360" t="str">
        <f t="shared" si="6"/>
        <v/>
      </c>
      <c r="I37" s="361"/>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2" t="str">
        <f>IF('Bilan Groupe Compétences'!A39="","",'Bilan Groupe Compétences'!A39)</f>
        <v>CT 2. Respecter les délais impartis</v>
      </c>
      <c r="B38" s="363"/>
      <c r="C38" s="363"/>
      <c r="D38" s="363"/>
      <c r="E38" s="364"/>
      <c r="F38" s="96" t="str">
        <f t="shared" si="4"/>
        <v/>
      </c>
      <c r="G38" s="95" t="str">
        <f t="shared" si="5"/>
        <v/>
      </c>
      <c r="H38" s="360" t="str">
        <f t="shared" si="6"/>
        <v/>
      </c>
      <c r="I38" s="361"/>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2" t="str">
        <f>IF('Bilan Groupe Compétences'!A40="","",'Bilan Groupe Compétences'!A40)</f>
        <v>CT 3. Restituer la présentation de son activité</v>
      </c>
      <c r="B39" s="363"/>
      <c r="C39" s="363"/>
      <c r="D39" s="363"/>
      <c r="E39" s="364"/>
      <c r="F39" s="96" t="str">
        <f t="shared" si="4"/>
        <v/>
      </c>
      <c r="G39" s="95" t="str">
        <f t="shared" si="5"/>
        <v/>
      </c>
      <c r="H39" s="360" t="str">
        <f t="shared" si="6"/>
        <v/>
      </c>
      <c r="I39" s="361"/>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2" t="str">
        <f>IF('Bilan Groupe Compétences'!A41="","",'Bilan Groupe Compétences'!A41)</f>
        <v>CT 4. S'impliquer dans son action</v>
      </c>
      <c r="B40" s="363"/>
      <c r="C40" s="363"/>
      <c r="D40" s="363"/>
      <c r="E40" s="364"/>
      <c r="F40" s="96" t="str">
        <f t="shared" si="4"/>
        <v/>
      </c>
      <c r="G40" s="95" t="str">
        <f t="shared" si="5"/>
        <v/>
      </c>
      <c r="H40" s="360" t="str">
        <f t="shared" si="6"/>
        <v/>
      </c>
      <c r="I40" s="361"/>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2" t="str">
        <f>IF('Bilan Groupe Compétences'!A42="","",'Bilan Groupe Compétences'!A42)</f>
        <v>CT 5. S'intégrer de façon harmonieuse et constructive à l'équipe de travail</v>
      </c>
      <c r="B41" s="363"/>
      <c r="C41" s="363"/>
      <c r="D41" s="363"/>
      <c r="E41" s="364"/>
      <c r="F41" s="96" t="str">
        <f t="shared" si="4"/>
        <v/>
      </c>
      <c r="G41" s="95" t="str">
        <f t="shared" si="5"/>
        <v/>
      </c>
      <c r="H41" s="360" t="str">
        <f t="shared" si="6"/>
        <v/>
      </c>
      <c r="I41" s="361"/>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2" t="str">
        <f>IF('Bilan Groupe Compétences'!A43="","",'Bilan Groupe Compétences'!A43)</f>
        <v>CT 6. Rechercher l'information et l'exploiter</v>
      </c>
      <c r="B42" s="363"/>
      <c r="C42" s="363"/>
      <c r="D42" s="363"/>
      <c r="E42" s="364"/>
      <c r="F42" s="96" t="str">
        <f t="shared" si="4"/>
        <v/>
      </c>
      <c r="G42" s="95" t="str">
        <f t="shared" si="5"/>
        <v/>
      </c>
      <c r="H42" s="360" t="str">
        <f t="shared" si="6"/>
        <v/>
      </c>
      <c r="I42" s="361"/>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2" t="str">
        <f>IF('Bilan Groupe Compétences'!A44="","",'Bilan Groupe Compétences'!A44)</f>
        <v>CT 7. A l'écrit, s'exprimer avec la qualité rédactionnelle attendue</v>
      </c>
      <c r="B43" s="363"/>
      <c r="C43" s="363"/>
      <c r="D43" s="363"/>
      <c r="E43" s="364"/>
      <c r="F43" s="96" t="str">
        <f t="shared" si="4"/>
        <v/>
      </c>
      <c r="G43" s="95" t="str">
        <f t="shared" si="5"/>
        <v/>
      </c>
      <c r="H43" s="360" t="str">
        <f t="shared" si="6"/>
        <v/>
      </c>
      <c r="I43" s="361"/>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2" t="str">
        <f>IF('Bilan Groupe Compétences'!A45="","",'Bilan Groupe Compétences'!A45)</f>
        <v>CT 8. A l'oral, s'exprimer de façon professionnelle</v>
      </c>
      <c r="B44" s="363"/>
      <c r="C44" s="363"/>
      <c r="D44" s="363"/>
      <c r="E44" s="364"/>
      <c r="F44" s="96" t="str">
        <f t="shared" si="4"/>
        <v/>
      </c>
      <c r="G44" s="95" t="str">
        <f t="shared" si="5"/>
        <v/>
      </c>
      <c r="H44" s="360" t="str">
        <f t="shared" si="6"/>
        <v/>
      </c>
      <c r="I44" s="361"/>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2" t="str">
        <f>IF('Bilan Groupe Compétences'!A46="","",'Bilan Groupe Compétences'!A46)</f>
        <v>CT 9. Développer son agilité numérique</v>
      </c>
      <c r="B45" s="363"/>
      <c r="C45" s="363"/>
      <c r="D45" s="363"/>
      <c r="E45" s="364"/>
      <c r="F45" s="96" t="str">
        <f t="shared" si="4"/>
        <v/>
      </c>
      <c r="G45" s="95" t="str">
        <f t="shared" si="5"/>
        <v/>
      </c>
      <c r="H45" s="360" t="str">
        <f t="shared" si="6"/>
        <v/>
      </c>
      <c r="I45" s="361"/>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2" t="str">
        <f>IF('Bilan Groupe Compétences'!A47="","",'Bilan Groupe Compétences'!A47)</f>
        <v>CT 10. Adopter une posture professionnelle (non verbal)</v>
      </c>
      <c r="B46" s="363"/>
      <c r="C46" s="363"/>
      <c r="D46" s="363"/>
      <c r="E46" s="364"/>
      <c r="F46" s="96" t="str">
        <f t="shared" si="4"/>
        <v/>
      </c>
      <c r="G46" s="95" t="str">
        <f t="shared" si="5"/>
        <v/>
      </c>
      <c r="H46" s="360" t="str">
        <f t="shared" si="6"/>
        <v/>
      </c>
      <c r="I46" s="361"/>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2" t="str">
        <f>IF('Bilan Groupe Compétences'!A48="","",'Bilan Groupe Compétences'!A48)</f>
        <v>CT 11. S'autoévaluer</v>
      </c>
      <c r="B47" s="363"/>
      <c r="C47" s="363"/>
      <c r="D47" s="363"/>
      <c r="E47" s="364"/>
      <c r="F47" s="96" t="str">
        <f t="shared" si="4"/>
        <v/>
      </c>
      <c r="G47" s="95" t="str">
        <f t="shared" si="5"/>
        <v/>
      </c>
      <c r="H47" s="360" t="str">
        <f t="shared" si="6"/>
        <v/>
      </c>
      <c r="I47" s="361"/>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2" t="str">
        <f>IF('Bilan Groupe Compétences'!A49="","",'Bilan Groupe Compétences'!A49)</f>
        <v/>
      </c>
      <c r="B48" s="363"/>
      <c r="C48" s="363"/>
      <c r="D48" s="363"/>
      <c r="E48" s="364"/>
      <c r="F48" s="96" t="str">
        <f t="shared" si="4"/>
        <v/>
      </c>
      <c r="G48" s="95" t="str">
        <f t="shared" si="5"/>
        <v/>
      </c>
      <c r="H48" s="360" t="str">
        <f t="shared" si="6"/>
        <v/>
      </c>
      <c r="I48" s="361"/>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2" t="str">
        <f>IF('Bilan Groupe Compétences'!A50="","",'Bilan Groupe Compétences'!A50)</f>
        <v/>
      </c>
      <c r="B49" s="363"/>
      <c r="C49" s="363"/>
      <c r="D49" s="363"/>
      <c r="E49" s="364"/>
      <c r="F49" s="96" t="str">
        <f t="shared" si="4"/>
        <v/>
      </c>
      <c r="G49" s="95" t="str">
        <f t="shared" si="5"/>
        <v/>
      </c>
      <c r="H49" s="360" t="str">
        <f t="shared" si="6"/>
        <v/>
      </c>
      <c r="I49" s="361"/>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2" t="str">
        <f>IF('Bilan Groupe Compétences'!A51="","",'Bilan Groupe Compétences'!A51)</f>
        <v/>
      </c>
      <c r="B50" s="363"/>
      <c r="C50" s="363"/>
      <c r="D50" s="363"/>
      <c r="E50" s="364"/>
      <c r="F50" s="96" t="str">
        <f t="shared" si="4"/>
        <v/>
      </c>
      <c r="G50" s="95" t="str">
        <f t="shared" si="5"/>
        <v/>
      </c>
      <c r="H50" s="360" t="str">
        <f t="shared" si="6"/>
        <v/>
      </c>
      <c r="I50" s="361"/>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2" t="str">
        <f>IF('Bilan Groupe Compétences'!A52="","",'Bilan Groupe Compétences'!A52)</f>
        <v/>
      </c>
      <c r="B51" s="363"/>
      <c r="C51" s="363"/>
      <c r="D51" s="363"/>
      <c r="E51" s="364"/>
      <c r="F51" s="96" t="str">
        <f t="shared" si="4"/>
        <v/>
      </c>
      <c r="G51" s="95" t="str">
        <f t="shared" si="5"/>
        <v/>
      </c>
      <c r="H51" s="360" t="str">
        <f t="shared" si="6"/>
        <v/>
      </c>
      <c r="I51" s="361"/>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2" t="str">
        <f>IF('Bilan Groupe Compétences'!A53="","",'Bilan Groupe Compétences'!A53)</f>
        <v/>
      </c>
      <c r="B52" s="363"/>
      <c r="C52" s="363"/>
      <c r="D52" s="363"/>
      <c r="E52" s="364"/>
      <c r="F52" s="96" t="str">
        <f t="shared" si="4"/>
        <v/>
      </c>
      <c r="G52" s="95" t="str">
        <f t="shared" si="5"/>
        <v/>
      </c>
      <c r="H52" s="360" t="str">
        <f t="shared" si="6"/>
        <v/>
      </c>
      <c r="I52" s="361"/>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2" t="str">
        <f>IF('Bilan Groupe Compétences'!A54="","",'Bilan Groupe Compétences'!A54)</f>
        <v/>
      </c>
      <c r="B53" s="363"/>
      <c r="C53" s="363"/>
      <c r="D53" s="363"/>
      <c r="E53" s="364"/>
      <c r="F53" s="96" t="str">
        <f t="shared" si="4"/>
        <v/>
      </c>
      <c r="G53" s="95" t="str">
        <f t="shared" si="5"/>
        <v/>
      </c>
      <c r="H53" s="360" t="str">
        <f t="shared" si="6"/>
        <v/>
      </c>
      <c r="I53" s="361"/>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2" t="str">
        <f>IF('Bilan Groupe Compétences'!A55="","",'Bilan Groupe Compétences'!A55)</f>
        <v/>
      </c>
      <c r="B54" s="363"/>
      <c r="C54" s="363"/>
      <c r="D54" s="363"/>
      <c r="E54" s="364"/>
      <c r="F54" s="96" t="str">
        <f t="shared" si="4"/>
        <v/>
      </c>
      <c r="G54" s="95" t="str">
        <f t="shared" si="5"/>
        <v/>
      </c>
      <c r="H54" s="360" t="str">
        <f t="shared" si="6"/>
        <v/>
      </c>
      <c r="I54" s="361"/>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2" t="str">
        <f>IF('Bilan Groupe Compétences'!A56="","",'Bilan Groupe Compétences'!A56)</f>
        <v/>
      </c>
      <c r="B55" s="363"/>
      <c r="C55" s="363"/>
      <c r="D55" s="363"/>
      <c r="E55" s="364"/>
      <c r="F55" s="96" t="str">
        <f t="shared" si="4"/>
        <v/>
      </c>
      <c r="G55" s="95" t="str">
        <f t="shared" si="5"/>
        <v/>
      </c>
      <c r="H55" s="360" t="str">
        <f t="shared" si="6"/>
        <v/>
      </c>
      <c r="I55" s="361"/>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2" t="str">
        <f>IF('Bilan Groupe Compétences'!A57="","",'Bilan Groupe Compétences'!A57)</f>
        <v/>
      </c>
      <c r="B56" s="363"/>
      <c r="C56" s="363"/>
      <c r="D56" s="363"/>
      <c r="E56" s="364"/>
      <c r="F56" s="96" t="str">
        <f t="shared" si="4"/>
        <v/>
      </c>
      <c r="G56" s="95" t="str">
        <f t="shared" si="5"/>
        <v/>
      </c>
      <c r="H56" s="360" t="str">
        <f t="shared" si="6"/>
        <v/>
      </c>
      <c r="I56" s="361"/>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2" t="str">
        <f>IF('Bilan Groupe Compétences'!A58="","",'Bilan Groupe Compétences'!A58)</f>
        <v/>
      </c>
      <c r="B57" s="363"/>
      <c r="C57" s="363"/>
      <c r="D57" s="363"/>
      <c r="E57" s="364"/>
      <c r="F57" s="96" t="str">
        <f t="shared" si="4"/>
        <v/>
      </c>
      <c r="G57" s="95" t="str">
        <f t="shared" si="5"/>
        <v/>
      </c>
      <c r="H57" s="360" t="str">
        <f t="shared" si="6"/>
        <v/>
      </c>
      <c r="I57" s="361"/>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2" t="str">
        <f>IF('Bilan Groupe Compétences'!A59="","",'Bilan Groupe Compétences'!A59)</f>
        <v/>
      </c>
      <c r="B58" s="363"/>
      <c r="C58" s="363"/>
      <c r="D58" s="363"/>
      <c r="E58" s="364"/>
      <c r="F58" s="96" t="str">
        <f t="shared" si="4"/>
        <v/>
      </c>
      <c r="G58" s="95" t="str">
        <f t="shared" si="5"/>
        <v/>
      </c>
      <c r="H58" s="360" t="str">
        <f t="shared" si="6"/>
        <v/>
      </c>
      <c r="I58" s="361"/>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2" t="str">
        <f>IF('Bilan Groupe Compétences'!A60="","",'Bilan Groupe Compétences'!A60)</f>
        <v/>
      </c>
      <c r="B59" s="363"/>
      <c r="C59" s="363"/>
      <c r="D59" s="363"/>
      <c r="E59" s="364"/>
      <c r="F59" s="96" t="str">
        <f t="shared" si="4"/>
        <v/>
      </c>
      <c r="G59" s="95" t="str">
        <f t="shared" si="5"/>
        <v/>
      </c>
      <c r="H59" s="360" t="str">
        <f t="shared" si="6"/>
        <v/>
      </c>
      <c r="I59" s="361"/>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2" t="str">
        <f>IF('Bilan Groupe Compétences'!A61="","",'Bilan Groupe Compétences'!A61)</f>
        <v/>
      </c>
      <c r="B60" s="363"/>
      <c r="C60" s="363"/>
      <c r="D60" s="363"/>
      <c r="E60" s="364"/>
      <c r="F60" s="96" t="str">
        <f t="shared" si="4"/>
        <v/>
      </c>
      <c r="G60" s="95" t="str">
        <f t="shared" si="5"/>
        <v/>
      </c>
      <c r="H60" s="360" t="str">
        <f t="shared" si="6"/>
        <v/>
      </c>
      <c r="I60" s="361"/>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2" t="str">
        <f>IF('Bilan Groupe Compétences'!A62="","",'Bilan Groupe Compétences'!A62)</f>
        <v/>
      </c>
      <c r="B61" s="363"/>
      <c r="C61" s="363"/>
      <c r="D61" s="363"/>
      <c r="E61" s="364"/>
      <c r="F61" s="96" t="str">
        <f t="shared" si="4"/>
        <v/>
      </c>
      <c r="G61" s="95" t="str">
        <f t="shared" si="5"/>
        <v/>
      </c>
      <c r="H61" s="360" t="str">
        <f t="shared" si="6"/>
        <v/>
      </c>
      <c r="I61" s="361"/>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2" t="str">
        <f>IF('Bilan Groupe Compétences'!A63="","",'Bilan Groupe Compétences'!A63)</f>
        <v/>
      </c>
      <c r="B62" s="363"/>
      <c r="C62" s="363"/>
      <c r="D62" s="363"/>
      <c r="E62" s="364"/>
      <c r="F62" s="96" t="str">
        <f t="shared" si="4"/>
        <v/>
      </c>
      <c r="G62" s="95" t="str">
        <f t="shared" si="5"/>
        <v/>
      </c>
      <c r="H62" s="360" t="str">
        <f t="shared" si="6"/>
        <v/>
      </c>
      <c r="I62" s="361"/>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2" t="str">
        <f>IF('Bilan Groupe Compétences'!A64="","",'Bilan Groupe Compétences'!A64)</f>
        <v/>
      </c>
      <c r="B63" s="363"/>
      <c r="C63" s="363"/>
      <c r="D63" s="363"/>
      <c r="E63" s="364"/>
      <c r="F63" s="96" t="str">
        <f t="shared" si="4"/>
        <v/>
      </c>
      <c r="G63" s="95" t="str">
        <f t="shared" si="5"/>
        <v/>
      </c>
      <c r="H63" s="360" t="str">
        <f t="shared" si="6"/>
        <v/>
      </c>
      <c r="I63" s="361"/>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2" t="str">
        <f>IF('Bilan Groupe Compétences'!A65="","",'Bilan Groupe Compétences'!A65)</f>
        <v/>
      </c>
      <c r="B64" s="363"/>
      <c r="C64" s="363"/>
      <c r="D64" s="363"/>
      <c r="E64" s="364"/>
      <c r="F64" s="96" t="str">
        <f t="shared" si="4"/>
        <v/>
      </c>
      <c r="G64" s="95" t="str">
        <f t="shared" si="5"/>
        <v/>
      </c>
      <c r="H64" s="360" t="str">
        <f t="shared" si="6"/>
        <v/>
      </c>
      <c r="I64" s="361"/>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2" t="str">
        <f>IF('Bilan Groupe Compétences'!A66="","",'Bilan Groupe Compétences'!A66)</f>
        <v/>
      </c>
      <c r="B65" s="363"/>
      <c r="C65" s="363"/>
      <c r="D65" s="363"/>
      <c r="E65" s="364"/>
      <c r="F65" s="96" t="str">
        <f t="shared" si="4"/>
        <v/>
      </c>
      <c r="G65" s="95" t="str">
        <f t="shared" si="5"/>
        <v/>
      </c>
      <c r="H65" s="360" t="str">
        <f t="shared" si="6"/>
        <v/>
      </c>
      <c r="I65" s="361"/>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2" t="str">
        <f>IF('Bilan Groupe Compétences'!A67="","",'Bilan Groupe Compétences'!A67)</f>
        <v/>
      </c>
      <c r="B66" s="363"/>
      <c r="C66" s="363"/>
      <c r="D66" s="363"/>
      <c r="E66" s="364"/>
      <c r="F66" s="96" t="str">
        <f t="shared" si="4"/>
        <v/>
      </c>
      <c r="G66" s="95" t="str">
        <f t="shared" si="5"/>
        <v/>
      </c>
      <c r="H66" s="360" t="str">
        <f t="shared" si="6"/>
        <v/>
      </c>
      <c r="I66" s="361"/>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2" t="str">
        <f>IF('Bilan Groupe Compétences'!A68="","",'Bilan Groupe Compétences'!A68)</f>
        <v/>
      </c>
      <c r="B67" s="363"/>
      <c r="C67" s="363"/>
      <c r="D67" s="363"/>
      <c r="E67" s="364"/>
      <c r="F67" s="96" t="str">
        <f t="shared" si="4"/>
        <v/>
      </c>
      <c r="G67" s="95" t="str">
        <f t="shared" si="5"/>
        <v/>
      </c>
      <c r="H67" s="360" t="str">
        <f t="shared" si="6"/>
        <v/>
      </c>
      <c r="I67" s="361"/>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2" t="str">
        <f>IF('Bilan Groupe Compétences'!A69="","",'Bilan Groupe Compétences'!A69)</f>
        <v/>
      </c>
      <c r="B68" s="363"/>
      <c r="C68" s="363"/>
      <c r="D68" s="363"/>
      <c r="E68" s="364"/>
      <c r="F68" s="96" t="str">
        <f t="shared" si="4"/>
        <v/>
      </c>
      <c r="G68" s="95" t="str">
        <f t="shared" si="5"/>
        <v/>
      </c>
      <c r="H68" s="360" t="str">
        <f t="shared" si="6"/>
        <v/>
      </c>
      <c r="I68" s="361"/>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2" t="str">
        <f>IF('Bilan Groupe Compétences'!A70="","",'Bilan Groupe Compétences'!A70)</f>
        <v/>
      </c>
      <c r="B69" s="363"/>
      <c r="C69" s="363"/>
      <c r="D69" s="363"/>
      <c r="E69" s="379"/>
      <c r="F69" s="96" t="str">
        <f t="shared" si="4"/>
        <v/>
      </c>
      <c r="G69" s="95" t="str">
        <f t="shared" si="5"/>
        <v/>
      </c>
      <c r="H69" s="360" t="str">
        <f t="shared" si="6"/>
        <v/>
      </c>
      <c r="I69" s="361"/>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2" t="str">
        <f>IF('Bilan Groupe Compétences'!A71="","",'Bilan Groupe Compétences'!A71)</f>
        <v/>
      </c>
      <c r="B70" s="363"/>
      <c r="C70" s="363"/>
      <c r="D70" s="363"/>
      <c r="E70" s="379"/>
      <c r="F70" s="96" t="str">
        <f t="shared" si="4"/>
        <v/>
      </c>
      <c r="G70" s="95" t="str">
        <f t="shared" si="5"/>
        <v/>
      </c>
      <c r="H70" s="360" t="str">
        <f t="shared" si="6"/>
        <v/>
      </c>
      <c r="I70" s="361"/>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6" t="str">
        <f>IF('Bilan Groupe Compétences'!A72="","",'Bilan Groupe Compétences'!A72)</f>
        <v/>
      </c>
      <c r="B71" s="337"/>
      <c r="C71" s="337"/>
      <c r="D71" s="337"/>
      <c r="E71" s="338"/>
      <c r="F71" s="98" t="str">
        <f t="shared" si="4"/>
        <v/>
      </c>
      <c r="G71" s="99" t="str">
        <f t="shared" si="5"/>
        <v/>
      </c>
      <c r="H71" s="380" t="str">
        <f t="shared" si="6"/>
        <v/>
      </c>
      <c r="I71" s="381"/>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127</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132</v>
      </c>
      <c r="HT300" s="10" t="str">
        <f ca="1">IF(COUNTA($HV$300:$JS$300)-COUNTIF($HV$300:$JS$300,"")=0,$HI$307,IF(COUNTIF(HV306:JS306,$HI$307)=COUNTA($J$6:$BG$6)-COUNTIF($J$6:$BG$6,""),$HI$307,IF(AND(COUNTA($J$7:$BG$7)-COUNTIF($J$7:$BG$7,$HI$307)=COUNTIF($J$7:$BG$7,$HI$306),COUNTA($J$12:$BG$71)=COUNTIF($J$12:$BG$71,$HI$306)),$HI$306,SUM(HV300:JS300)/SUM(HV305:JS305))))</f>
        <v>NC</v>
      </c>
      <c r="HU300" s="16" t="s">
        <v>130</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133</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893" priority="22" operator="equal">
      <formula>20</formula>
    </cfRule>
    <cfRule type="cellIs" dxfId="892" priority="23" operator="between">
      <formula>15</formula>
      <formula>19.9999999999999</formula>
    </cfRule>
    <cfRule type="cellIs" dxfId="891" priority="24" operator="between">
      <formula>10</formula>
      <formula>14.9999999999999</formula>
    </cfRule>
    <cfRule type="containsBlanks" dxfId="890" priority="25" stopIfTrue="1">
      <formula>LEN(TRIM(J5))=0</formula>
    </cfRule>
    <cfRule type="cellIs" dxfId="889" priority="26" operator="between">
      <formula>5</formula>
      <formula>9.999999999999</formula>
    </cfRule>
    <cfRule type="cellIs" dxfId="888" priority="27" operator="between">
      <formula>0</formula>
      <formula>4.99999999999999</formula>
    </cfRule>
  </conditionalFormatting>
  <conditionalFormatting sqref="J6:BG6">
    <cfRule type="cellIs" dxfId="887" priority="16" operator="equal">
      <formula>20</formula>
    </cfRule>
    <cfRule type="cellIs" dxfId="886" priority="17" operator="between">
      <formula>15</formula>
      <formula>19.9999999999999</formula>
    </cfRule>
    <cfRule type="cellIs" dxfId="885" priority="18" operator="between">
      <formula>10</formula>
      <formula>14.9999999999999</formula>
    </cfRule>
    <cfRule type="containsBlanks" dxfId="884" priority="19" stopIfTrue="1">
      <formula>LEN(TRIM(J6))=0</formula>
    </cfRule>
    <cfRule type="cellIs" dxfId="883" priority="20" operator="between">
      <formula>5</formula>
      <formula>9.999999999999</formula>
    </cfRule>
    <cfRule type="cellIs" dxfId="882" priority="21" operator="between">
      <formula>0</formula>
      <formula>4.99999999999999</formula>
    </cfRule>
  </conditionalFormatting>
  <conditionalFormatting sqref="F12:G71">
    <cfRule type="cellIs" dxfId="881" priority="10" operator="equal">
      <formula>20</formula>
    </cfRule>
    <cfRule type="cellIs" dxfId="880" priority="11" operator="between">
      <formula>15</formula>
      <formula>19.9999999999999</formula>
    </cfRule>
    <cfRule type="cellIs" dxfId="879" priority="12" operator="between">
      <formula>10</formula>
      <formula>14.9999999999999</formula>
    </cfRule>
    <cfRule type="containsBlanks" dxfId="878" priority="13" stopIfTrue="1">
      <formula>LEN(TRIM(F12))=0</formula>
    </cfRule>
    <cfRule type="cellIs" dxfId="877" priority="14" operator="between">
      <formula>5</formula>
      <formula>9.999999999999</formula>
    </cfRule>
    <cfRule type="cellIs" dxfId="876" priority="15" operator="between">
      <formula>0</formula>
      <formula>4.99999999999999</formula>
    </cfRule>
  </conditionalFormatting>
  <conditionalFormatting sqref="A7">
    <cfRule type="cellIs" dxfId="875" priority="4" operator="equal">
      <formula>20</formula>
    </cfRule>
    <cfRule type="cellIs" dxfId="874" priority="5" operator="between">
      <formula>15</formula>
      <formula>19.9999999999999</formula>
    </cfRule>
    <cfRule type="cellIs" dxfId="873" priority="6" operator="between">
      <formula>10</formula>
      <formula>14.9999999999999</formula>
    </cfRule>
    <cfRule type="containsBlanks" dxfId="872" priority="7" stopIfTrue="1">
      <formula>LEN(TRIM(A7))=0</formula>
    </cfRule>
    <cfRule type="cellIs" dxfId="871" priority="8" operator="between">
      <formula>5</formula>
      <formula>9.999999999999</formula>
    </cfRule>
    <cfRule type="cellIs" dxfId="870" priority="9" operator="between">
      <formula>0</formula>
      <formula>4.99999999999999</formula>
    </cfRule>
  </conditionalFormatting>
  <conditionalFormatting sqref="C5">
    <cfRule type="cellIs" dxfId="869" priority="3" operator="equal">
      <formula>20</formula>
    </cfRule>
  </conditionalFormatting>
  <conditionalFormatting sqref="J12:BG71 H12:H71">
    <cfRule type="cellIs" dxfId="868" priority="28" stopIfTrue="1" operator="equal">
      <formula>$HI$301</formula>
    </cfRule>
    <cfRule type="cellIs" dxfId="867" priority="29" stopIfTrue="1" operator="equal">
      <formula>$HI$302</formula>
    </cfRule>
    <cfRule type="cellIs" dxfId="866" priority="30" stopIfTrue="1" operator="equal">
      <formula>$HI$303</formula>
    </cfRule>
    <cfRule type="cellIs" dxfId="865" priority="31" stopIfTrue="1" operator="equal">
      <formula>$HI$304</formula>
    </cfRule>
    <cfRule type="cellIs" dxfId="864" priority="32" stopIfTrue="1" operator="equal">
      <formula>$HI$305</formula>
    </cfRule>
    <cfRule type="cellIs" dxfId="863" priority="33" stopIfTrue="1" operator="equal">
      <formula>$HI$306</formula>
    </cfRule>
  </conditionalFormatting>
  <conditionalFormatting sqref="J7:BG7">
    <cfRule type="cellIs" dxfId="862" priority="34" operator="equal">
      <formula>$HI$306</formula>
    </cfRule>
    <cfRule type="cellIs" dxfId="861" priority="35" operator="equal">
      <formula>$HI$305</formula>
    </cfRule>
    <cfRule type="cellIs" dxfId="860" priority="36" operator="equal">
      <formula>$HI$304</formula>
    </cfRule>
    <cfRule type="cellIs" dxfId="859" priority="37" operator="equal">
      <formula>$HI$303</formula>
    </cfRule>
    <cfRule type="cellIs" dxfId="858" priority="38" operator="equal">
      <formula>$HI$302</formula>
    </cfRule>
    <cfRule type="cellIs" dxfId="857" priority="39" operator="equal">
      <formula>$HI$301</formula>
    </cfRule>
    <cfRule type="cellIs" dxfId="856" priority="40" operator="equal">
      <formula>20</formula>
    </cfRule>
    <cfRule type="cellIs" dxfId="855" priority="41" operator="between">
      <formula>15</formula>
      <formula>19.9999999999999</formula>
    </cfRule>
    <cfRule type="cellIs" dxfId="854" priority="42" operator="between">
      <formula>10</formula>
      <formula>14.9999999999999</formula>
    </cfRule>
    <cfRule type="containsBlanks" dxfId="853" priority="43" stopIfTrue="1">
      <formula>LEN(TRIM(J7))=0</formula>
    </cfRule>
    <cfRule type="cellIs" dxfId="852" priority="44" operator="between">
      <formula>5</formula>
      <formula>9.999999999999</formula>
    </cfRule>
    <cfRule type="cellIs" dxfId="851" priority="45" operator="between">
      <formula>0</formula>
      <formula>4.99999999999999</formula>
    </cfRule>
  </conditionalFormatting>
  <conditionalFormatting sqref="A7:B8">
    <cfRule type="cellIs" dxfId="850" priority="46" operator="equal">
      <formula>$HI$306</formula>
    </cfRule>
  </conditionalFormatting>
  <dataValidations count="3">
    <dataValidation type="list" allowBlank="1" showInputMessage="1" showErrorMessage="1" sqref="J8:BG8">
      <formula1>$HP$301:$HP$329</formula1>
    </dataValidation>
    <dataValidation type="list" allowBlank="1" showInputMessage="1" showErrorMessage="1" sqref="J7:BG7">
      <formula1>$HI$301:$HI$348</formula1>
    </dataValidation>
    <dataValidation type="list" allowBlank="1" showInputMessage="1" showErrorMessage="1" sqref="J12:BG71">
      <formula1>$HI$301:$HI$306</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9331F170-18F1-4A58-9221-6FC6FC9B8B99}">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2B23D3A9-36A6-47EE-BB8A-60CF5C8CEF7B}">
            <xm:f>'Classe, période, dates, coef'!$DW$301</xm:f>
            <x14:dxf>
              <font>
                <color rgb="FFFF0000"/>
              </font>
              <fill>
                <patternFill>
                  <bgColor rgb="FFFFCCCC"/>
                </patternFill>
              </fill>
            </x14:dxf>
          </x14:cfRule>
          <xm:sqref>A2:I4</xm:sqref>
        </x14:conditionalFormatting>
      </x14:conditionalFormatting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7" t="str">
        <f>IF(OR('Classe, période, dates, coef'!A7="",'Classe, période, dates, coef'!A14=""),'Bilan Groupe Compétences'!B3,CONCATENATE('Classe, période, dates, coef'!A7,"  ~  Période : ",'Classe, période, dates, coef'!A14))</f>
        <v>Affichage classe et période : Complétez l'onglet ''Classe, période, dates, coef''</v>
      </c>
      <c r="C1" s="357"/>
      <c r="D1" s="357"/>
      <c r="E1" s="357"/>
      <c r="F1" s="357"/>
      <c r="G1" s="357"/>
      <c r="H1" s="357"/>
      <c r="I1" s="357"/>
      <c r="J1" s="111" t="str">
        <f>CONCATENATE("   ",'Bilan Groupe Compétences'!DW303)</f>
        <v xml:space="preserve">   Seconde Relation Client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5" t="str">
        <f ca="1">IF(INDEX($HF$301:$HG$338,MATCH(RIGHT(CELL("nomfichier",$HF$301),2),$HF$301:$HF$338,0),2)=0,'Classe, période, dates, coef'!DW301,INDEX($HF$301:$HG$338,MATCH(RIGHT(CELL("nomfichier",$HF$301),2),$HF$301:$HF$338,0),2))</f>
        <v>Nom élève &gt; Complétez l'onglet ''Classe, période, dates, coef''</v>
      </c>
      <c r="B2" s="355"/>
      <c r="C2" s="355"/>
      <c r="D2" s="355"/>
      <c r="E2" s="355"/>
      <c r="F2" s="355"/>
      <c r="G2" s="355"/>
      <c r="H2" s="355"/>
      <c r="I2" s="355"/>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5"/>
      <c r="B3" s="355"/>
      <c r="C3" s="355"/>
      <c r="D3" s="355"/>
      <c r="E3" s="355"/>
      <c r="F3" s="355"/>
      <c r="G3" s="355"/>
      <c r="H3" s="355"/>
      <c r="I3" s="355"/>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6"/>
      <c r="B4" s="356"/>
      <c r="C4" s="356"/>
      <c r="D4" s="356"/>
      <c r="E4" s="356"/>
      <c r="F4" s="356"/>
      <c r="G4" s="356"/>
      <c r="H4" s="356"/>
      <c r="I4" s="356"/>
    </row>
    <row r="5" spans="1:127" ht="21" customHeight="1" thickTop="1" x14ac:dyDescent="0.2">
      <c r="A5" s="365" t="s">
        <v>49</v>
      </c>
      <c r="B5" s="366"/>
      <c r="C5" s="382" t="s">
        <v>75</v>
      </c>
      <c r="D5" s="55">
        <v>4</v>
      </c>
      <c r="E5" s="385" t="s">
        <v>99</v>
      </c>
      <c r="F5" s="385"/>
      <c r="G5" s="385"/>
      <c r="H5" s="385"/>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7"/>
      <c r="B6" s="368"/>
      <c r="C6" s="383"/>
      <c r="D6" s="90">
        <v>4</v>
      </c>
      <c r="E6" s="386" t="s">
        <v>100</v>
      </c>
      <c r="F6" s="386"/>
      <c r="G6" s="386"/>
      <c r="H6" s="386"/>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9" t="str">
        <f>IF(COUNTA(J5:BG6)-COUNTIF(J5:BG6,"")=0,"",IF(ISTEXT(HT300),HT300,ROUND(HT300,1)))</f>
        <v/>
      </c>
      <c r="B7" s="370"/>
      <c r="C7" s="383"/>
      <c r="D7" s="204">
        <v>4</v>
      </c>
      <c r="E7" s="203"/>
      <c r="F7" s="400" t="s">
        <v>122</v>
      </c>
      <c r="G7" s="400"/>
      <c r="H7" s="400"/>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1"/>
      <c r="B8" s="372"/>
      <c r="C8" s="384"/>
      <c r="D8" s="201">
        <v>4</v>
      </c>
      <c r="E8" s="202"/>
      <c r="F8" s="401" t="s">
        <v>232</v>
      </c>
      <c r="G8" s="401"/>
      <c r="H8" s="401"/>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2" t="s">
        <v>22</v>
      </c>
      <c r="B9" s="393"/>
      <c r="C9" s="393"/>
      <c r="D9" s="393"/>
      <c r="E9" s="97">
        <v>4</v>
      </c>
      <c r="F9" s="387" t="s">
        <v>118</v>
      </c>
      <c r="G9" s="388"/>
      <c r="H9" s="388"/>
      <c r="I9" s="389"/>
      <c r="J9" s="375" t="str">
        <f t="shared" ref="J9:BG9" ca="1" si="3">IF(OFFSET($HN$301,COLUMN(A:A)-1,0)=0,"",OFFSET($HN$301,COLUMN(A:A)-1,0))</f>
        <v/>
      </c>
      <c r="K9" s="358" t="str">
        <f t="shared" ca="1" si="3"/>
        <v/>
      </c>
      <c r="L9" s="358" t="str">
        <f t="shared" ca="1" si="3"/>
        <v/>
      </c>
      <c r="M9" s="358" t="str">
        <f t="shared" ca="1" si="3"/>
        <v/>
      </c>
      <c r="N9" s="358" t="str">
        <f t="shared" ca="1" si="3"/>
        <v/>
      </c>
      <c r="O9" s="358" t="str">
        <f t="shared" ca="1" si="3"/>
        <v/>
      </c>
      <c r="P9" s="358" t="str">
        <f t="shared" ca="1" si="3"/>
        <v/>
      </c>
      <c r="Q9" s="358" t="str">
        <f t="shared" ca="1" si="3"/>
        <v/>
      </c>
      <c r="R9" s="358" t="str">
        <f t="shared" ca="1" si="3"/>
        <v/>
      </c>
      <c r="S9" s="358" t="str">
        <f t="shared" ca="1" si="3"/>
        <v/>
      </c>
      <c r="T9" s="358" t="str">
        <f t="shared" ca="1" si="3"/>
        <v/>
      </c>
      <c r="U9" s="358" t="str">
        <f t="shared" ca="1" si="3"/>
        <v/>
      </c>
      <c r="V9" s="358" t="str">
        <f t="shared" ca="1" si="3"/>
        <v/>
      </c>
      <c r="W9" s="358" t="str">
        <f t="shared" ca="1" si="3"/>
        <v/>
      </c>
      <c r="X9" s="358" t="str">
        <f t="shared" ca="1" si="3"/>
        <v/>
      </c>
      <c r="Y9" s="358" t="str">
        <f t="shared" ca="1" si="3"/>
        <v/>
      </c>
      <c r="Z9" s="358" t="str">
        <f t="shared" ca="1" si="3"/>
        <v/>
      </c>
      <c r="AA9" s="358" t="str">
        <f t="shared" ca="1" si="3"/>
        <v/>
      </c>
      <c r="AB9" s="358" t="str">
        <f t="shared" ca="1" si="3"/>
        <v/>
      </c>
      <c r="AC9" s="358" t="str">
        <f t="shared" ca="1" si="3"/>
        <v/>
      </c>
      <c r="AD9" s="358" t="str">
        <f t="shared" ca="1" si="3"/>
        <v/>
      </c>
      <c r="AE9" s="358" t="str">
        <f t="shared" ca="1" si="3"/>
        <v/>
      </c>
      <c r="AF9" s="358" t="str">
        <f t="shared" ca="1" si="3"/>
        <v/>
      </c>
      <c r="AG9" s="358" t="str">
        <f t="shared" ca="1" si="3"/>
        <v/>
      </c>
      <c r="AH9" s="358" t="str">
        <f t="shared" ca="1" si="3"/>
        <v/>
      </c>
      <c r="AI9" s="358" t="str">
        <f t="shared" ca="1" si="3"/>
        <v/>
      </c>
      <c r="AJ9" s="358" t="str">
        <f t="shared" ca="1" si="3"/>
        <v/>
      </c>
      <c r="AK9" s="358" t="str">
        <f t="shared" ca="1" si="3"/>
        <v/>
      </c>
      <c r="AL9" s="358" t="str">
        <f t="shared" ca="1" si="3"/>
        <v/>
      </c>
      <c r="AM9" s="358" t="str">
        <f t="shared" ca="1" si="3"/>
        <v/>
      </c>
      <c r="AN9" s="358" t="str">
        <f t="shared" ca="1" si="3"/>
        <v/>
      </c>
      <c r="AO9" s="358" t="str">
        <f t="shared" ca="1" si="3"/>
        <v/>
      </c>
      <c r="AP9" s="358" t="str">
        <f t="shared" ca="1" si="3"/>
        <v/>
      </c>
      <c r="AQ9" s="358" t="str">
        <f t="shared" ca="1" si="3"/>
        <v/>
      </c>
      <c r="AR9" s="358" t="str">
        <f t="shared" ca="1" si="3"/>
        <v/>
      </c>
      <c r="AS9" s="358" t="str">
        <f t="shared" ca="1" si="3"/>
        <v/>
      </c>
      <c r="AT9" s="358" t="str">
        <f t="shared" ca="1" si="3"/>
        <v/>
      </c>
      <c r="AU9" s="358" t="str">
        <f t="shared" ca="1" si="3"/>
        <v/>
      </c>
      <c r="AV9" s="358" t="str">
        <f t="shared" ca="1" si="3"/>
        <v/>
      </c>
      <c r="AW9" s="358" t="str">
        <f t="shared" ca="1" si="3"/>
        <v/>
      </c>
      <c r="AX9" s="358" t="str">
        <f t="shared" ca="1" si="3"/>
        <v/>
      </c>
      <c r="AY9" s="358" t="str">
        <f t="shared" ca="1" si="3"/>
        <v/>
      </c>
      <c r="AZ9" s="358" t="str">
        <f t="shared" ca="1" si="3"/>
        <v/>
      </c>
      <c r="BA9" s="358" t="str">
        <f t="shared" ca="1" si="3"/>
        <v/>
      </c>
      <c r="BB9" s="358" t="str">
        <f t="shared" ca="1" si="3"/>
        <v/>
      </c>
      <c r="BC9" s="358" t="str">
        <f t="shared" ca="1" si="3"/>
        <v/>
      </c>
      <c r="BD9" s="358" t="str">
        <f t="shared" ca="1" si="3"/>
        <v/>
      </c>
      <c r="BE9" s="358" t="str">
        <f t="shared" ca="1" si="3"/>
        <v/>
      </c>
      <c r="BF9" s="358" t="str">
        <f t="shared" ca="1" si="3"/>
        <v/>
      </c>
      <c r="BG9" s="373" t="str">
        <f t="shared" ca="1" si="3"/>
        <v/>
      </c>
      <c r="DF9" s="9"/>
      <c r="DG9" s="28"/>
      <c r="DI9" s="28"/>
      <c r="DK9" s="28"/>
      <c r="DO9" s="28"/>
      <c r="DQ9" s="28"/>
      <c r="DS9" s="28"/>
      <c r="DU9" s="28"/>
      <c r="DW9" s="28"/>
    </row>
    <row r="10" spans="1:127" ht="36" customHeight="1" x14ac:dyDescent="0.2">
      <c r="A10" s="394" t="s">
        <v>23</v>
      </c>
      <c r="B10" s="395"/>
      <c r="C10" s="395"/>
      <c r="D10" s="395"/>
      <c r="E10" s="396"/>
      <c r="F10" s="112" t="str">
        <f>E6</f>
        <v>Moyenne minimale indicative</v>
      </c>
      <c r="G10" s="113" t="str">
        <f>E5</f>
        <v>Moyenne maximale indicative</v>
      </c>
      <c r="H10" s="390" t="s">
        <v>77</v>
      </c>
      <c r="I10" s="391"/>
      <c r="J10" s="376"/>
      <c r="K10" s="359"/>
      <c r="L10" s="359"/>
      <c r="M10" s="359"/>
      <c r="N10" s="359"/>
      <c r="O10" s="359"/>
      <c r="P10" s="359"/>
      <c r="Q10" s="359"/>
      <c r="R10" s="359"/>
      <c r="S10" s="359"/>
      <c r="T10" s="359"/>
      <c r="U10" s="359"/>
      <c r="V10" s="359"/>
      <c r="W10" s="359"/>
      <c r="X10" s="359"/>
      <c r="Y10" s="359"/>
      <c r="Z10" s="359"/>
      <c r="AA10" s="359"/>
      <c r="AB10" s="359"/>
      <c r="AC10" s="359"/>
      <c r="AD10" s="359"/>
      <c r="AE10" s="359"/>
      <c r="AF10" s="359"/>
      <c r="AG10" s="359"/>
      <c r="AH10" s="359"/>
      <c r="AI10" s="359"/>
      <c r="AJ10" s="359"/>
      <c r="AK10" s="359"/>
      <c r="AL10" s="359"/>
      <c r="AM10" s="359"/>
      <c r="AN10" s="359"/>
      <c r="AO10" s="359"/>
      <c r="AP10" s="359"/>
      <c r="AQ10" s="359"/>
      <c r="AR10" s="359"/>
      <c r="AS10" s="359"/>
      <c r="AT10" s="359"/>
      <c r="AU10" s="359"/>
      <c r="AV10" s="359"/>
      <c r="AW10" s="359"/>
      <c r="AX10" s="359"/>
      <c r="AY10" s="359"/>
      <c r="AZ10" s="359"/>
      <c r="BA10" s="359"/>
      <c r="BB10" s="359"/>
      <c r="BC10" s="359"/>
      <c r="BD10" s="359"/>
      <c r="BE10" s="359"/>
      <c r="BF10" s="359"/>
      <c r="BG10" s="374"/>
      <c r="DF10" s="9"/>
      <c r="DG10" s="28"/>
      <c r="DI10" s="28"/>
      <c r="DK10" s="28"/>
      <c r="DO10" s="28"/>
      <c r="DQ10" s="28"/>
      <c r="DS10" s="28"/>
      <c r="DU10" s="28"/>
      <c r="DW10" s="28"/>
    </row>
    <row r="11" spans="1:127" ht="12.75" customHeight="1" x14ac:dyDescent="0.2">
      <c r="A11" s="397">
        <v>6</v>
      </c>
      <c r="B11" s="398"/>
      <c r="C11" s="398"/>
      <c r="D11" s="398"/>
      <c r="E11" s="399"/>
      <c r="F11" s="82">
        <v>6</v>
      </c>
      <c r="G11" s="100">
        <v>6</v>
      </c>
      <c r="H11" s="377">
        <v>6</v>
      </c>
      <c r="I11" s="378"/>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2" t="str">
        <f>IF('Bilan Groupe Compétences'!A13="","",'Bilan Groupe Compétences'!A13)</f>
        <v>Orientation MA1 : Communiquer avec courtoisie, faire preuve de serviabilité, de calme et de tact</v>
      </c>
      <c r="B12" s="363"/>
      <c r="C12" s="363"/>
      <c r="D12" s="363"/>
      <c r="E12" s="363"/>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60" t="str">
        <f t="shared" ref="H12:H71" si="6">IF(HR307="","",HR307)</f>
        <v/>
      </c>
      <c r="I12" s="361"/>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2" t="str">
        <f>IF('Bilan Groupe Compétences'!A14="","",'Bilan Groupe Compétences'!A14)</f>
        <v>Orientation MA2 : Maintenir son espace de travail fonctionnel et propre dans le respect des règles internes</v>
      </c>
      <c r="B13" s="363"/>
      <c r="C13" s="363"/>
      <c r="D13" s="363"/>
      <c r="E13" s="364"/>
      <c r="F13" s="96" t="str">
        <f t="shared" si="4"/>
        <v/>
      </c>
      <c r="G13" s="95" t="str">
        <f t="shared" si="5"/>
        <v/>
      </c>
      <c r="H13" s="360" t="str">
        <f t="shared" si="6"/>
        <v/>
      </c>
      <c r="I13" s="361"/>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2" t="str">
        <f>IF('Bilan Groupe Compétences'!A15="","",'Bilan Groupe Compétences'!A15)</f>
        <v>Orientation MA3 : Rechercher, trier, classifier, sélectionner l'information papier et numérique</v>
      </c>
      <c r="B14" s="363"/>
      <c r="C14" s="363"/>
      <c r="D14" s="363"/>
      <c r="E14" s="364"/>
      <c r="F14" s="96" t="str">
        <f t="shared" si="4"/>
        <v/>
      </c>
      <c r="G14" s="95" t="str">
        <f t="shared" si="5"/>
        <v/>
      </c>
      <c r="H14" s="360" t="str">
        <f t="shared" si="6"/>
        <v/>
      </c>
      <c r="I14" s="361"/>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2" t="str">
        <f>IF('Bilan Groupe Compétences'!A16="","",'Bilan Groupe Compétences'!A16)</f>
        <v>Orientation MA4 : Rédiger correctement des messages et comptes-rendus simples</v>
      </c>
      <c r="B15" s="363"/>
      <c r="C15" s="363"/>
      <c r="D15" s="363"/>
      <c r="E15" s="364"/>
      <c r="F15" s="96" t="str">
        <f t="shared" si="4"/>
        <v/>
      </c>
      <c r="G15" s="95" t="str">
        <f t="shared" si="5"/>
        <v/>
      </c>
      <c r="H15" s="360" t="str">
        <f t="shared" si="6"/>
        <v/>
      </c>
      <c r="I15" s="361"/>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2" t="str">
        <f>IF('Bilan Groupe Compétences'!A17="","",'Bilan Groupe Compétences'!A17)</f>
        <v>Orientation MA5 : Montrer de l'intérêt pour l'anglais et/ou autre(s) langue(s) étrangère(s)</v>
      </c>
      <c r="B16" s="363"/>
      <c r="C16" s="363"/>
      <c r="D16" s="363"/>
      <c r="E16" s="364"/>
      <c r="F16" s="96" t="str">
        <f t="shared" si="4"/>
        <v/>
      </c>
      <c r="G16" s="95" t="str">
        <f t="shared" si="5"/>
        <v/>
      </c>
      <c r="H16" s="360" t="str">
        <f t="shared" si="6"/>
        <v/>
      </c>
      <c r="I16" s="361"/>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2" t="str">
        <f>IF('Bilan Groupe Compétences'!A18="","",'Bilan Groupe Compétences'!A18)</f>
        <v>Orientation MCV-A1 : Effectuer et comprendre des calculs commerciaux simples (cadencier, % TVA et réduction)</v>
      </c>
      <c r="B17" s="363"/>
      <c r="C17" s="363"/>
      <c r="D17" s="363"/>
      <c r="E17" s="364"/>
      <c r="F17" s="96" t="str">
        <f t="shared" si="4"/>
        <v/>
      </c>
      <c r="G17" s="95" t="str">
        <f t="shared" si="5"/>
        <v/>
      </c>
      <c r="H17" s="360" t="str">
        <f t="shared" si="6"/>
        <v/>
      </c>
      <c r="I17" s="361"/>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2" t="str">
        <f>IF('Bilan Groupe Compétences'!A19="","",'Bilan Groupe Compétences'!A19)</f>
        <v>Orientation MCV-A2 : Travailler en équipe, collaborer, communiquer avec ses collaborateurs</v>
      </c>
      <c r="B18" s="363"/>
      <c r="C18" s="363"/>
      <c r="D18" s="363"/>
      <c r="E18" s="364"/>
      <c r="F18" s="96" t="str">
        <f t="shared" si="4"/>
        <v/>
      </c>
      <c r="G18" s="95" t="str">
        <f t="shared" si="5"/>
        <v/>
      </c>
      <c r="H18" s="360" t="str">
        <f t="shared" si="6"/>
        <v/>
      </c>
      <c r="I18" s="361"/>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2" t="str">
        <f>IF('Bilan Groupe Compétences'!A20="","",'Bilan Groupe Compétences'!A20)</f>
        <v>Orientation MCV-A3 : Argumenter, convaincre, répondre à des objections sur des sujets (ou produits) simples</v>
      </c>
      <c r="B19" s="363"/>
      <c r="C19" s="363"/>
      <c r="D19" s="363"/>
      <c r="E19" s="364"/>
      <c r="F19" s="96" t="str">
        <f t="shared" si="4"/>
        <v/>
      </c>
      <c r="G19" s="95" t="str">
        <f t="shared" si="5"/>
        <v/>
      </c>
      <c r="H19" s="360" t="str">
        <f t="shared" si="6"/>
        <v/>
      </c>
      <c r="I19" s="361"/>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2" t="str">
        <f>IF('Bilan Groupe Compétences'!A21="","",'Bilan Groupe Compétences'!A21)</f>
        <v>Orientation MCV-A4 : Se montrer dynamique, rapide et efficace dans la réalisation de tâches matérielles</v>
      </c>
      <c r="B20" s="363"/>
      <c r="C20" s="363"/>
      <c r="D20" s="363"/>
      <c r="E20" s="364"/>
      <c r="F20" s="96" t="str">
        <f t="shared" si="4"/>
        <v/>
      </c>
      <c r="G20" s="95" t="str">
        <f t="shared" si="5"/>
        <v/>
      </c>
      <c r="H20" s="360" t="str">
        <f t="shared" si="6"/>
        <v/>
      </c>
      <c r="I20" s="361"/>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2" t="str">
        <f>IF('Bilan Groupe Compétences'!A22="","",'Bilan Groupe Compétences'!A22)</f>
        <v>Orientation MCV-A5 : Mettre en valeur des présentations de produits et/ou créer des affichettes attrayantes</v>
      </c>
      <c r="B21" s="363"/>
      <c r="C21" s="363"/>
      <c r="D21" s="363"/>
      <c r="E21" s="364"/>
      <c r="F21" s="96" t="str">
        <f t="shared" si="4"/>
        <v/>
      </c>
      <c r="G21" s="95" t="str">
        <f t="shared" si="5"/>
        <v/>
      </c>
      <c r="H21" s="360" t="str">
        <f t="shared" si="6"/>
        <v/>
      </c>
      <c r="I21" s="361"/>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2" t="str">
        <f>IF('Bilan Groupe Compétences'!A23="","",'Bilan Groupe Compétences'!A23)</f>
        <v>Orientation MCV-B1 : Travailler en autonomie, faire preuve d’indépendance et d’organisation, prendre des initiatives</v>
      </c>
      <c r="B22" s="363"/>
      <c r="C22" s="363"/>
      <c r="D22" s="363"/>
      <c r="E22" s="364"/>
      <c r="F22" s="96" t="str">
        <f t="shared" si="4"/>
        <v/>
      </c>
      <c r="G22" s="95" t="str">
        <f t="shared" si="5"/>
        <v/>
      </c>
      <c r="H22" s="360" t="str">
        <f t="shared" si="6"/>
        <v/>
      </c>
      <c r="I22" s="361"/>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2" t="str">
        <f>IF('Bilan Groupe Compétences'!A24="","",'Bilan Groupe Compétences'!A24)</f>
        <v>Orientation MCV-B2 : Faire preuve de qualité d'écoute, d'observation, d'adaptabilité et d'aisance verbale</v>
      </c>
      <c r="B23" s="363"/>
      <c r="C23" s="363"/>
      <c r="D23" s="363"/>
      <c r="E23" s="364"/>
      <c r="F23" s="96" t="str">
        <f t="shared" si="4"/>
        <v/>
      </c>
      <c r="G23" s="95" t="str">
        <f t="shared" si="5"/>
        <v/>
      </c>
      <c r="H23" s="360" t="str">
        <f t="shared" si="6"/>
        <v/>
      </c>
      <c r="I23" s="361"/>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2" t="str">
        <f>IF('Bilan Groupe Compétences'!A25="","",'Bilan Groupe Compétences'!A25)</f>
        <v>Orientation MCV-B3 : Faire preuve d'aisance, de persévérance dans l'argumentation, la réponse aux objections</v>
      </c>
      <c r="B24" s="363"/>
      <c r="C24" s="363"/>
      <c r="D24" s="363"/>
      <c r="E24" s="364"/>
      <c r="F24" s="96" t="str">
        <f t="shared" si="4"/>
        <v/>
      </c>
      <c r="G24" s="95" t="str">
        <f t="shared" si="5"/>
        <v/>
      </c>
      <c r="H24" s="360" t="str">
        <f t="shared" si="6"/>
        <v/>
      </c>
      <c r="I24" s="361"/>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2" t="str">
        <f>IF('Bilan Groupe Compétences'!A26="","",'Bilan Groupe Compétences'!A26)</f>
        <v>Orientation MCV-B4 : Analyser, synthétiser, s’autoanalyser avec pertinence à l’oral ou l’écrit</v>
      </c>
      <c r="B25" s="363"/>
      <c r="C25" s="363"/>
      <c r="D25" s="363"/>
      <c r="E25" s="364"/>
      <c r="F25" s="96" t="str">
        <f t="shared" si="4"/>
        <v/>
      </c>
      <c r="G25" s="95" t="str">
        <f t="shared" si="5"/>
        <v/>
      </c>
      <c r="H25" s="360" t="str">
        <f t="shared" si="6"/>
        <v/>
      </c>
      <c r="I25" s="361"/>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2" t="str">
        <f>IF('Bilan Groupe Compétences'!A27="","",'Bilan Groupe Compétences'!A27)</f>
        <v>Orientation MCV-B5 : Se montrer rationnel, flexible et entreprenant dans des situations de mobilité</v>
      </c>
      <c r="B26" s="363"/>
      <c r="C26" s="363"/>
      <c r="D26" s="363"/>
      <c r="E26" s="364"/>
      <c r="F26" s="96" t="str">
        <f t="shared" si="4"/>
        <v/>
      </c>
      <c r="G26" s="95" t="str">
        <f t="shared" si="5"/>
        <v/>
      </c>
      <c r="H26" s="360" t="str">
        <f t="shared" si="6"/>
        <v/>
      </c>
      <c r="I26" s="361"/>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2" t="str">
        <f>IF('Bilan Groupe Compétences'!A28="","",'Bilan Groupe Compétences'!A28)</f>
        <v>1.A. Prendre contact avec le client interne ou externe (ou prospect), dans un cadre omnicanal :</v>
      </c>
      <c r="B27" s="363"/>
      <c r="C27" s="363"/>
      <c r="D27" s="363"/>
      <c r="E27" s="364"/>
      <c r="F27" s="96" t="str">
        <f t="shared" si="4"/>
        <v/>
      </c>
      <c r="G27" s="95" t="str">
        <f t="shared" si="5"/>
        <v/>
      </c>
      <c r="H27" s="360" t="str">
        <f t="shared" si="6"/>
        <v/>
      </c>
      <c r="I27" s="361"/>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2" t="str">
        <f>IF('Bilan Groupe Compétences'!A29="","",'Bilan Groupe Compétences'!A29)</f>
        <v>1.B. Identifier le client externe ou interne à l’organisation et ses caractéristiques, dans un cadre omnicanal</v>
      </c>
      <c r="B28" s="363"/>
      <c r="C28" s="363"/>
      <c r="D28" s="363"/>
      <c r="E28" s="364"/>
      <c r="F28" s="96" t="str">
        <f t="shared" si="4"/>
        <v/>
      </c>
      <c r="G28" s="95" t="str">
        <f t="shared" si="5"/>
        <v/>
      </c>
      <c r="H28" s="360" t="str">
        <f t="shared" si="6"/>
        <v/>
      </c>
      <c r="I28" s="361"/>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2" t="str">
        <f>IF('Bilan Groupe Compétences'!A30="","",'Bilan Groupe Compétences'!A30)</f>
        <v>1.C. Identifier le besoin du client externe ou interne (ou du prospect), dans un cadre omnicanal</v>
      </c>
      <c r="B29" s="363"/>
      <c r="C29" s="363"/>
      <c r="D29" s="363"/>
      <c r="E29" s="364"/>
      <c r="F29" s="96" t="str">
        <f t="shared" si="4"/>
        <v/>
      </c>
      <c r="G29" s="95" t="str">
        <f t="shared" si="5"/>
        <v/>
      </c>
      <c r="H29" s="360" t="str">
        <f t="shared" si="6"/>
        <v/>
      </c>
      <c r="I29" s="361"/>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2" t="str">
        <f>IF('Bilan Groupe Compétences'!A31="","",'Bilan Groupe Compétences'!A31)</f>
        <v>1.D. Proposer une solution adaptée au parcours et à l’expérience du client interne ou externe (ou prospect), dans un cadre omnicanal</v>
      </c>
      <c r="B30" s="363"/>
      <c r="C30" s="363"/>
      <c r="D30" s="363"/>
      <c r="E30" s="364"/>
      <c r="F30" s="96" t="str">
        <f t="shared" si="4"/>
        <v/>
      </c>
      <c r="G30" s="95" t="str">
        <f t="shared" si="5"/>
        <v/>
      </c>
      <c r="H30" s="360" t="str">
        <f t="shared" si="6"/>
        <v/>
      </c>
      <c r="I30" s="361"/>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2" t="str">
        <f>IF('Bilan Groupe Compétences'!A32="","",'Bilan Groupe Compétences'!A32)</f>
        <v>2.A. Gérer le suivi de la demande du client interne ou externe (ou du prospect) dans un cadre omnicanal, notamment :</v>
      </c>
      <c r="B31" s="363"/>
      <c r="C31" s="363"/>
      <c r="D31" s="363"/>
      <c r="E31" s="364"/>
      <c r="F31" s="96" t="str">
        <f t="shared" si="4"/>
        <v/>
      </c>
      <c r="G31" s="95" t="str">
        <f t="shared" si="5"/>
        <v/>
      </c>
      <c r="H31" s="360" t="str">
        <f t="shared" si="6"/>
        <v/>
      </c>
      <c r="I31" s="361"/>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2" t="str">
        <f>IF('Bilan Groupe Compétences'!A33="","",'Bilan Groupe Compétences'!A33)</f>
        <v>2.B. Satisfaire le client interne ou externe (ou prospect) dans un cadre omnicanal</v>
      </c>
      <c r="B32" s="363"/>
      <c r="C32" s="363"/>
      <c r="D32" s="363"/>
      <c r="E32" s="364"/>
      <c r="F32" s="96" t="str">
        <f t="shared" si="4"/>
        <v/>
      </c>
      <c r="G32" s="95" t="str">
        <f t="shared" si="5"/>
        <v/>
      </c>
      <c r="H32" s="360" t="str">
        <f t="shared" si="6"/>
        <v/>
      </c>
      <c r="I32" s="361"/>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2" t="str">
        <f>IF('Bilan Groupe Compétences'!A34="","",'Bilan Groupe Compétences'!A34)</f>
        <v>2.C. Fidéliser/pérenniser la relation avec le client interne ou externe dans un cadre omnicanal</v>
      </c>
      <c r="B33" s="363"/>
      <c r="C33" s="363"/>
      <c r="D33" s="363"/>
      <c r="E33" s="364"/>
      <c r="F33" s="96" t="str">
        <f t="shared" si="4"/>
        <v/>
      </c>
      <c r="G33" s="95" t="str">
        <f t="shared" si="5"/>
        <v/>
      </c>
      <c r="H33" s="360" t="str">
        <f t="shared" si="6"/>
        <v/>
      </c>
      <c r="I33" s="361"/>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2" t="str">
        <f>IF('Bilan Groupe Compétences'!A35="","",'Bilan Groupe Compétences'!A35)</f>
        <v>3.A. Assurer la veille informationnelle et commerciale (la collecte) dans un cadre omnicanal</v>
      </c>
      <c r="B34" s="363"/>
      <c r="C34" s="363"/>
      <c r="D34" s="363"/>
      <c r="E34" s="364"/>
      <c r="F34" s="96" t="str">
        <f t="shared" si="4"/>
        <v/>
      </c>
      <c r="G34" s="95" t="str">
        <f t="shared" si="5"/>
        <v/>
      </c>
      <c r="H34" s="360" t="str">
        <f t="shared" si="6"/>
        <v/>
      </c>
      <c r="I34" s="361"/>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2" t="str">
        <f>IF('Bilan Groupe Compétences'!A36="","",'Bilan Groupe Compétences'!A36)</f>
        <v>3.B. Traiter et exploiter l’information relative à la relation client (interne, externe ou prospect) dans un cadre omnicanal</v>
      </c>
      <c r="B35" s="363"/>
      <c r="C35" s="363"/>
      <c r="D35" s="363"/>
      <c r="E35" s="364"/>
      <c r="F35" s="96" t="str">
        <f t="shared" si="4"/>
        <v/>
      </c>
      <c r="G35" s="95" t="str">
        <f t="shared" si="5"/>
        <v/>
      </c>
      <c r="H35" s="360" t="str">
        <f t="shared" si="6"/>
        <v/>
      </c>
      <c r="I35" s="361"/>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2" t="str">
        <f>IF('Bilan Groupe Compétences'!A37="","",'Bilan Groupe Compétences'!A37)</f>
        <v>3.C. Diffuser l’information au client interne, externe ou au prospect dans un cadre omnicanal</v>
      </c>
      <c r="B36" s="363"/>
      <c r="C36" s="363"/>
      <c r="D36" s="363"/>
      <c r="E36" s="364"/>
      <c r="F36" s="96" t="str">
        <f t="shared" si="4"/>
        <v/>
      </c>
      <c r="G36" s="95" t="str">
        <f t="shared" si="5"/>
        <v/>
      </c>
      <c r="H36" s="360" t="str">
        <f t="shared" si="6"/>
        <v/>
      </c>
      <c r="I36" s="361"/>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2" t="str">
        <f>IF('Bilan Groupe Compétences'!A38="","",'Bilan Groupe Compétences'!A38)</f>
        <v>CT 1. Produire un résultat conforme à la commande (de la hiérarchie, du client…)</v>
      </c>
      <c r="B37" s="363"/>
      <c r="C37" s="363"/>
      <c r="D37" s="363"/>
      <c r="E37" s="364"/>
      <c r="F37" s="96" t="str">
        <f t="shared" si="4"/>
        <v/>
      </c>
      <c r="G37" s="95" t="str">
        <f t="shared" si="5"/>
        <v/>
      </c>
      <c r="H37" s="360" t="str">
        <f t="shared" si="6"/>
        <v/>
      </c>
      <c r="I37" s="361"/>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2" t="str">
        <f>IF('Bilan Groupe Compétences'!A39="","",'Bilan Groupe Compétences'!A39)</f>
        <v>CT 2. Respecter les délais impartis</v>
      </c>
      <c r="B38" s="363"/>
      <c r="C38" s="363"/>
      <c r="D38" s="363"/>
      <c r="E38" s="364"/>
      <c r="F38" s="96" t="str">
        <f t="shared" si="4"/>
        <v/>
      </c>
      <c r="G38" s="95" t="str">
        <f t="shared" si="5"/>
        <v/>
      </c>
      <c r="H38" s="360" t="str">
        <f t="shared" si="6"/>
        <v/>
      </c>
      <c r="I38" s="361"/>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2" t="str">
        <f>IF('Bilan Groupe Compétences'!A40="","",'Bilan Groupe Compétences'!A40)</f>
        <v>CT 3. Restituer la présentation de son activité</v>
      </c>
      <c r="B39" s="363"/>
      <c r="C39" s="363"/>
      <c r="D39" s="363"/>
      <c r="E39" s="364"/>
      <c r="F39" s="96" t="str">
        <f t="shared" si="4"/>
        <v/>
      </c>
      <c r="G39" s="95" t="str">
        <f t="shared" si="5"/>
        <v/>
      </c>
      <c r="H39" s="360" t="str">
        <f t="shared" si="6"/>
        <v/>
      </c>
      <c r="I39" s="361"/>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2" t="str">
        <f>IF('Bilan Groupe Compétences'!A41="","",'Bilan Groupe Compétences'!A41)</f>
        <v>CT 4. S'impliquer dans son action</v>
      </c>
      <c r="B40" s="363"/>
      <c r="C40" s="363"/>
      <c r="D40" s="363"/>
      <c r="E40" s="364"/>
      <c r="F40" s="96" t="str">
        <f t="shared" si="4"/>
        <v/>
      </c>
      <c r="G40" s="95" t="str">
        <f t="shared" si="5"/>
        <v/>
      </c>
      <c r="H40" s="360" t="str">
        <f t="shared" si="6"/>
        <v/>
      </c>
      <c r="I40" s="361"/>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2" t="str">
        <f>IF('Bilan Groupe Compétences'!A42="","",'Bilan Groupe Compétences'!A42)</f>
        <v>CT 5. S'intégrer de façon harmonieuse et constructive à l'équipe de travail</v>
      </c>
      <c r="B41" s="363"/>
      <c r="C41" s="363"/>
      <c r="D41" s="363"/>
      <c r="E41" s="364"/>
      <c r="F41" s="96" t="str">
        <f t="shared" si="4"/>
        <v/>
      </c>
      <c r="G41" s="95" t="str">
        <f t="shared" si="5"/>
        <v/>
      </c>
      <c r="H41" s="360" t="str">
        <f t="shared" si="6"/>
        <v/>
      </c>
      <c r="I41" s="361"/>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2" t="str">
        <f>IF('Bilan Groupe Compétences'!A43="","",'Bilan Groupe Compétences'!A43)</f>
        <v>CT 6. Rechercher l'information et l'exploiter</v>
      </c>
      <c r="B42" s="363"/>
      <c r="C42" s="363"/>
      <c r="D42" s="363"/>
      <c r="E42" s="364"/>
      <c r="F42" s="96" t="str">
        <f t="shared" si="4"/>
        <v/>
      </c>
      <c r="G42" s="95" t="str">
        <f t="shared" si="5"/>
        <v/>
      </c>
      <c r="H42" s="360" t="str">
        <f t="shared" si="6"/>
        <v/>
      </c>
      <c r="I42" s="361"/>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2" t="str">
        <f>IF('Bilan Groupe Compétences'!A44="","",'Bilan Groupe Compétences'!A44)</f>
        <v>CT 7. A l'écrit, s'exprimer avec la qualité rédactionnelle attendue</v>
      </c>
      <c r="B43" s="363"/>
      <c r="C43" s="363"/>
      <c r="D43" s="363"/>
      <c r="E43" s="364"/>
      <c r="F43" s="96" t="str">
        <f t="shared" si="4"/>
        <v/>
      </c>
      <c r="G43" s="95" t="str">
        <f t="shared" si="5"/>
        <v/>
      </c>
      <c r="H43" s="360" t="str">
        <f t="shared" si="6"/>
        <v/>
      </c>
      <c r="I43" s="361"/>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2" t="str">
        <f>IF('Bilan Groupe Compétences'!A45="","",'Bilan Groupe Compétences'!A45)</f>
        <v>CT 8. A l'oral, s'exprimer de façon professionnelle</v>
      </c>
      <c r="B44" s="363"/>
      <c r="C44" s="363"/>
      <c r="D44" s="363"/>
      <c r="E44" s="364"/>
      <c r="F44" s="96" t="str">
        <f t="shared" si="4"/>
        <v/>
      </c>
      <c r="G44" s="95" t="str">
        <f t="shared" si="5"/>
        <v/>
      </c>
      <c r="H44" s="360" t="str">
        <f t="shared" si="6"/>
        <v/>
      </c>
      <c r="I44" s="361"/>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2" t="str">
        <f>IF('Bilan Groupe Compétences'!A46="","",'Bilan Groupe Compétences'!A46)</f>
        <v>CT 9. Développer son agilité numérique</v>
      </c>
      <c r="B45" s="363"/>
      <c r="C45" s="363"/>
      <c r="D45" s="363"/>
      <c r="E45" s="364"/>
      <c r="F45" s="96" t="str">
        <f t="shared" si="4"/>
        <v/>
      </c>
      <c r="G45" s="95" t="str">
        <f t="shared" si="5"/>
        <v/>
      </c>
      <c r="H45" s="360" t="str">
        <f t="shared" si="6"/>
        <v/>
      </c>
      <c r="I45" s="361"/>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2" t="str">
        <f>IF('Bilan Groupe Compétences'!A47="","",'Bilan Groupe Compétences'!A47)</f>
        <v>CT 10. Adopter une posture professionnelle (non verbal)</v>
      </c>
      <c r="B46" s="363"/>
      <c r="C46" s="363"/>
      <c r="D46" s="363"/>
      <c r="E46" s="364"/>
      <c r="F46" s="96" t="str">
        <f t="shared" si="4"/>
        <v/>
      </c>
      <c r="G46" s="95" t="str">
        <f t="shared" si="5"/>
        <v/>
      </c>
      <c r="H46" s="360" t="str">
        <f t="shared" si="6"/>
        <v/>
      </c>
      <c r="I46" s="361"/>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2" t="str">
        <f>IF('Bilan Groupe Compétences'!A48="","",'Bilan Groupe Compétences'!A48)</f>
        <v>CT 11. S'autoévaluer</v>
      </c>
      <c r="B47" s="363"/>
      <c r="C47" s="363"/>
      <c r="D47" s="363"/>
      <c r="E47" s="364"/>
      <c r="F47" s="96" t="str">
        <f t="shared" si="4"/>
        <v/>
      </c>
      <c r="G47" s="95" t="str">
        <f t="shared" si="5"/>
        <v/>
      </c>
      <c r="H47" s="360" t="str">
        <f t="shared" si="6"/>
        <v/>
      </c>
      <c r="I47" s="361"/>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2" t="str">
        <f>IF('Bilan Groupe Compétences'!A49="","",'Bilan Groupe Compétences'!A49)</f>
        <v/>
      </c>
      <c r="B48" s="363"/>
      <c r="C48" s="363"/>
      <c r="D48" s="363"/>
      <c r="E48" s="364"/>
      <c r="F48" s="96" t="str">
        <f t="shared" si="4"/>
        <v/>
      </c>
      <c r="G48" s="95" t="str">
        <f t="shared" si="5"/>
        <v/>
      </c>
      <c r="H48" s="360" t="str">
        <f t="shared" si="6"/>
        <v/>
      </c>
      <c r="I48" s="361"/>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2" t="str">
        <f>IF('Bilan Groupe Compétences'!A50="","",'Bilan Groupe Compétences'!A50)</f>
        <v/>
      </c>
      <c r="B49" s="363"/>
      <c r="C49" s="363"/>
      <c r="D49" s="363"/>
      <c r="E49" s="364"/>
      <c r="F49" s="96" t="str">
        <f t="shared" si="4"/>
        <v/>
      </c>
      <c r="G49" s="95" t="str">
        <f t="shared" si="5"/>
        <v/>
      </c>
      <c r="H49" s="360" t="str">
        <f t="shared" si="6"/>
        <v/>
      </c>
      <c r="I49" s="361"/>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2" t="str">
        <f>IF('Bilan Groupe Compétences'!A51="","",'Bilan Groupe Compétences'!A51)</f>
        <v/>
      </c>
      <c r="B50" s="363"/>
      <c r="C50" s="363"/>
      <c r="D50" s="363"/>
      <c r="E50" s="364"/>
      <c r="F50" s="96" t="str">
        <f t="shared" si="4"/>
        <v/>
      </c>
      <c r="G50" s="95" t="str">
        <f t="shared" si="5"/>
        <v/>
      </c>
      <c r="H50" s="360" t="str">
        <f t="shared" si="6"/>
        <v/>
      </c>
      <c r="I50" s="361"/>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2" t="str">
        <f>IF('Bilan Groupe Compétences'!A52="","",'Bilan Groupe Compétences'!A52)</f>
        <v/>
      </c>
      <c r="B51" s="363"/>
      <c r="C51" s="363"/>
      <c r="D51" s="363"/>
      <c r="E51" s="364"/>
      <c r="F51" s="96" t="str">
        <f t="shared" si="4"/>
        <v/>
      </c>
      <c r="G51" s="95" t="str">
        <f t="shared" si="5"/>
        <v/>
      </c>
      <c r="H51" s="360" t="str">
        <f t="shared" si="6"/>
        <v/>
      </c>
      <c r="I51" s="361"/>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2" t="str">
        <f>IF('Bilan Groupe Compétences'!A53="","",'Bilan Groupe Compétences'!A53)</f>
        <v/>
      </c>
      <c r="B52" s="363"/>
      <c r="C52" s="363"/>
      <c r="D52" s="363"/>
      <c r="E52" s="364"/>
      <c r="F52" s="96" t="str">
        <f t="shared" si="4"/>
        <v/>
      </c>
      <c r="G52" s="95" t="str">
        <f t="shared" si="5"/>
        <v/>
      </c>
      <c r="H52" s="360" t="str">
        <f t="shared" si="6"/>
        <v/>
      </c>
      <c r="I52" s="361"/>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2" t="str">
        <f>IF('Bilan Groupe Compétences'!A54="","",'Bilan Groupe Compétences'!A54)</f>
        <v/>
      </c>
      <c r="B53" s="363"/>
      <c r="C53" s="363"/>
      <c r="D53" s="363"/>
      <c r="E53" s="364"/>
      <c r="F53" s="96" t="str">
        <f t="shared" si="4"/>
        <v/>
      </c>
      <c r="G53" s="95" t="str">
        <f t="shared" si="5"/>
        <v/>
      </c>
      <c r="H53" s="360" t="str">
        <f t="shared" si="6"/>
        <v/>
      </c>
      <c r="I53" s="361"/>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2" t="str">
        <f>IF('Bilan Groupe Compétences'!A55="","",'Bilan Groupe Compétences'!A55)</f>
        <v/>
      </c>
      <c r="B54" s="363"/>
      <c r="C54" s="363"/>
      <c r="D54" s="363"/>
      <c r="E54" s="364"/>
      <c r="F54" s="96" t="str">
        <f t="shared" si="4"/>
        <v/>
      </c>
      <c r="G54" s="95" t="str">
        <f t="shared" si="5"/>
        <v/>
      </c>
      <c r="H54" s="360" t="str">
        <f t="shared" si="6"/>
        <v/>
      </c>
      <c r="I54" s="361"/>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2" t="str">
        <f>IF('Bilan Groupe Compétences'!A56="","",'Bilan Groupe Compétences'!A56)</f>
        <v/>
      </c>
      <c r="B55" s="363"/>
      <c r="C55" s="363"/>
      <c r="D55" s="363"/>
      <c r="E55" s="364"/>
      <c r="F55" s="96" t="str">
        <f t="shared" si="4"/>
        <v/>
      </c>
      <c r="G55" s="95" t="str">
        <f t="shared" si="5"/>
        <v/>
      </c>
      <c r="H55" s="360" t="str">
        <f t="shared" si="6"/>
        <v/>
      </c>
      <c r="I55" s="361"/>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2" t="str">
        <f>IF('Bilan Groupe Compétences'!A57="","",'Bilan Groupe Compétences'!A57)</f>
        <v/>
      </c>
      <c r="B56" s="363"/>
      <c r="C56" s="363"/>
      <c r="D56" s="363"/>
      <c r="E56" s="364"/>
      <c r="F56" s="96" t="str">
        <f t="shared" si="4"/>
        <v/>
      </c>
      <c r="G56" s="95" t="str">
        <f t="shared" si="5"/>
        <v/>
      </c>
      <c r="H56" s="360" t="str">
        <f t="shared" si="6"/>
        <v/>
      </c>
      <c r="I56" s="361"/>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2" t="str">
        <f>IF('Bilan Groupe Compétences'!A58="","",'Bilan Groupe Compétences'!A58)</f>
        <v/>
      </c>
      <c r="B57" s="363"/>
      <c r="C57" s="363"/>
      <c r="D57" s="363"/>
      <c r="E57" s="364"/>
      <c r="F57" s="96" t="str">
        <f t="shared" si="4"/>
        <v/>
      </c>
      <c r="G57" s="95" t="str">
        <f t="shared" si="5"/>
        <v/>
      </c>
      <c r="H57" s="360" t="str">
        <f t="shared" si="6"/>
        <v/>
      </c>
      <c r="I57" s="361"/>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2" t="str">
        <f>IF('Bilan Groupe Compétences'!A59="","",'Bilan Groupe Compétences'!A59)</f>
        <v/>
      </c>
      <c r="B58" s="363"/>
      <c r="C58" s="363"/>
      <c r="D58" s="363"/>
      <c r="E58" s="364"/>
      <c r="F58" s="96" t="str">
        <f t="shared" si="4"/>
        <v/>
      </c>
      <c r="G58" s="95" t="str">
        <f t="shared" si="5"/>
        <v/>
      </c>
      <c r="H58" s="360" t="str">
        <f t="shared" si="6"/>
        <v/>
      </c>
      <c r="I58" s="361"/>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2" t="str">
        <f>IF('Bilan Groupe Compétences'!A60="","",'Bilan Groupe Compétences'!A60)</f>
        <v/>
      </c>
      <c r="B59" s="363"/>
      <c r="C59" s="363"/>
      <c r="D59" s="363"/>
      <c r="E59" s="364"/>
      <c r="F59" s="96" t="str">
        <f t="shared" si="4"/>
        <v/>
      </c>
      <c r="G59" s="95" t="str">
        <f t="shared" si="5"/>
        <v/>
      </c>
      <c r="H59" s="360" t="str">
        <f t="shared" si="6"/>
        <v/>
      </c>
      <c r="I59" s="361"/>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2" t="str">
        <f>IF('Bilan Groupe Compétences'!A61="","",'Bilan Groupe Compétences'!A61)</f>
        <v/>
      </c>
      <c r="B60" s="363"/>
      <c r="C60" s="363"/>
      <c r="D60" s="363"/>
      <c r="E60" s="364"/>
      <c r="F60" s="96" t="str">
        <f t="shared" si="4"/>
        <v/>
      </c>
      <c r="G60" s="95" t="str">
        <f t="shared" si="5"/>
        <v/>
      </c>
      <c r="H60" s="360" t="str">
        <f t="shared" si="6"/>
        <v/>
      </c>
      <c r="I60" s="361"/>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2" t="str">
        <f>IF('Bilan Groupe Compétences'!A62="","",'Bilan Groupe Compétences'!A62)</f>
        <v/>
      </c>
      <c r="B61" s="363"/>
      <c r="C61" s="363"/>
      <c r="D61" s="363"/>
      <c r="E61" s="364"/>
      <c r="F61" s="96" t="str">
        <f t="shared" si="4"/>
        <v/>
      </c>
      <c r="G61" s="95" t="str">
        <f t="shared" si="5"/>
        <v/>
      </c>
      <c r="H61" s="360" t="str">
        <f t="shared" si="6"/>
        <v/>
      </c>
      <c r="I61" s="361"/>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2" t="str">
        <f>IF('Bilan Groupe Compétences'!A63="","",'Bilan Groupe Compétences'!A63)</f>
        <v/>
      </c>
      <c r="B62" s="363"/>
      <c r="C62" s="363"/>
      <c r="D62" s="363"/>
      <c r="E62" s="364"/>
      <c r="F62" s="96" t="str">
        <f t="shared" si="4"/>
        <v/>
      </c>
      <c r="G62" s="95" t="str">
        <f t="shared" si="5"/>
        <v/>
      </c>
      <c r="H62" s="360" t="str">
        <f t="shared" si="6"/>
        <v/>
      </c>
      <c r="I62" s="361"/>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2" t="str">
        <f>IF('Bilan Groupe Compétences'!A64="","",'Bilan Groupe Compétences'!A64)</f>
        <v/>
      </c>
      <c r="B63" s="363"/>
      <c r="C63" s="363"/>
      <c r="D63" s="363"/>
      <c r="E63" s="364"/>
      <c r="F63" s="96" t="str">
        <f t="shared" si="4"/>
        <v/>
      </c>
      <c r="G63" s="95" t="str">
        <f t="shared" si="5"/>
        <v/>
      </c>
      <c r="H63" s="360" t="str">
        <f t="shared" si="6"/>
        <v/>
      </c>
      <c r="I63" s="361"/>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2" t="str">
        <f>IF('Bilan Groupe Compétences'!A65="","",'Bilan Groupe Compétences'!A65)</f>
        <v/>
      </c>
      <c r="B64" s="363"/>
      <c r="C64" s="363"/>
      <c r="D64" s="363"/>
      <c r="E64" s="364"/>
      <c r="F64" s="96" t="str">
        <f t="shared" si="4"/>
        <v/>
      </c>
      <c r="G64" s="95" t="str">
        <f t="shared" si="5"/>
        <v/>
      </c>
      <c r="H64" s="360" t="str">
        <f t="shared" si="6"/>
        <v/>
      </c>
      <c r="I64" s="361"/>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2" t="str">
        <f>IF('Bilan Groupe Compétences'!A66="","",'Bilan Groupe Compétences'!A66)</f>
        <v/>
      </c>
      <c r="B65" s="363"/>
      <c r="C65" s="363"/>
      <c r="D65" s="363"/>
      <c r="E65" s="364"/>
      <c r="F65" s="96" t="str">
        <f t="shared" si="4"/>
        <v/>
      </c>
      <c r="G65" s="95" t="str">
        <f t="shared" si="5"/>
        <v/>
      </c>
      <c r="H65" s="360" t="str">
        <f t="shared" si="6"/>
        <v/>
      </c>
      <c r="I65" s="361"/>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2" t="str">
        <f>IF('Bilan Groupe Compétences'!A67="","",'Bilan Groupe Compétences'!A67)</f>
        <v/>
      </c>
      <c r="B66" s="363"/>
      <c r="C66" s="363"/>
      <c r="D66" s="363"/>
      <c r="E66" s="364"/>
      <c r="F66" s="96" t="str">
        <f t="shared" si="4"/>
        <v/>
      </c>
      <c r="G66" s="95" t="str">
        <f t="shared" si="5"/>
        <v/>
      </c>
      <c r="H66" s="360" t="str">
        <f t="shared" si="6"/>
        <v/>
      </c>
      <c r="I66" s="361"/>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2" t="str">
        <f>IF('Bilan Groupe Compétences'!A68="","",'Bilan Groupe Compétences'!A68)</f>
        <v/>
      </c>
      <c r="B67" s="363"/>
      <c r="C67" s="363"/>
      <c r="D67" s="363"/>
      <c r="E67" s="364"/>
      <c r="F67" s="96" t="str">
        <f t="shared" si="4"/>
        <v/>
      </c>
      <c r="G67" s="95" t="str">
        <f t="shared" si="5"/>
        <v/>
      </c>
      <c r="H67" s="360" t="str">
        <f t="shared" si="6"/>
        <v/>
      </c>
      <c r="I67" s="361"/>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2" t="str">
        <f>IF('Bilan Groupe Compétences'!A69="","",'Bilan Groupe Compétences'!A69)</f>
        <v/>
      </c>
      <c r="B68" s="363"/>
      <c r="C68" s="363"/>
      <c r="D68" s="363"/>
      <c r="E68" s="364"/>
      <c r="F68" s="96" t="str">
        <f t="shared" si="4"/>
        <v/>
      </c>
      <c r="G68" s="95" t="str">
        <f t="shared" si="5"/>
        <v/>
      </c>
      <c r="H68" s="360" t="str">
        <f t="shared" si="6"/>
        <v/>
      </c>
      <c r="I68" s="361"/>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2" t="str">
        <f>IF('Bilan Groupe Compétences'!A70="","",'Bilan Groupe Compétences'!A70)</f>
        <v/>
      </c>
      <c r="B69" s="363"/>
      <c r="C69" s="363"/>
      <c r="D69" s="363"/>
      <c r="E69" s="379"/>
      <c r="F69" s="96" t="str">
        <f t="shared" si="4"/>
        <v/>
      </c>
      <c r="G69" s="95" t="str">
        <f t="shared" si="5"/>
        <v/>
      </c>
      <c r="H69" s="360" t="str">
        <f t="shared" si="6"/>
        <v/>
      </c>
      <c r="I69" s="361"/>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2" t="str">
        <f>IF('Bilan Groupe Compétences'!A71="","",'Bilan Groupe Compétences'!A71)</f>
        <v/>
      </c>
      <c r="B70" s="363"/>
      <c r="C70" s="363"/>
      <c r="D70" s="363"/>
      <c r="E70" s="379"/>
      <c r="F70" s="96" t="str">
        <f t="shared" si="4"/>
        <v/>
      </c>
      <c r="G70" s="95" t="str">
        <f t="shared" si="5"/>
        <v/>
      </c>
      <c r="H70" s="360" t="str">
        <f t="shared" si="6"/>
        <v/>
      </c>
      <c r="I70" s="361"/>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6" t="str">
        <f>IF('Bilan Groupe Compétences'!A72="","",'Bilan Groupe Compétences'!A72)</f>
        <v/>
      </c>
      <c r="B71" s="337"/>
      <c r="C71" s="337"/>
      <c r="D71" s="337"/>
      <c r="E71" s="338"/>
      <c r="F71" s="98" t="str">
        <f t="shared" si="4"/>
        <v/>
      </c>
      <c r="G71" s="99" t="str">
        <f t="shared" si="5"/>
        <v/>
      </c>
      <c r="H71" s="380" t="str">
        <f t="shared" si="6"/>
        <v/>
      </c>
      <c r="I71" s="381"/>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127</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132</v>
      </c>
      <c r="HT300" s="10" t="str">
        <f ca="1">IF(COUNTA($HV$300:$JS$300)-COUNTIF($HV$300:$JS$300,"")=0,$HI$307,IF(COUNTIF(HV306:JS306,$HI$307)=COUNTA($J$6:$BG$6)-COUNTIF($J$6:$BG$6,""),$HI$307,IF(AND(COUNTA($J$7:$BG$7)-COUNTIF($J$7:$BG$7,$HI$307)=COUNTIF($J$7:$BG$7,$HI$306),COUNTA($J$12:$BG$71)=COUNTIF($J$12:$BG$71,$HI$306)),$HI$306,SUM(HV300:JS300)/SUM(HV305:JS305))))</f>
        <v>NC</v>
      </c>
      <c r="HU300" s="16" t="s">
        <v>130</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133</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847" priority="22" operator="equal">
      <formula>20</formula>
    </cfRule>
    <cfRule type="cellIs" dxfId="846" priority="23" operator="between">
      <formula>15</formula>
      <formula>19.9999999999999</formula>
    </cfRule>
    <cfRule type="cellIs" dxfId="845" priority="24" operator="between">
      <formula>10</formula>
      <formula>14.9999999999999</formula>
    </cfRule>
    <cfRule type="containsBlanks" dxfId="844" priority="25" stopIfTrue="1">
      <formula>LEN(TRIM(J5))=0</formula>
    </cfRule>
    <cfRule type="cellIs" dxfId="843" priority="26" operator="between">
      <formula>5</formula>
      <formula>9.999999999999</formula>
    </cfRule>
    <cfRule type="cellIs" dxfId="842" priority="27" operator="between">
      <formula>0</formula>
      <formula>4.99999999999999</formula>
    </cfRule>
  </conditionalFormatting>
  <conditionalFormatting sqref="J6:BG6">
    <cfRule type="cellIs" dxfId="841" priority="16" operator="equal">
      <formula>20</formula>
    </cfRule>
    <cfRule type="cellIs" dxfId="840" priority="17" operator="between">
      <formula>15</formula>
      <formula>19.9999999999999</formula>
    </cfRule>
    <cfRule type="cellIs" dxfId="839" priority="18" operator="between">
      <formula>10</formula>
      <formula>14.9999999999999</formula>
    </cfRule>
    <cfRule type="containsBlanks" dxfId="838" priority="19" stopIfTrue="1">
      <formula>LEN(TRIM(J6))=0</formula>
    </cfRule>
    <cfRule type="cellIs" dxfId="837" priority="20" operator="between">
      <formula>5</formula>
      <formula>9.999999999999</formula>
    </cfRule>
    <cfRule type="cellIs" dxfId="836" priority="21" operator="between">
      <formula>0</formula>
      <formula>4.99999999999999</formula>
    </cfRule>
  </conditionalFormatting>
  <conditionalFormatting sqref="F12:G71">
    <cfRule type="cellIs" dxfId="835" priority="10" operator="equal">
      <formula>20</formula>
    </cfRule>
    <cfRule type="cellIs" dxfId="834" priority="11" operator="between">
      <formula>15</formula>
      <formula>19.9999999999999</formula>
    </cfRule>
    <cfRule type="cellIs" dxfId="833" priority="12" operator="between">
      <formula>10</formula>
      <formula>14.9999999999999</formula>
    </cfRule>
    <cfRule type="containsBlanks" dxfId="832" priority="13" stopIfTrue="1">
      <formula>LEN(TRIM(F12))=0</formula>
    </cfRule>
    <cfRule type="cellIs" dxfId="831" priority="14" operator="between">
      <formula>5</formula>
      <formula>9.999999999999</formula>
    </cfRule>
    <cfRule type="cellIs" dxfId="830" priority="15" operator="between">
      <formula>0</formula>
      <formula>4.99999999999999</formula>
    </cfRule>
  </conditionalFormatting>
  <conditionalFormatting sqref="A7">
    <cfRule type="cellIs" dxfId="829" priority="4" operator="equal">
      <formula>20</formula>
    </cfRule>
    <cfRule type="cellIs" dxfId="828" priority="5" operator="between">
      <formula>15</formula>
      <formula>19.9999999999999</formula>
    </cfRule>
    <cfRule type="cellIs" dxfId="827" priority="6" operator="between">
      <formula>10</formula>
      <formula>14.9999999999999</formula>
    </cfRule>
    <cfRule type="containsBlanks" dxfId="826" priority="7" stopIfTrue="1">
      <formula>LEN(TRIM(A7))=0</formula>
    </cfRule>
    <cfRule type="cellIs" dxfId="825" priority="8" operator="between">
      <formula>5</formula>
      <formula>9.999999999999</formula>
    </cfRule>
    <cfRule type="cellIs" dxfId="824" priority="9" operator="between">
      <formula>0</formula>
      <formula>4.99999999999999</formula>
    </cfRule>
  </conditionalFormatting>
  <conditionalFormatting sqref="C5">
    <cfRule type="cellIs" dxfId="823" priority="3" operator="equal">
      <formula>20</formula>
    </cfRule>
  </conditionalFormatting>
  <conditionalFormatting sqref="J12:BG71 H12:H71">
    <cfRule type="cellIs" dxfId="822" priority="28" stopIfTrue="1" operator="equal">
      <formula>$HI$301</formula>
    </cfRule>
    <cfRule type="cellIs" dxfId="821" priority="29" stopIfTrue="1" operator="equal">
      <formula>$HI$302</formula>
    </cfRule>
    <cfRule type="cellIs" dxfId="820" priority="30" stopIfTrue="1" operator="equal">
      <formula>$HI$303</formula>
    </cfRule>
    <cfRule type="cellIs" dxfId="819" priority="31" stopIfTrue="1" operator="equal">
      <formula>$HI$304</formula>
    </cfRule>
    <cfRule type="cellIs" dxfId="818" priority="32" stopIfTrue="1" operator="equal">
      <formula>$HI$305</formula>
    </cfRule>
    <cfRule type="cellIs" dxfId="817" priority="33" stopIfTrue="1" operator="equal">
      <formula>$HI$306</formula>
    </cfRule>
  </conditionalFormatting>
  <conditionalFormatting sqref="J7:BG7">
    <cfRule type="cellIs" dxfId="816" priority="34" operator="equal">
      <formula>$HI$306</formula>
    </cfRule>
    <cfRule type="cellIs" dxfId="815" priority="35" operator="equal">
      <formula>$HI$305</formula>
    </cfRule>
    <cfRule type="cellIs" dxfId="814" priority="36" operator="equal">
      <formula>$HI$304</formula>
    </cfRule>
    <cfRule type="cellIs" dxfId="813" priority="37" operator="equal">
      <formula>$HI$303</formula>
    </cfRule>
    <cfRule type="cellIs" dxfId="812" priority="38" operator="equal">
      <formula>$HI$302</formula>
    </cfRule>
    <cfRule type="cellIs" dxfId="811" priority="39" operator="equal">
      <formula>$HI$301</formula>
    </cfRule>
    <cfRule type="cellIs" dxfId="810" priority="40" operator="equal">
      <formula>20</formula>
    </cfRule>
    <cfRule type="cellIs" dxfId="809" priority="41" operator="between">
      <formula>15</formula>
      <formula>19.9999999999999</formula>
    </cfRule>
    <cfRule type="cellIs" dxfId="808" priority="42" operator="between">
      <formula>10</formula>
      <formula>14.9999999999999</formula>
    </cfRule>
    <cfRule type="containsBlanks" dxfId="807" priority="43" stopIfTrue="1">
      <formula>LEN(TRIM(J7))=0</formula>
    </cfRule>
    <cfRule type="cellIs" dxfId="806" priority="44" operator="between">
      <formula>5</formula>
      <formula>9.999999999999</formula>
    </cfRule>
    <cfRule type="cellIs" dxfId="805" priority="45" operator="between">
      <formula>0</formula>
      <formula>4.99999999999999</formula>
    </cfRule>
  </conditionalFormatting>
  <conditionalFormatting sqref="A7:B8">
    <cfRule type="cellIs" dxfId="804" priority="46" operator="equal">
      <formula>$HI$306</formula>
    </cfRule>
  </conditionalFormatting>
  <dataValidations count="3">
    <dataValidation type="list" allowBlank="1" showInputMessage="1" showErrorMessage="1" sqref="J12:BG71">
      <formula1>$HI$301:$HI$306</formula1>
    </dataValidation>
    <dataValidation type="list" allowBlank="1" showInputMessage="1" showErrorMessage="1" sqref="J7:BG7">
      <formula1>$HI$301:$HI$348</formula1>
    </dataValidation>
    <dataValidation type="list" allowBlank="1" showInputMessage="1" showErrorMessage="1" sqref="J8:BG8">
      <formula1>$HP$301:$HP$329</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23B64003-D2F9-414B-BEC3-6015939260BD}">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E806E5EC-98C8-433F-8395-0F2D86734608}">
            <xm:f>'Classe, période, dates, coef'!$DW$301</xm:f>
            <x14:dxf>
              <font>
                <color rgb="FFFF0000"/>
              </font>
              <fill>
                <patternFill>
                  <bgColor rgb="FFFFCCCC"/>
                </patternFill>
              </fill>
            </x14:dxf>
          </x14:cfRule>
          <xm:sqref>A2:I4</xm:sqref>
        </x14:conditionalFormatting>
      </x14:conditionalFormatting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7" t="str">
        <f>IF(OR('Classe, période, dates, coef'!A7="",'Classe, période, dates, coef'!A14=""),'Bilan Groupe Compétences'!B3,CONCATENATE('Classe, période, dates, coef'!A7,"  ~  Période : ",'Classe, période, dates, coef'!A14))</f>
        <v>Affichage classe et période : Complétez l'onglet ''Classe, période, dates, coef''</v>
      </c>
      <c r="C1" s="357"/>
      <c r="D1" s="357"/>
      <c r="E1" s="357"/>
      <c r="F1" s="357"/>
      <c r="G1" s="357"/>
      <c r="H1" s="357"/>
      <c r="I1" s="357"/>
      <c r="J1" s="111" t="str">
        <f>CONCATENATE("   ",'Bilan Groupe Compétences'!DW303)</f>
        <v xml:space="preserve">   Seconde Relation Client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5" t="str">
        <f ca="1">IF(INDEX($HF$301:$HG$338,MATCH(RIGHT(CELL("nomfichier",$HF$301),2),$HF$301:$HF$338,0),2)=0,'Classe, période, dates, coef'!DW301,INDEX($HF$301:$HG$338,MATCH(RIGHT(CELL("nomfichier",$HF$301),2),$HF$301:$HF$338,0),2))</f>
        <v>Nom élève &gt; Complétez l'onglet ''Classe, période, dates, coef''</v>
      </c>
      <c r="B2" s="355"/>
      <c r="C2" s="355"/>
      <c r="D2" s="355"/>
      <c r="E2" s="355"/>
      <c r="F2" s="355"/>
      <c r="G2" s="355"/>
      <c r="H2" s="355"/>
      <c r="I2" s="355"/>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5"/>
      <c r="B3" s="355"/>
      <c r="C3" s="355"/>
      <c r="D3" s="355"/>
      <c r="E3" s="355"/>
      <c r="F3" s="355"/>
      <c r="G3" s="355"/>
      <c r="H3" s="355"/>
      <c r="I3" s="355"/>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6"/>
      <c r="B4" s="356"/>
      <c r="C4" s="356"/>
      <c r="D4" s="356"/>
      <c r="E4" s="356"/>
      <c r="F4" s="356"/>
      <c r="G4" s="356"/>
      <c r="H4" s="356"/>
      <c r="I4" s="356"/>
    </row>
    <row r="5" spans="1:127" ht="21" customHeight="1" thickTop="1" x14ac:dyDescent="0.2">
      <c r="A5" s="365" t="s">
        <v>49</v>
      </c>
      <c r="B5" s="366"/>
      <c r="C5" s="382" t="s">
        <v>75</v>
      </c>
      <c r="D5" s="55">
        <v>4</v>
      </c>
      <c r="E5" s="385" t="s">
        <v>99</v>
      </c>
      <c r="F5" s="385"/>
      <c r="G5" s="385"/>
      <c r="H5" s="385"/>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7"/>
      <c r="B6" s="368"/>
      <c r="C6" s="383"/>
      <c r="D6" s="90">
        <v>4</v>
      </c>
      <c r="E6" s="386" t="s">
        <v>100</v>
      </c>
      <c r="F6" s="386"/>
      <c r="G6" s="386"/>
      <c r="H6" s="386"/>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9" t="str">
        <f>IF(COUNTA(J5:BG6)-COUNTIF(J5:BG6,"")=0,"",IF(ISTEXT(HT300),HT300,ROUND(HT300,1)))</f>
        <v/>
      </c>
      <c r="B7" s="370"/>
      <c r="C7" s="383"/>
      <c r="D7" s="204">
        <v>4</v>
      </c>
      <c r="E7" s="203"/>
      <c r="F7" s="400" t="s">
        <v>122</v>
      </c>
      <c r="G7" s="400"/>
      <c r="H7" s="400"/>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1"/>
      <c r="B8" s="372"/>
      <c r="C8" s="384"/>
      <c r="D8" s="201">
        <v>4</v>
      </c>
      <c r="E8" s="202"/>
      <c r="F8" s="401" t="s">
        <v>232</v>
      </c>
      <c r="G8" s="401"/>
      <c r="H8" s="401"/>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2" t="s">
        <v>22</v>
      </c>
      <c r="B9" s="393"/>
      <c r="C9" s="393"/>
      <c r="D9" s="393"/>
      <c r="E9" s="97">
        <v>4</v>
      </c>
      <c r="F9" s="387" t="s">
        <v>118</v>
      </c>
      <c r="G9" s="388"/>
      <c r="H9" s="388"/>
      <c r="I9" s="389"/>
      <c r="J9" s="375" t="str">
        <f t="shared" ref="J9:BG9" ca="1" si="3">IF(OFFSET($HN$301,COLUMN(A:A)-1,0)=0,"",OFFSET($HN$301,COLUMN(A:A)-1,0))</f>
        <v/>
      </c>
      <c r="K9" s="358" t="str">
        <f t="shared" ca="1" si="3"/>
        <v/>
      </c>
      <c r="L9" s="358" t="str">
        <f t="shared" ca="1" si="3"/>
        <v/>
      </c>
      <c r="M9" s="358" t="str">
        <f t="shared" ca="1" si="3"/>
        <v/>
      </c>
      <c r="N9" s="358" t="str">
        <f t="shared" ca="1" si="3"/>
        <v/>
      </c>
      <c r="O9" s="358" t="str">
        <f t="shared" ca="1" si="3"/>
        <v/>
      </c>
      <c r="P9" s="358" t="str">
        <f t="shared" ca="1" si="3"/>
        <v/>
      </c>
      <c r="Q9" s="358" t="str">
        <f t="shared" ca="1" si="3"/>
        <v/>
      </c>
      <c r="R9" s="358" t="str">
        <f t="shared" ca="1" si="3"/>
        <v/>
      </c>
      <c r="S9" s="358" t="str">
        <f t="shared" ca="1" si="3"/>
        <v/>
      </c>
      <c r="T9" s="358" t="str">
        <f t="shared" ca="1" si="3"/>
        <v/>
      </c>
      <c r="U9" s="358" t="str">
        <f t="shared" ca="1" si="3"/>
        <v/>
      </c>
      <c r="V9" s="358" t="str">
        <f t="shared" ca="1" si="3"/>
        <v/>
      </c>
      <c r="W9" s="358" t="str">
        <f t="shared" ca="1" si="3"/>
        <v/>
      </c>
      <c r="X9" s="358" t="str">
        <f t="shared" ca="1" si="3"/>
        <v/>
      </c>
      <c r="Y9" s="358" t="str">
        <f t="shared" ca="1" si="3"/>
        <v/>
      </c>
      <c r="Z9" s="358" t="str">
        <f t="shared" ca="1" si="3"/>
        <v/>
      </c>
      <c r="AA9" s="358" t="str">
        <f t="shared" ca="1" si="3"/>
        <v/>
      </c>
      <c r="AB9" s="358" t="str">
        <f t="shared" ca="1" si="3"/>
        <v/>
      </c>
      <c r="AC9" s="358" t="str">
        <f t="shared" ca="1" si="3"/>
        <v/>
      </c>
      <c r="AD9" s="358" t="str">
        <f t="shared" ca="1" si="3"/>
        <v/>
      </c>
      <c r="AE9" s="358" t="str">
        <f t="shared" ca="1" si="3"/>
        <v/>
      </c>
      <c r="AF9" s="358" t="str">
        <f t="shared" ca="1" si="3"/>
        <v/>
      </c>
      <c r="AG9" s="358" t="str">
        <f t="shared" ca="1" si="3"/>
        <v/>
      </c>
      <c r="AH9" s="358" t="str">
        <f t="shared" ca="1" si="3"/>
        <v/>
      </c>
      <c r="AI9" s="358" t="str">
        <f t="shared" ca="1" si="3"/>
        <v/>
      </c>
      <c r="AJ9" s="358" t="str">
        <f t="shared" ca="1" si="3"/>
        <v/>
      </c>
      <c r="AK9" s="358" t="str">
        <f t="shared" ca="1" si="3"/>
        <v/>
      </c>
      <c r="AL9" s="358" t="str">
        <f t="shared" ca="1" si="3"/>
        <v/>
      </c>
      <c r="AM9" s="358" t="str">
        <f t="shared" ca="1" si="3"/>
        <v/>
      </c>
      <c r="AN9" s="358" t="str">
        <f t="shared" ca="1" si="3"/>
        <v/>
      </c>
      <c r="AO9" s="358" t="str">
        <f t="shared" ca="1" si="3"/>
        <v/>
      </c>
      <c r="AP9" s="358" t="str">
        <f t="shared" ca="1" si="3"/>
        <v/>
      </c>
      <c r="AQ9" s="358" t="str">
        <f t="shared" ca="1" si="3"/>
        <v/>
      </c>
      <c r="AR9" s="358" t="str">
        <f t="shared" ca="1" si="3"/>
        <v/>
      </c>
      <c r="AS9" s="358" t="str">
        <f t="shared" ca="1" si="3"/>
        <v/>
      </c>
      <c r="AT9" s="358" t="str">
        <f t="shared" ca="1" si="3"/>
        <v/>
      </c>
      <c r="AU9" s="358" t="str">
        <f t="shared" ca="1" si="3"/>
        <v/>
      </c>
      <c r="AV9" s="358" t="str">
        <f t="shared" ca="1" si="3"/>
        <v/>
      </c>
      <c r="AW9" s="358" t="str">
        <f t="shared" ca="1" si="3"/>
        <v/>
      </c>
      <c r="AX9" s="358" t="str">
        <f t="shared" ca="1" si="3"/>
        <v/>
      </c>
      <c r="AY9" s="358" t="str">
        <f t="shared" ca="1" si="3"/>
        <v/>
      </c>
      <c r="AZ9" s="358" t="str">
        <f t="shared" ca="1" si="3"/>
        <v/>
      </c>
      <c r="BA9" s="358" t="str">
        <f t="shared" ca="1" si="3"/>
        <v/>
      </c>
      <c r="BB9" s="358" t="str">
        <f t="shared" ca="1" si="3"/>
        <v/>
      </c>
      <c r="BC9" s="358" t="str">
        <f t="shared" ca="1" si="3"/>
        <v/>
      </c>
      <c r="BD9" s="358" t="str">
        <f t="shared" ca="1" si="3"/>
        <v/>
      </c>
      <c r="BE9" s="358" t="str">
        <f t="shared" ca="1" si="3"/>
        <v/>
      </c>
      <c r="BF9" s="358" t="str">
        <f t="shared" ca="1" si="3"/>
        <v/>
      </c>
      <c r="BG9" s="373" t="str">
        <f t="shared" ca="1" si="3"/>
        <v/>
      </c>
      <c r="DF9" s="9"/>
      <c r="DG9" s="28"/>
      <c r="DI9" s="28"/>
      <c r="DK9" s="28"/>
      <c r="DO9" s="28"/>
      <c r="DQ9" s="28"/>
      <c r="DS9" s="28"/>
      <c r="DU9" s="28"/>
      <c r="DW9" s="28"/>
    </row>
    <row r="10" spans="1:127" ht="36" customHeight="1" x14ac:dyDescent="0.2">
      <c r="A10" s="394" t="s">
        <v>23</v>
      </c>
      <c r="B10" s="395"/>
      <c r="C10" s="395"/>
      <c r="D10" s="395"/>
      <c r="E10" s="396"/>
      <c r="F10" s="112" t="str">
        <f>E6</f>
        <v>Moyenne minimale indicative</v>
      </c>
      <c r="G10" s="113" t="str">
        <f>E5</f>
        <v>Moyenne maximale indicative</v>
      </c>
      <c r="H10" s="390" t="s">
        <v>77</v>
      </c>
      <c r="I10" s="391"/>
      <c r="J10" s="376"/>
      <c r="K10" s="359"/>
      <c r="L10" s="359"/>
      <c r="M10" s="359"/>
      <c r="N10" s="359"/>
      <c r="O10" s="359"/>
      <c r="P10" s="359"/>
      <c r="Q10" s="359"/>
      <c r="R10" s="359"/>
      <c r="S10" s="359"/>
      <c r="T10" s="359"/>
      <c r="U10" s="359"/>
      <c r="V10" s="359"/>
      <c r="W10" s="359"/>
      <c r="X10" s="359"/>
      <c r="Y10" s="359"/>
      <c r="Z10" s="359"/>
      <c r="AA10" s="359"/>
      <c r="AB10" s="359"/>
      <c r="AC10" s="359"/>
      <c r="AD10" s="359"/>
      <c r="AE10" s="359"/>
      <c r="AF10" s="359"/>
      <c r="AG10" s="359"/>
      <c r="AH10" s="359"/>
      <c r="AI10" s="359"/>
      <c r="AJ10" s="359"/>
      <c r="AK10" s="359"/>
      <c r="AL10" s="359"/>
      <c r="AM10" s="359"/>
      <c r="AN10" s="359"/>
      <c r="AO10" s="359"/>
      <c r="AP10" s="359"/>
      <c r="AQ10" s="359"/>
      <c r="AR10" s="359"/>
      <c r="AS10" s="359"/>
      <c r="AT10" s="359"/>
      <c r="AU10" s="359"/>
      <c r="AV10" s="359"/>
      <c r="AW10" s="359"/>
      <c r="AX10" s="359"/>
      <c r="AY10" s="359"/>
      <c r="AZ10" s="359"/>
      <c r="BA10" s="359"/>
      <c r="BB10" s="359"/>
      <c r="BC10" s="359"/>
      <c r="BD10" s="359"/>
      <c r="BE10" s="359"/>
      <c r="BF10" s="359"/>
      <c r="BG10" s="374"/>
      <c r="DF10" s="9"/>
      <c r="DG10" s="28"/>
      <c r="DI10" s="28"/>
      <c r="DK10" s="28"/>
      <c r="DO10" s="28"/>
      <c r="DQ10" s="28"/>
      <c r="DS10" s="28"/>
      <c r="DU10" s="28"/>
      <c r="DW10" s="28"/>
    </row>
    <row r="11" spans="1:127" ht="12.75" customHeight="1" x14ac:dyDescent="0.2">
      <c r="A11" s="397">
        <v>6</v>
      </c>
      <c r="B11" s="398"/>
      <c r="C11" s="398"/>
      <c r="D11" s="398"/>
      <c r="E11" s="399"/>
      <c r="F11" s="82">
        <v>6</v>
      </c>
      <c r="G11" s="100">
        <v>6</v>
      </c>
      <c r="H11" s="377">
        <v>6</v>
      </c>
      <c r="I11" s="378"/>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2" t="str">
        <f>IF('Bilan Groupe Compétences'!A13="","",'Bilan Groupe Compétences'!A13)</f>
        <v>Orientation MA1 : Communiquer avec courtoisie, faire preuve de serviabilité, de calme et de tact</v>
      </c>
      <c r="B12" s="363"/>
      <c r="C12" s="363"/>
      <c r="D12" s="363"/>
      <c r="E12" s="363"/>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60" t="str">
        <f t="shared" ref="H12:H71" si="6">IF(HR307="","",HR307)</f>
        <v/>
      </c>
      <c r="I12" s="361"/>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2" t="str">
        <f>IF('Bilan Groupe Compétences'!A14="","",'Bilan Groupe Compétences'!A14)</f>
        <v>Orientation MA2 : Maintenir son espace de travail fonctionnel et propre dans le respect des règles internes</v>
      </c>
      <c r="B13" s="363"/>
      <c r="C13" s="363"/>
      <c r="D13" s="363"/>
      <c r="E13" s="364"/>
      <c r="F13" s="96" t="str">
        <f t="shared" si="4"/>
        <v/>
      </c>
      <c r="G13" s="95" t="str">
        <f t="shared" si="5"/>
        <v/>
      </c>
      <c r="H13" s="360" t="str">
        <f t="shared" si="6"/>
        <v/>
      </c>
      <c r="I13" s="361"/>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2" t="str">
        <f>IF('Bilan Groupe Compétences'!A15="","",'Bilan Groupe Compétences'!A15)</f>
        <v>Orientation MA3 : Rechercher, trier, classifier, sélectionner l'information papier et numérique</v>
      </c>
      <c r="B14" s="363"/>
      <c r="C14" s="363"/>
      <c r="D14" s="363"/>
      <c r="E14" s="364"/>
      <c r="F14" s="96" t="str">
        <f t="shared" si="4"/>
        <v/>
      </c>
      <c r="G14" s="95" t="str">
        <f t="shared" si="5"/>
        <v/>
      </c>
      <c r="H14" s="360" t="str">
        <f t="shared" si="6"/>
        <v/>
      </c>
      <c r="I14" s="361"/>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2" t="str">
        <f>IF('Bilan Groupe Compétences'!A16="","",'Bilan Groupe Compétences'!A16)</f>
        <v>Orientation MA4 : Rédiger correctement des messages et comptes-rendus simples</v>
      </c>
      <c r="B15" s="363"/>
      <c r="C15" s="363"/>
      <c r="D15" s="363"/>
      <c r="E15" s="364"/>
      <c r="F15" s="96" t="str">
        <f t="shared" si="4"/>
        <v/>
      </c>
      <c r="G15" s="95" t="str">
        <f t="shared" si="5"/>
        <v/>
      </c>
      <c r="H15" s="360" t="str">
        <f t="shared" si="6"/>
        <v/>
      </c>
      <c r="I15" s="361"/>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2" t="str">
        <f>IF('Bilan Groupe Compétences'!A17="","",'Bilan Groupe Compétences'!A17)</f>
        <v>Orientation MA5 : Montrer de l'intérêt pour l'anglais et/ou autre(s) langue(s) étrangère(s)</v>
      </c>
      <c r="B16" s="363"/>
      <c r="C16" s="363"/>
      <c r="D16" s="363"/>
      <c r="E16" s="364"/>
      <c r="F16" s="96" t="str">
        <f t="shared" si="4"/>
        <v/>
      </c>
      <c r="G16" s="95" t="str">
        <f t="shared" si="5"/>
        <v/>
      </c>
      <c r="H16" s="360" t="str">
        <f t="shared" si="6"/>
        <v/>
      </c>
      <c r="I16" s="361"/>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2" t="str">
        <f>IF('Bilan Groupe Compétences'!A18="","",'Bilan Groupe Compétences'!A18)</f>
        <v>Orientation MCV-A1 : Effectuer et comprendre des calculs commerciaux simples (cadencier, % TVA et réduction)</v>
      </c>
      <c r="B17" s="363"/>
      <c r="C17" s="363"/>
      <c r="D17" s="363"/>
      <c r="E17" s="364"/>
      <c r="F17" s="96" t="str">
        <f t="shared" si="4"/>
        <v/>
      </c>
      <c r="G17" s="95" t="str">
        <f t="shared" si="5"/>
        <v/>
      </c>
      <c r="H17" s="360" t="str">
        <f t="shared" si="6"/>
        <v/>
      </c>
      <c r="I17" s="361"/>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2" t="str">
        <f>IF('Bilan Groupe Compétences'!A19="","",'Bilan Groupe Compétences'!A19)</f>
        <v>Orientation MCV-A2 : Travailler en équipe, collaborer, communiquer avec ses collaborateurs</v>
      </c>
      <c r="B18" s="363"/>
      <c r="C18" s="363"/>
      <c r="D18" s="363"/>
      <c r="E18" s="364"/>
      <c r="F18" s="96" t="str">
        <f t="shared" si="4"/>
        <v/>
      </c>
      <c r="G18" s="95" t="str">
        <f t="shared" si="5"/>
        <v/>
      </c>
      <c r="H18" s="360" t="str">
        <f t="shared" si="6"/>
        <v/>
      </c>
      <c r="I18" s="361"/>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2" t="str">
        <f>IF('Bilan Groupe Compétences'!A20="","",'Bilan Groupe Compétences'!A20)</f>
        <v>Orientation MCV-A3 : Argumenter, convaincre, répondre à des objections sur des sujets (ou produits) simples</v>
      </c>
      <c r="B19" s="363"/>
      <c r="C19" s="363"/>
      <c r="D19" s="363"/>
      <c r="E19" s="364"/>
      <c r="F19" s="96" t="str">
        <f t="shared" si="4"/>
        <v/>
      </c>
      <c r="G19" s="95" t="str">
        <f t="shared" si="5"/>
        <v/>
      </c>
      <c r="H19" s="360" t="str">
        <f t="shared" si="6"/>
        <v/>
      </c>
      <c r="I19" s="361"/>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2" t="str">
        <f>IF('Bilan Groupe Compétences'!A21="","",'Bilan Groupe Compétences'!A21)</f>
        <v>Orientation MCV-A4 : Se montrer dynamique, rapide et efficace dans la réalisation de tâches matérielles</v>
      </c>
      <c r="B20" s="363"/>
      <c r="C20" s="363"/>
      <c r="D20" s="363"/>
      <c r="E20" s="364"/>
      <c r="F20" s="96" t="str">
        <f t="shared" si="4"/>
        <v/>
      </c>
      <c r="G20" s="95" t="str">
        <f t="shared" si="5"/>
        <v/>
      </c>
      <c r="H20" s="360" t="str">
        <f t="shared" si="6"/>
        <v/>
      </c>
      <c r="I20" s="361"/>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2" t="str">
        <f>IF('Bilan Groupe Compétences'!A22="","",'Bilan Groupe Compétences'!A22)</f>
        <v>Orientation MCV-A5 : Mettre en valeur des présentations de produits et/ou créer des affichettes attrayantes</v>
      </c>
      <c r="B21" s="363"/>
      <c r="C21" s="363"/>
      <c r="D21" s="363"/>
      <c r="E21" s="364"/>
      <c r="F21" s="96" t="str">
        <f t="shared" si="4"/>
        <v/>
      </c>
      <c r="G21" s="95" t="str">
        <f t="shared" si="5"/>
        <v/>
      </c>
      <c r="H21" s="360" t="str">
        <f t="shared" si="6"/>
        <v/>
      </c>
      <c r="I21" s="361"/>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2" t="str">
        <f>IF('Bilan Groupe Compétences'!A23="","",'Bilan Groupe Compétences'!A23)</f>
        <v>Orientation MCV-B1 : Travailler en autonomie, faire preuve d’indépendance et d’organisation, prendre des initiatives</v>
      </c>
      <c r="B22" s="363"/>
      <c r="C22" s="363"/>
      <c r="D22" s="363"/>
      <c r="E22" s="364"/>
      <c r="F22" s="96" t="str">
        <f t="shared" si="4"/>
        <v/>
      </c>
      <c r="G22" s="95" t="str">
        <f t="shared" si="5"/>
        <v/>
      </c>
      <c r="H22" s="360" t="str">
        <f t="shared" si="6"/>
        <v/>
      </c>
      <c r="I22" s="361"/>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2" t="str">
        <f>IF('Bilan Groupe Compétences'!A24="","",'Bilan Groupe Compétences'!A24)</f>
        <v>Orientation MCV-B2 : Faire preuve de qualité d'écoute, d'observation, d'adaptabilité et d'aisance verbale</v>
      </c>
      <c r="B23" s="363"/>
      <c r="C23" s="363"/>
      <c r="D23" s="363"/>
      <c r="E23" s="364"/>
      <c r="F23" s="96" t="str">
        <f t="shared" si="4"/>
        <v/>
      </c>
      <c r="G23" s="95" t="str">
        <f t="shared" si="5"/>
        <v/>
      </c>
      <c r="H23" s="360" t="str">
        <f t="shared" si="6"/>
        <v/>
      </c>
      <c r="I23" s="361"/>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2" t="str">
        <f>IF('Bilan Groupe Compétences'!A25="","",'Bilan Groupe Compétences'!A25)</f>
        <v>Orientation MCV-B3 : Faire preuve d'aisance, de persévérance dans l'argumentation, la réponse aux objections</v>
      </c>
      <c r="B24" s="363"/>
      <c r="C24" s="363"/>
      <c r="D24" s="363"/>
      <c r="E24" s="364"/>
      <c r="F24" s="96" t="str">
        <f t="shared" si="4"/>
        <v/>
      </c>
      <c r="G24" s="95" t="str">
        <f t="shared" si="5"/>
        <v/>
      </c>
      <c r="H24" s="360" t="str">
        <f t="shared" si="6"/>
        <v/>
      </c>
      <c r="I24" s="361"/>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2" t="str">
        <f>IF('Bilan Groupe Compétences'!A26="","",'Bilan Groupe Compétences'!A26)</f>
        <v>Orientation MCV-B4 : Analyser, synthétiser, s’autoanalyser avec pertinence à l’oral ou l’écrit</v>
      </c>
      <c r="B25" s="363"/>
      <c r="C25" s="363"/>
      <c r="D25" s="363"/>
      <c r="E25" s="364"/>
      <c r="F25" s="96" t="str">
        <f t="shared" si="4"/>
        <v/>
      </c>
      <c r="G25" s="95" t="str">
        <f t="shared" si="5"/>
        <v/>
      </c>
      <c r="H25" s="360" t="str">
        <f t="shared" si="6"/>
        <v/>
      </c>
      <c r="I25" s="361"/>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2" t="str">
        <f>IF('Bilan Groupe Compétences'!A27="","",'Bilan Groupe Compétences'!A27)</f>
        <v>Orientation MCV-B5 : Se montrer rationnel, flexible et entreprenant dans des situations de mobilité</v>
      </c>
      <c r="B26" s="363"/>
      <c r="C26" s="363"/>
      <c r="D26" s="363"/>
      <c r="E26" s="364"/>
      <c r="F26" s="96" t="str">
        <f t="shared" si="4"/>
        <v/>
      </c>
      <c r="G26" s="95" t="str">
        <f t="shared" si="5"/>
        <v/>
      </c>
      <c r="H26" s="360" t="str">
        <f t="shared" si="6"/>
        <v/>
      </c>
      <c r="I26" s="361"/>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2" t="str">
        <f>IF('Bilan Groupe Compétences'!A28="","",'Bilan Groupe Compétences'!A28)</f>
        <v>1.A. Prendre contact avec le client interne ou externe (ou prospect), dans un cadre omnicanal :</v>
      </c>
      <c r="B27" s="363"/>
      <c r="C27" s="363"/>
      <c r="D27" s="363"/>
      <c r="E27" s="364"/>
      <c r="F27" s="96" t="str">
        <f t="shared" si="4"/>
        <v/>
      </c>
      <c r="G27" s="95" t="str">
        <f t="shared" si="5"/>
        <v/>
      </c>
      <c r="H27" s="360" t="str">
        <f t="shared" si="6"/>
        <v/>
      </c>
      <c r="I27" s="361"/>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2" t="str">
        <f>IF('Bilan Groupe Compétences'!A29="","",'Bilan Groupe Compétences'!A29)</f>
        <v>1.B. Identifier le client externe ou interne à l’organisation et ses caractéristiques, dans un cadre omnicanal</v>
      </c>
      <c r="B28" s="363"/>
      <c r="C28" s="363"/>
      <c r="D28" s="363"/>
      <c r="E28" s="364"/>
      <c r="F28" s="96" t="str">
        <f t="shared" si="4"/>
        <v/>
      </c>
      <c r="G28" s="95" t="str">
        <f t="shared" si="5"/>
        <v/>
      </c>
      <c r="H28" s="360" t="str">
        <f t="shared" si="6"/>
        <v/>
      </c>
      <c r="I28" s="361"/>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2" t="str">
        <f>IF('Bilan Groupe Compétences'!A30="","",'Bilan Groupe Compétences'!A30)</f>
        <v>1.C. Identifier le besoin du client externe ou interne (ou du prospect), dans un cadre omnicanal</v>
      </c>
      <c r="B29" s="363"/>
      <c r="C29" s="363"/>
      <c r="D29" s="363"/>
      <c r="E29" s="364"/>
      <c r="F29" s="96" t="str">
        <f t="shared" si="4"/>
        <v/>
      </c>
      <c r="G29" s="95" t="str">
        <f t="shared" si="5"/>
        <v/>
      </c>
      <c r="H29" s="360" t="str">
        <f t="shared" si="6"/>
        <v/>
      </c>
      <c r="I29" s="361"/>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2" t="str">
        <f>IF('Bilan Groupe Compétences'!A31="","",'Bilan Groupe Compétences'!A31)</f>
        <v>1.D. Proposer une solution adaptée au parcours et à l’expérience du client interne ou externe (ou prospect), dans un cadre omnicanal</v>
      </c>
      <c r="B30" s="363"/>
      <c r="C30" s="363"/>
      <c r="D30" s="363"/>
      <c r="E30" s="364"/>
      <c r="F30" s="96" t="str">
        <f t="shared" si="4"/>
        <v/>
      </c>
      <c r="G30" s="95" t="str">
        <f t="shared" si="5"/>
        <v/>
      </c>
      <c r="H30" s="360" t="str">
        <f t="shared" si="6"/>
        <v/>
      </c>
      <c r="I30" s="361"/>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2" t="str">
        <f>IF('Bilan Groupe Compétences'!A32="","",'Bilan Groupe Compétences'!A32)</f>
        <v>2.A. Gérer le suivi de la demande du client interne ou externe (ou du prospect) dans un cadre omnicanal, notamment :</v>
      </c>
      <c r="B31" s="363"/>
      <c r="C31" s="363"/>
      <c r="D31" s="363"/>
      <c r="E31" s="364"/>
      <c r="F31" s="96" t="str">
        <f t="shared" si="4"/>
        <v/>
      </c>
      <c r="G31" s="95" t="str">
        <f t="shared" si="5"/>
        <v/>
      </c>
      <c r="H31" s="360" t="str">
        <f t="shared" si="6"/>
        <v/>
      </c>
      <c r="I31" s="361"/>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2" t="str">
        <f>IF('Bilan Groupe Compétences'!A33="","",'Bilan Groupe Compétences'!A33)</f>
        <v>2.B. Satisfaire le client interne ou externe (ou prospect) dans un cadre omnicanal</v>
      </c>
      <c r="B32" s="363"/>
      <c r="C32" s="363"/>
      <c r="D32" s="363"/>
      <c r="E32" s="364"/>
      <c r="F32" s="96" t="str">
        <f t="shared" si="4"/>
        <v/>
      </c>
      <c r="G32" s="95" t="str">
        <f t="shared" si="5"/>
        <v/>
      </c>
      <c r="H32" s="360" t="str">
        <f t="shared" si="6"/>
        <v/>
      </c>
      <c r="I32" s="361"/>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2" t="str">
        <f>IF('Bilan Groupe Compétences'!A34="","",'Bilan Groupe Compétences'!A34)</f>
        <v>2.C. Fidéliser/pérenniser la relation avec le client interne ou externe dans un cadre omnicanal</v>
      </c>
      <c r="B33" s="363"/>
      <c r="C33" s="363"/>
      <c r="D33" s="363"/>
      <c r="E33" s="364"/>
      <c r="F33" s="96" t="str">
        <f t="shared" si="4"/>
        <v/>
      </c>
      <c r="G33" s="95" t="str">
        <f t="shared" si="5"/>
        <v/>
      </c>
      <c r="H33" s="360" t="str">
        <f t="shared" si="6"/>
        <v/>
      </c>
      <c r="I33" s="361"/>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2" t="str">
        <f>IF('Bilan Groupe Compétences'!A35="","",'Bilan Groupe Compétences'!A35)</f>
        <v>3.A. Assurer la veille informationnelle et commerciale (la collecte) dans un cadre omnicanal</v>
      </c>
      <c r="B34" s="363"/>
      <c r="C34" s="363"/>
      <c r="D34" s="363"/>
      <c r="E34" s="364"/>
      <c r="F34" s="96" t="str">
        <f t="shared" si="4"/>
        <v/>
      </c>
      <c r="G34" s="95" t="str">
        <f t="shared" si="5"/>
        <v/>
      </c>
      <c r="H34" s="360" t="str">
        <f t="shared" si="6"/>
        <v/>
      </c>
      <c r="I34" s="361"/>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2" t="str">
        <f>IF('Bilan Groupe Compétences'!A36="","",'Bilan Groupe Compétences'!A36)</f>
        <v>3.B. Traiter et exploiter l’information relative à la relation client (interne, externe ou prospect) dans un cadre omnicanal</v>
      </c>
      <c r="B35" s="363"/>
      <c r="C35" s="363"/>
      <c r="D35" s="363"/>
      <c r="E35" s="364"/>
      <c r="F35" s="96" t="str">
        <f t="shared" si="4"/>
        <v/>
      </c>
      <c r="G35" s="95" t="str">
        <f t="shared" si="5"/>
        <v/>
      </c>
      <c r="H35" s="360" t="str">
        <f t="shared" si="6"/>
        <v/>
      </c>
      <c r="I35" s="361"/>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2" t="str">
        <f>IF('Bilan Groupe Compétences'!A37="","",'Bilan Groupe Compétences'!A37)</f>
        <v>3.C. Diffuser l’information au client interne, externe ou au prospect dans un cadre omnicanal</v>
      </c>
      <c r="B36" s="363"/>
      <c r="C36" s="363"/>
      <c r="D36" s="363"/>
      <c r="E36" s="364"/>
      <c r="F36" s="96" t="str">
        <f t="shared" si="4"/>
        <v/>
      </c>
      <c r="G36" s="95" t="str">
        <f t="shared" si="5"/>
        <v/>
      </c>
      <c r="H36" s="360" t="str">
        <f t="shared" si="6"/>
        <v/>
      </c>
      <c r="I36" s="361"/>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2" t="str">
        <f>IF('Bilan Groupe Compétences'!A38="","",'Bilan Groupe Compétences'!A38)</f>
        <v>CT 1. Produire un résultat conforme à la commande (de la hiérarchie, du client…)</v>
      </c>
      <c r="B37" s="363"/>
      <c r="C37" s="363"/>
      <c r="D37" s="363"/>
      <c r="E37" s="364"/>
      <c r="F37" s="96" t="str">
        <f t="shared" si="4"/>
        <v/>
      </c>
      <c r="G37" s="95" t="str">
        <f t="shared" si="5"/>
        <v/>
      </c>
      <c r="H37" s="360" t="str">
        <f t="shared" si="6"/>
        <v/>
      </c>
      <c r="I37" s="361"/>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2" t="str">
        <f>IF('Bilan Groupe Compétences'!A39="","",'Bilan Groupe Compétences'!A39)</f>
        <v>CT 2. Respecter les délais impartis</v>
      </c>
      <c r="B38" s="363"/>
      <c r="C38" s="363"/>
      <c r="D38" s="363"/>
      <c r="E38" s="364"/>
      <c r="F38" s="96" t="str">
        <f t="shared" si="4"/>
        <v/>
      </c>
      <c r="G38" s="95" t="str">
        <f t="shared" si="5"/>
        <v/>
      </c>
      <c r="H38" s="360" t="str">
        <f t="shared" si="6"/>
        <v/>
      </c>
      <c r="I38" s="361"/>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2" t="str">
        <f>IF('Bilan Groupe Compétences'!A40="","",'Bilan Groupe Compétences'!A40)</f>
        <v>CT 3. Restituer la présentation de son activité</v>
      </c>
      <c r="B39" s="363"/>
      <c r="C39" s="363"/>
      <c r="D39" s="363"/>
      <c r="E39" s="364"/>
      <c r="F39" s="96" t="str">
        <f t="shared" si="4"/>
        <v/>
      </c>
      <c r="G39" s="95" t="str">
        <f t="shared" si="5"/>
        <v/>
      </c>
      <c r="H39" s="360" t="str">
        <f t="shared" si="6"/>
        <v/>
      </c>
      <c r="I39" s="361"/>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2" t="str">
        <f>IF('Bilan Groupe Compétences'!A41="","",'Bilan Groupe Compétences'!A41)</f>
        <v>CT 4. S'impliquer dans son action</v>
      </c>
      <c r="B40" s="363"/>
      <c r="C40" s="363"/>
      <c r="D40" s="363"/>
      <c r="E40" s="364"/>
      <c r="F40" s="96" t="str">
        <f t="shared" si="4"/>
        <v/>
      </c>
      <c r="G40" s="95" t="str">
        <f t="shared" si="5"/>
        <v/>
      </c>
      <c r="H40" s="360" t="str">
        <f t="shared" si="6"/>
        <v/>
      </c>
      <c r="I40" s="361"/>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2" t="str">
        <f>IF('Bilan Groupe Compétences'!A42="","",'Bilan Groupe Compétences'!A42)</f>
        <v>CT 5. S'intégrer de façon harmonieuse et constructive à l'équipe de travail</v>
      </c>
      <c r="B41" s="363"/>
      <c r="C41" s="363"/>
      <c r="D41" s="363"/>
      <c r="E41" s="364"/>
      <c r="F41" s="96" t="str">
        <f t="shared" si="4"/>
        <v/>
      </c>
      <c r="G41" s="95" t="str">
        <f t="shared" si="5"/>
        <v/>
      </c>
      <c r="H41" s="360" t="str">
        <f t="shared" si="6"/>
        <v/>
      </c>
      <c r="I41" s="361"/>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2" t="str">
        <f>IF('Bilan Groupe Compétences'!A43="","",'Bilan Groupe Compétences'!A43)</f>
        <v>CT 6. Rechercher l'information et l'exploiter</v>
      </c>
      <c r="B42" s="363"/>
      <c r="C42" s="363"/>
      <c r="D42" s="363"/>
      <c r="E42" s="364"/>
      <c r="F42" s="96" t="str">
        <f t="shared" si="4"/>
        <v/>
      </c>
      <c r="G42" s="95" t="str">
        <f t="shared" si="5"/>
        <v/>
      </c>
      <c r="H42" s="360" t="str">
        <f t="shared" si="6"/>
        <v/>
      </c>
      <c r="I42" s="361"/>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2" t="str">
        <f>IF('Bilan Groupe Compétences'!A44="","",'Bilan Groupe Compétences'!A44)</f>
        <v>CT 7. A l'écrit, s'exprimer avec la qualité rédactionnelle attendue</v>
      </c>
      <c r="B43" s="363"/>
      <c r="C43" s="363"/>
      <c r="D43" s="363"/>
      <c r="E43" s="364"/>
      <c r="F43" s="96" t="str">
        <f t="shared" si="4"/>
        <v/>
      </c>
      <c r="G43" s="95" t="str">
        <f t="shared" si="5"/>
        <v/>
      </c>
      <c r="H43" s="360" t="str">
        <f t="shared" si="6"/>
        <v/>
      </c>
      <c r="I43" s="361"/>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2" t="str">
        <f>IF('Bilan Groupe Compétences'!A45="","",'Bilan Groupe Compétences'!A45)</f>
        <v>CT 8. A l'oral, s'exprimer de façon professionnelle</v>
      </c>
      <c r="B44" s="363"/>
      <c r="C44" s="363"/>
      <c r="D44" s="363"/>
      <c r="E44" s="364"/>
      <c r="F44" s="96" t="str">
        <f t="shared" si="4"/>
        <v/>
      </c>
      <c r="G44" s="95" t="str">
        <f t="shared" si="5"/>
        <v/>
      </c>
      <c r="H44" s="360" t="str">
        <f t="shared" si="6"/>
        <v/>
      </c>
      <c r="I44" s="361"/>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2" t="str">
        <f>IF('Bilan Groupe Compétences'!A46="","",'Bilan Groupe Compétences'!A46)</f>
        <v>CT 9. Développer son agilité numérique</v>
      </c>
      <c r="B45" s="363"/>
      <c r="C45" s="363"/>
      <c r="D45" s="363"/>
      <c r="E45" s="364"/>
      <c r="F45" s="96" t="str">
        <f t="shared" si="4"/>
        <v/>
      </c>
      <c r="G45" s="95" t="str">
        <f t="shared" si="5"/>
        <v/>
      </c>
      <c r="H45" s="360" t="str">
        <f t="shared" si="6"/>
        <v/>
      </c>
      <c r="I45" s="361"/>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2" t="str">
        <f>IF('Bilan Groupe Compétences'!A47="","",'Bilan Groupe Compétences'!A47)</f>
        <v>CT 10. Adopter une posture professionnelle (non verbal)</v>
      </c>
      <c r="B46" s="363"/>
      <c r="C46" s="363"/>
      <c r="D46" s="363"/>
      <c r="E46" s="364"/>
      <c r="F46" s="96" t="str">
        <f t="shared" si="4"/>
        <v/>
      </c>
      <c r="G46" s="95" t="str">
        <f t="shared" si="5"/>
        <v/>
      </c>
      <c r="H46" s="360" t="str">
        <f t="shared" si="6"/>
        <v/>
      </c>
      <c r="I46" s="361"/>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2" t="str">
        <f>IF('Bilan Groupe Compétences'!A48="","",'Bilan Groupe Compétences'!A48)</f>
        <v>CT 11. S'autoévaluer</v>
      </c>
      <c r="B47" s="363"/>
      <c r="C47" s="363"/>
      <c r="D47" s="363"/>
      <c r="E47" s="364"/>
      <c r="F47" s="96" t="str">
        <f t="shared" si="4"/>
        <v/>
      </c>
      <c r="G47" s="95" t="str">
        <f t="shared" si="5"/>
        <v/>
      </c>
      <c r="H47" s="360" t="str">
        <f t="shared" si="6"/>
        <v/>
      </c>
      <c r="I47" s="361"/>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2" t="str">
        <f>IF('Bilan Groupe Compétences'!A49="","",'Bilan Groupe Compétences'!A49)</f>
        <v/>
      </c>
      <c r="B48" s="363"/>
      <c r="C48" s="363"/>
      <c r="D48" s="363"/>
      <c r="E48" s="364"/>
      <c r="F48" s="96" t="str">
        <f t="shared" si="4"/>
        <v/>
      </c>
      <c r="G48" s="95" t="str">
        <f t="shared" si="5"/>
        <v/>
      </c>
      <c r="H48" s="360" t="str">
        <f t="shared" si="6"/>
        <v/>
      </c>
      <c r="I48" s="361"/>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2" t="str">
        <f>IF('Bilan Groupe Compétences'!A50="","",'Bilan Groupe Compétences'!A50)</f>
        <v/>
      </c>
      <c r="B49" s="363"/>
      <c r="C49" s="363"/>
      <c r="D49" s="363"/>
      <c r="E49" s="364"/>
      <c r="F49" s="96" t="str">
        <f t="shared" si="4"/>
        <v/>
      </c>
      <c r="G49" s="95" t="str">
        <f t="shared" si="5"/>
        <v/>
      </c>
      <c r="H49" s="360" t="str">
        <f t="shared" si="6"/>
        <v/>
      </c>
      <c r="I49" s="361"/>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2" t="str">
        <f>IF('Bilan Groupe Compétences'!A51="","",'Bilan Groupe Compétences'!A51)</f>
        <v/>
      </c>
      <c r="B50" s="363"/>
      <c r="C50" s="363"/>
      <c r="D50" s="363"/>
      <c r="E50" s="364"/>
      <c r="F50" s="96" t="str">
        <f t="shared" si="4"/>
        <v/>
      </c>
      <c r="G50" s="95" t="str">
        <f t="shared" si="5"/>
        <v/>
      </c>
      <c r="H50" s="360" t="str">
        <f t="shared" si="6"/>
        <v/>
      </c>
      <c r="I50" s="361"/>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2" t="str">
        <f>IF('Bilan Groupe Compétences'!A52="","",'Bilan Groupe Compétences'!A52)</f>
        <v/>
      </c>
      <c r="B51" s="363"/>
      <c r="C51" s="363"/>
      <c r="D51" s="363"/>
      <c r="E51" s="364"/>
      <c r="F51" s="96" t="str">
        <f t="shared" si="4"/>
        <v/>
      </c>
      <c r="G51" s="95" t="str">
        <f t="shared" si="5"/>
        <v/>
      </c>
      <c r="H51" s="360" t="str">
        <f t="shared" si="6"/>
        <v/>
      </c>
      <c r="I51" s="361"/>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2" t="str">
        <f>IF('Bilan Groupe Compétences'!A53="","",'Bilan Groupe Compétences'!A53)</f>
        <v/>
      </c>
      <c r="B52" s="363"/>
      <c r="C52" s="363"/>
      <c r="D52" s="363"/>
      <c r="E52" s="364"/>
      <c r="F52" s="96" t="str">
        <f t="shared" si="4"/>
        <v/>
      </c>
      <c r="G52" s="95" t="str">
        <f t="shared" si="5"/>
        <v/>
      </c>
      <c r="H52" s="360" t="str">
        <f t="shared" si="6"/>
        <v/>
      </c>
      <c r="I52" s="361"/>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2" t="str">
        <f>IF('Bilan Groupe Compétences'!A54="","",'Bilan Groupe Compétences'!A54)</f>
        <v/>
      </c>
      <c r="B53" s="363"/>
      <c r="C53" s="363"/>
      <c r="D53" s="363"/>
      <c r="E53" s="364"/>
      <c r="F53" s="96" t="str">
        <f t="shared" si="4"/>
        <v/>
      </c>
      <c r="G53" s="95" t="str">
        <f t="shared" si="5"/>
        <v/>
      </c>
      <c r="H53" s="360" t="str">
        <f t="shared" si="6"/>
        <v/>
      </c>
      <c r="I53" s="361"/>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2" t="str">
        <f>IF('Bilan Groupe Compétences'!A55="","",'Bilan Groupe Compétences'!A55)</f>
        <v/>
      </c>
      <c r="B54" s="363"/>
      <c r="C54" s="363"/>
      <c r="D54" s="363"/>
      <c r="E54" s="364"/>
      <c r="F54" s="96" t="str">
        <f t="shared" si="4"/>
        <v/>
      </c>
      <c r="G54" s="95" t="str">
        <f t="shared" si="5"/>
        <v/>
      </c>
      <c r="H54" s="360" t="str">
        <f t="shared" si="6"/>
        <v/>
      </c>
      <c r="I54" s="361"/>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2" t="str">
        <f>IF('Bilan Groupe Compétences'!A56="","",'Bilan Groupe Compétences'!A56)</f>
        <v/>
      </c>
      <c r="B55" s="363"/>
      <c r="C55" s="363"/>
      <c r="D55" s="363"/>
      <c r="E55" s="364"/>
      <c r="F55" s="96" t="str">
        <f t="shared" si="4"/>
        <v/>
      </c>
      <c r="G55" s="95" t="str">
        <f t="shared" si="5"/>
        <v/>
      </c>
      <c r="H55" s="360" t="str">
        <f t="shared" si="6"/>
        <v/>
      </c>
      <c r="I55" s="361"/>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2" t="str">
        <f>IF('Bilan Groupe Compétences'!A57="","",'Bilan Groupe Compétences'!A57)</f>
        <v/>
      </c>
      <c r="B56" s="363"/>
      <c r="C56" s="363"/>
      <c r="D56" s="363"/>
      <c r="E56" s="364"/>
      <c r="F56" s="96" t="str">
        <f t="shared" si="4"/>
        <v/>
      </c>
      <c r="G56" s="95" t="str">
        <f t="shared" si="5"/>
        <v/>
      </c>
      <c r="H56" s="360" t="str">
        <f t="shared" si="6"/>
        <v/>
      </c>
      <c r="I56" s="361"/>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2" t="str">
        <f>IF('Bilan Groupe Compétences'!A58="","",'Bilan Groupe Compétences'!A58)</f>
        <v/>
      </c>
      <c r="B57" s="363"/>
      <c r="C57" s="363"/>
      <c r="D57" s="363"/>
      <c r="E57" s="364"/>
      <c r="F57" s="96" t="str">
        <f t="shared" si="4"/>
        <v/>
      </c>
      <c r="G57" s="95" t="str">
        <f t="shared" si="5"/>
        <v/>
      </c>
      <c r="H57" s="360" t="str">
        <f t="shared" si="6"/>
        <v/>
      </c>
      <c r="I57" s="361"/>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2" t="str">
        <f>IF('Bilan Groupe Compétences'!A59="","",'Bilan Groupe Compétences'!A59)</f>
        <v/>
      </c>
      <c r="B58" s="363"/>
      <c r="C58" s="363"/>
      <c r="D58" s="363"/>
      <c r="E58" s="364"/>
      <c r="F58" s="96" t="str">
        <f t="shared" si="4"/>
        <v/>
      </c>
      <c r="G58" s="95" t="str">
        <f t="shared" si="5"/>
        <v/>
      </c>
      <c r="H58" s="360" t="str">
        <f t="shared" si="6"/>
        <v/>
      </c>
      <c r="I58" s="361"/>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2" t="str">
        <f>IF('Bilan Groupe Compétences'!A60="","",'Bilan Groupe Compétences'!A60)</f>
        <v/>
      </c>
      <c r="B59" s="363"/>
      <c r="C59" s="363"/>
      <c r="D59" s="363"/>
      <c r="E59" s="364"/>
      <c r="F59" s="96" t="str">
        <f t="shared" si="4"/>
        <v/>
      </c>
      <c r="G59" s="95" t="str">
        <f t="shared" si="5"/>
        <v/>
      </c>
      <c r="H59" s="360" t="str">
        <f t="shared" si="6"/>
        <v/>
      </c>
      <c r="I59" s="361"/>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2" t="str">
        <f>IF('Bilan Groupe Compétences'!A61="","",'Bilan Groupe Compétences'!A61)</f>
        <v/>
      </c>
      <c r="B60" s="363"/>
      <c r="C60" s="363"/>
      <c r="D60" s="363"/>
      <c r="E60" s="364"/>
      <c r="F60" s="96" t="str">
        <f t="shared" si="4"/>
        <v/>
      </c>
      <c r="G60" s="95" t="str">
        <f t="shared" si="5"/>
        <v/>
      </c>
      <c r="H60" s="360" t="str">
        <f t="shared" si="6"/>
        <v/>
      </c>
      <c r="I60" s="361"/>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2" t="str">
        <f>IF('Bilan Groupe Compétences'!A62="","",'Bilan Groupe Compétences'!A62)</f>
        <v/>
      </c>
      <c r="B61" s="363"/>
      <c r="C61" s="363"/>
      <c r="D61" s="363"/>
      <c r="E61" s="364"/>
      <c r="F61" s="96" t="str">
        <f t="shared" si="4"/>
        <v/>
      </c>
      <c r="G61" s="95" t="str">
        <f t="shared" si="5"/>
        <v/>
      </c>
      <c r="H61" s="360" t="str">
        <f t="shared" si="6"/>
        <v/>
      </c>
      <c r="I61" s="361"/>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2" t="str">
        <f>IF('Bilan Groupe Compétences'!A63="","",'Bilan Groupe Compétences'!A63)</f>
        <v/>
      </c>
      <c r="B62" s="363"/>
      <c r="C62" s="363"/>
      <c r="D62" s="363"/>
      <c r="E62" s="364"/>
      <c r="F62" s="96" t="str">
        <f t="shared" si="4"/>
        <v/>
      </c>
      <c r="G62" s="95" t="str">
        <f t="shared" si="5"/>
        <v/>
      </c>
      <c r="H62" s="360" t="str">
        <f t="shared" si="6"/>
        <v/>
      </c>
      <c r="I62" s="361"/>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2" t="str">
        <f>IF('Bilan Groupe Compétences'!A64="","",'Bilan Groupe Compétences'!A64)</f>
        <v/>
      </c>
      <c r="B63" s="363"/>
      <c r="C63" s="363"/>
      <c r="D63" s="363"/>
      <c r="E63" s="364"/>
      <c r="F63" s="96" t="str">
        <f t="shared" si="4"/>
        <v/>
      </c>
      <c r="G63" s="95" t="str">
        <f t="shared" si="5"/>
        <v/>
      </c>
      <c r="H63" s="360" t="str">
        <f t="shared" si="6"/>
        <v/>
      </c>
      <c r="I63" s="361"/>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2" t="str">
        <f>IF('Bilan Groupe Compétences'!A65="","",'Bilan Groupe Compétences'!A65)</f>
        <v/>
      </c>
      <c r="B64" s="363"/>
      <c r="C64" s="363"/>
      <c r="D64" s="363"/>
      <c r="E64" s="364"/>
      <c r="F64" s="96" t="str">
        <f t="shared" si="4"/>
        <v/>
      </c>
      <c r="G64" s="95" t="str">
        <f t="shared" si="5"/>
        <v/>
      </c>
      <c r="H64" s="360" t="str">
        <f t="shared" si="6"/>
        <v/>
      </c>
      <c r="I64" s="361"/>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2" t="str">
        <f>IF('Bilan Groupe Compétences'!A66="","",'Bilan Groupe Compétences'!A66)</f>
        <v/>
      </c>
      <c r="B65" s="363"/>
      <c r="C65" s="363"/>
      <c r="D65" s="363"/>
      <c r="E65" s="364"/>
      <c r="F65" s="96" t="str">
        <f t="shared" si="4"/>
        <v/>
      </c>
      <c r="G65" s="95" t="str">
        <f t="shared" si="5"/>
        <v/>
      </c>
      <c r="H65" s="360" t="str">
        <f t="shared" si="6"/>
        <v/>
      </c>
      <c r="I65" s="361"/>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2" t="str">
        <f>IF('Bilan Groupe Compétences'!A67="","",'Bilan Groupe Compétences'!A67)</f>
        <v/>
      </c>
      <c r="B66" s="363"/>
      <c r="C66" s="363"/>
      <c r="D66" s="363"/>
      <c r="E66" s="364"/>
      <c r="F66" s="96" t="str">
        <f t="shared" si="4"/>
        <v/>
      </c>
      <c r="G66" s="95" t="str">
        <f t="shared" si="5"/>
        <v/>
      </c>
      <c r="H66" s="360" t="str">
        <f t="shared" si="6"/>
        <v/>
      </c>
      <c r="I66" s="361"/>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2" t="str">
        <f>IF('Bilan Groupe Compétences'!A68="","",'Bilan Groupe Compétences'!A68)</f>
        <v/>
      </c>
      <c r="B67" s="363"/>
      <c r="C67" s="363"/>
      <c r="D67" s="363"/>
      <c r="E67" s="364"/>
      <c r="F67" s="96" t="str">
        <f t="shared" si="4"/>
        <v/>
      </c>
      <c r="G67" s="95" t="str">
        <f t="shared" si="5"/>
        <v/>
      </c>
      <c r="H67" s="360" t="str">
        <f t="shared" si="6"/>
        <v/>
      </c>
      <c r="I67" s="361"/>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2" t="str">
        <f>IF('Bilan Groupe Compétences'!A69="","",'Bilan Groupe Compétences'!A69)</f>
        <v/>
      </c>
      <c r="B68" s="363"/>
      <c r="C68" s="363"/>
      <c r="D68" s="363"/>
      <c r="E68" s="364"/>
      <c r="F68" s="96" t="str">
        <f t="shared" si="4"/>
        <v/>
      </c>
      <c r="G68" s="95" t="str">
        <f t="shared" si="5"/>
        <v/>
      </c>
      <c r="H68" s="360" t="str">
        <f t="shared" si="6"/>
        <v/>
      </c>
      <c r="I68" s="361"/>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2" t="str">
        <f>IF('Bilan Groupe Compétences'!A70="","",'Bilan Groupe Compétences'!A70)</f>
        <v/>
      </c>
      <c r="B69" s="363"/>
      <c r="C69" s="363"/>
      <c r="D69" s="363"/>
      <c r="E69" s="379"/>
      <c r="F69" s="96" t="str">
        <f t="shared" si="4"/>
        <v/>
      </c>
      <c r="G69" s="95" t="str">
        <f t="shared" si="5"/>
        <v/>
      </c>
      <c r="H69" s="360" t="str">
        <f t="shared" si="6"/>
        <v/>
      </c>
      <c r="I69" s="361"/>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2" t="str">
        <f>IF('Bilan Groupe Compétences'!A71="","",'Bilan Groupe Compétences'!A71)</f>
        <v/>
      </c>
      <c r="B70" s="363"/>
      <c r="C70" s="363"/>
      <c r="D70" s="363"/>
      <c r="E70" s="379"/>
      <c r="F70" s="96" t="str">
        <f t="shared" si="4"/>
        <v/>
      </c>
      <c r="G70" s="95" t="str">
        <f t="shared" si="5"/>
        <v/>
      </c>
      <c r="H70" s="360" t="str">
        <f t="shared" si="6"/>
        <v/>
      </c>
      <c r="I70" s="361"/>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6" t="str">
        <f>IF('Bilan Groupe Compétences'!A72="","",'Bilan Groupe Compétences'!A72)</f>
        <v/>
      </c>
      <c r="B71" s="337"/>
      <c r="C71" s="337"/>
      <c r="D71" s="337"/>
      <c r="E71" s="338"/>
      <c r="F71" s="98" t="str">
        <f t="shared" si="4"/>
        <v/>
      </c>
      <c r="G71" s="99" t="str">
        <f t="shared" si="5"/>
        <v/>
      </c>
      <c r="H71" s="380" t="str">
        <f t="shared" si="6"/>
        <v/>
      </c>
      <c r="I71" s="381"/>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127</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132</v>
      </c>
      <c r="HT300" s="10" t="str">
        <f ca="1">IF(COUNTA($HV$300:$JS$300)-COUNTIF($HV$300:$JS$300,"")=0,$HI$307,IF(COUNTIF(HV306:JS306,$HI$307)=COUNTA($J$6:$BG$6)-COUNTIF($J$6:$BG$6,""),$HI$307,IF(AND(COUNTA($J$7:$BG$7)-COUNTIF($J$7:$BG$7,$HI$307)=COUNTIF($J$7:$BG$7,$HI$306),COUNTA($J$12:$BG$71)=COUNTIF($J$12:$BG$71,$HI$306)),$HI$306,SUM(HV300:JS300)/SUM(HV305:JS305))))</f>
        <v>NC</v>
      </c>
      <c r="HU300" s="16" t="s">
        <v>130</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133</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801" priority="22" operator="equal">
      <formula>20</formula>
    </cfRule>
    <cfRule type="cellIs" dxfId="800" priority="23" operator="between">
      <formula>15</formula>
      <formula>19.9999999999999</formula>
    </cfRule>
    <cfRule type="cellIs" dxfId="799" priority="24" operator="between">
      <formula>10</formula>
      <formula>14.9999999999999</formula>
    </cfRule>
    <cfRule type="containsBlanks" dxfId="798" priority="25" stopIfTrue="1">
      <formula>LEN(TRIM(J5))=0</formula>
    </cfRule>
    <cfRule type="cellIs" dxfId="797" priority="26" operator="between">
      <formula>5</formula>
      <formula>9.999999999999</formula>
    </cfRule>
    <cfRule type="cellIs" dxfId="796" priority="27" operator="between">
      <formula>0</formula>
      <formula>4.99999999999999</formula>
    </cfRule>
  </conditionalFormatting>
  <conditionalFormatting sqref="J6:BG6">
    <cfRule type="cellIs" dxfId="795" priority="16" operator="equal">
      <formula>20</formula>
    </cfRule>
    <cfRule type="cellIs" dxfId="794" priority="17" operator="between">
      <formula>15</formula>
      <formula>19.9999999999999</formula>
    </cfRule>
    <cfRule type="cellIs" dxfId="793" priority="18" operator="between">
      <formula>10</formula>
      <formula>14.9999999999999</formula>
    </cfRule>
    <cfRule type="containsBlanks" dxfId="792" priority="19" stopIfTrue="1">
      <formula>LEN(TRIM(J6))=0</formula>
    </cfRule>
    <cfRule type="cellIs" dxfId="791" priority="20" operator="between">
      <formula>5</formula>
      <formula>9.999999999999</formula>
    </cfRule>
    <cfRule type="cellIs" dxfId="790" priority="21" operator="between">
      <formula>0</formula>
      <formula>4.99999999999999</formula>
    </cfRule>
  </conditionalFormatting>
  <conditionalFormatting sqref="F12:G71">
    <cfRule type="cellIs" dxfId="789" priority="10" operator="equal">
      <formula>20</formula>
    </cfRule>
    <cfRule type="cellIs" dxfId="788" priority="11" operator="between">
      <formula>15</formula>
      <formula>19.9999999999999</formula>
    </cfRule>
    <cfRule type="cellIs" dxfId="787" priority="12" operator="between">
      <formula>10</formula>
      <formula>14.9999999999999</formula>
    </cfRule>
    <cfRule type="containsBlanks" dxfId="786" priority="13" stopIfTrue="1">
      <formula>LEN(TRIM(F12))=0</formula>
    </cfRule>
    <cfRule type="cellIs" dxfId="785" priority="14" operator="between">
      <formula>5</formula>
      <formula>9.999999999999</formula>
    </cfRule>
    <cfRule type="cellIs" dxfId="784" priority="15" operator="between">
      <formula>0</formula>
      <formula>4.99999999999999</formula>
    </cfRule>
  </conditionalFormatting>
  <conditionalFormatting sqref="A7">
    <cfRule type="cellIs" dxfId="783" priority="4" operator="equal">
      <formula>20</formula>
    </cfRule>
    <cfRule type="cellIs" dxfId="782" priority="5" operator="between">
      <formula>15</formula>
      <formula>19.9999999999999</formula>
    </cfRule>
    <cfRule type="cellIs" dxfId="781" priority="6" operator="between">
      <formula>10</formula>
      <formula>14.9999999999999</formula>
    </cfRule>
    <cfRule type="containsBlanks" dxfId="780" priority="7" stopIfTrue="1">
      <formula>LEN(TRIM(A7))=0</formula>
    </cfRule>
    <cfRule type="cellIs" dxfId="779" priority="8" operator="between">
      <formula>5</formula>
      <formula>9.999999999999</formula>
    </cfRule>
    <cfRule type="cellIs" dxfId="778" priority="9" operator="between">
      <formula>0</formula>
      <formula>4.99999999999999</formula>
    </cfRule>
  </conditionalFormatting>
  <conditionalFormatting sqref="C5">
    <cfRule type="cellIs" dxfId="777" priority="3" operator="equal">
      <formula>20</formula>
    </cfRule>
  </conditionalFormatting>
  <conditionalFormatting sqref="J12:BG71 H12:H71">
    <cfRule type="cellIs" dxfId="776" priority="28" stopIfTrue="1" operator="equal">
      <formula>$HI$301</formula>
    </cfRule>
    <cfRule type="cellIs" dxfId="775" priority="29" stopIfTrue="1" operator="equal">
      <formula>$HI$302</formula>
    </cfRule>
    <cfRule type="cellIs" dxfId="774" priority="30" stopIfTrue="1" operator="equal">
      <formula>$HI$303</formula>
    </cfRule>
    <cfRule type="cellIs" dxfId="773" priority="31" stopIfTrue="1" operator="equal">
      <formula>$HI$304</formula>
    </cfRule>
    <cfRule type="cellIs" dxfId="772" priority="32" stopIfTrue="1" operator="equal">
      <formula>$HI$305</formula>
    </cfRule>
    <cfRule type="cellIs" dxfId="771" priority="33" stopIfTrue="1" operator="equal">
      <formula>$HI$306</formula>
    </cfRule>
  </conditionalFormatting>
  <conditionalFormatting sqref="J7:BG7">
    <cfRule type="cellIs" dxfId="770" priority="34" operator="equal">
      <formula>$HI$306</formula>
    </cfRule>
    <cfRule type="cellIs" dxfId="769" priority="35" operator="equal">
      <formula>$HI$305</formula>
    </cfRule>
    <cfRule type="cellIs" dxfId="768" priority="36" operator="equal">
      <formula>$HI$304</formula>
    </cfRule>
    <cfRule type="cellIs" dxfId="767" priority="37" operator="equal">
      <formula>$HI$303</formula>
    </cfRule>
    <cfRule type="cellIs" dxfId="766" priority="38" operator="equal">
      <formula>$HI$302</formula>
    </cfRule>
    <cfRule type="cellIs" dxfId="765" priority="39" operator="equal">
      <formula>$HI$301</formula>
    </cfRule>
    <cfRule type="cellIs" dxfId="764" priority="40" operator="equal">
      <formula>20</formula>
    </cfRule>
    <cfRule type="cellIs" dxfId="763" priority="41" operator="between">
      <formula>15</formula>
      <formula>19.9999999999999</formula>
    </cfRule>
    <cfRule type="cellIs" dxfId="762" priority="42" operator="between">
      <formula>10</formula>
      <formula>14.9999999999999</formula>
    </cfRule>
    <cfRule type="containsBlanks" dxfId="761" priority="43" stopIfTrue="1">
      <formula>LEN(TRIM(J7))=0</formula>
    </cfRule>
    <cfRule type="cellIs" dxfId="760" priority="44" operator="between">
      <formula>5</formula>
      <formula>9.999999999999</formula>
    </cfRule>
    <cfRule type="cellIs" dxfId="759" priority="45" operator="between">
      <formula>0</formula>
      <formula>4.99999999999999</formula>
    </cfRule>
  </conditionalFormatting>
  <conditionalFormatting sqref="A7:B8">
    <cfRule type="cellIs" dxfId="758" priority="46" operator="equal">
      <formula>$HI$306</formula>
    </cfRule>
  </conditionalFormatting>
  <dataValidations count="3">
    <dataValidation type="list" allowBlank="1" showInputMessage="1" showErrorMessage="1" sqref="J8:BG8">
      <formula1>$HP$301:$HP$329</formula1>
    </dataValidation>
    <dataValidation type="list" allowBlank="1" showInputMessage="1" showErrorMessage="1" sqref="J7:BG7">
      <formula1>$HI$301:$HI$348</formula1>
    </dataValidation>
    <dataValidation type="list" allowBlank="1" showInputMessage="1" showErrorMessage="1" sqref="J12:BG71">
      <formula1>$HI$301:$HI$306</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4D1766F5-FAB0-4362-AFF3-778607C63736}">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BCE20F32-C86A-46D9-B34A-F4230CC2EB5F}">
            <xm:f>'Classe, période, dates, coef'!$DW$301</xm:f>
            <x14:dxf>
              <font>
                <color rgb="FFFF0000"/>
              </font>
              <fill>
                <patternFill>
                  <bgColor rgb="FFFFCCCC"/>
                </patternFill>
              </fill>
            </x14:dxf>
          </x14:cfRule>
          <xm:sqref>A2:I4</xm:sqref>
        </x14:conditionalFormatting>
      </x14:conditionalFormatting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7" t="str">
        <f>IF(OR('Classe, période, dates, coef'!A7="",'Classe, période, dates, coef'!A14=""),'Bilan Groupe Compétences'!B3,CONCATENATE('Classe, période, dates, coef'!A7,"  ~  Période : ",'Classe, période, dates, coef'!A14))</f>
        <v>Affichage classe et période : Complétez l'onglet ''Classe, période, dates, coef''</v>
      </c>
      <c r="C1" s="357"/>
      <c r="D1" s="357"/>
      <c r="E1" s="357"/>
      <c r="F1" s="357"/>
      <c r="G1" s="357"/>
      <c r="H1" s="357"/>
      <c r="I1" s="357"/>
      <c r="J1" s="111" t="str">
        <f>CONCATENATE("   ",'Bilan Groupe Compétences'!DW303)</f>
        <v xml:space="preserve">   Seconde Relation Client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5" t="str">
        <f ca="1">IF(INDEX($HF$301:$HG$338,MATCH(RIGHT(CELL("nomfichier",$HF$301),2),$HF$301:$HF$338,0),2)=0,'Classe, période, dates, coef'!DW301,INDEX($HF$301:$HG$338,MATCH(RIGHT(CELL("nomfichier",$HF$301),2),$HF$301:$HF$338,0),2))</f>
        <v>Nom élève &gt; Complétez l'onglet ''Classe, période, dates, coef''</v>
      </c>
      <c r="B2" s="355"/>
      <c r="C2" s="355"/>
      <c r="D2" s="355"/>
      <c r="E2" s="355"/>
      <c r="F2" s="355"/>
      <c r="G2" s="355"/>
      <c r="H2" s="355"/>
      <c r="I2" s="355"/>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5"/>
      <c r="B3" s="355"/>
      <c r="C3" s="355"/>
      <c r="D3" s="355"/>
      <c r="E3" s="355"/>
      <c r="F3" s="355"/>
      <c r="G3" s="355"/>
      <c r="H3" s="355"/>
      <c r="I3" s="355"/>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6"/>
      <c r="B4" s="356"/>
      <c r="C4" s="356"/>
      <c r="D4" s="356"/>
      <c r="E4" s="356"/>
      <c r="F4" s="356"/>
      <c r="G4" s="356"/>
      <c r="H4" s="356"/>
      <c r="I4" s="356"/>
    </row>
    <row r="5" spans="1:127" ht="21" customHeight="1" thickTop="1" x14ac:dyDescent="0.2">
      <c r="A5" s="365" t="s">
        <v>49</v>
      </c>
      <c r="B5" s="366"/>
      <c r="C5" s="382" t="s">
        <v>75</v>
      </c>
      <c r="D5" s="55">
        <v>4</v>
      </c>
      <c r="E5" s="385" t="s">
        <v>99</v>
      </c>
      <c r="F5" s="385"/>
      <c r="G5" s="385"/>
      <c r="H5" s="385"/>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7"/>
      <c r="B6" s="368"/>
      <c r="C6" s="383"/>
      <c r="D6" s="90">
        <v>4</v>
      </c>
      <c r="E6" s="386" t="s">
        <v>100</v>
      </c>
      <c r="F6" s="386"/>
      <c r="G6" s="386"/>
      <c r="H6" s="386"/>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9" t="str">
        <f>IF(COUNTA(J5:BG6)-COUNTIF(J5:BG6,"")=0,"",IF(ISTEXT(HT300),HT300,ROUND(HT300,1)))</f>
        <v/>
      </c>
      <c r="B7" s="370"/>
      <c r="C7" s="383"/>
      <c r="D7" s="204">
        <v>4</v>
      </c>
      <c r="E7" s="203"/>
      <c r="F7" s="400" t="s">
        <v>122</v>
      </c>
      <c r="G7" s="400"/>
      <c r="H7" s="400"/>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1"/>
      <c r="B8" s="372"/>
      <c r="C8" s="384"/>
      <c r="D8" s="201">
        <v>4</v>
      </c>
      <c r="E8" s="202"/>
      <c r="F8" s="401" t="s">
        <v>232</v>
      </c>
      <c r="G8" s="401"/>
      <c r="H8" s="401"/>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2" t="s">
        <v>22</v>
      </c>
      <c r="B9" s="393"/>
      <c r="C9" s="393"/>
      <c r="D9" s="393"/>
      <c r="E9" s="97">
        <v>4</v>
      </c>
      <c r="F9" s="387" t="s">
        <v>118</v>
      </c>
      <c r="G9" s="388"/>
      <c r="H9" s="388"/>
      <c r="I9" s="389"/>
      <c r="J9" s="375" t="str">
        <f t="shared" ref="J9:BG9" ca="1" si="3">IF(OFFSET($HN$301,COLUMN(A:A)-1,0)=0,"",OFFSET($HN$301,COLUMN(A:A)-1,0))</f>
        <v/>
      </c>
      <c r="K9" s="358" t="str">
        <f t="shared" ca="1" si="3"/>
        <v/>
      </c>
      <c r="L9" s="358" t="str">
        <f t="shared" ca="1" si="3"/>
        <v/>
      </c>
      <c r="M9" s="358" t="str">
        <f t="shared" ca="1" si="3"/>
        <v/>
      </c>
      <c r="N9" s="358" t="str">
        <f t="shared" ca="1" si="3"/>
        <v/>
      </c>
      <c r="O9" s="358" t="str">
        <f t="shared" ca="1" si="3"/>
        <v/>
      </c>
      <c r="P9" s="358" t="str">
        <f t="shared" ca="1" si="3"/>
        <v/>
      </c>
      <c r="Q9" s="358" t="str">
        <f t="shared" ca="1" si="3"/>
        <v/>
      </c>
      <c r="R9" s="358" t="str">
        <f t="shared" ca="1" si="3"/>
        <v/>
      </c>
      <c r="S9" s="358" t="str">
        <f t="shared" ca="1" si="3"/>
        <v/>
      </c>
      <c r="T9" s="358" t="str">
        <f t="shared" ca="1" si="3"/>
        <v/>
      </c>
      <c r="U9" s="358" t="str">
        <f t="shared" ca="1" si="3"/>
        <v/>
      </c>
      <c r="V9" s="358" t="str">
        <f t="shared" ca="1" si="3"/>
        <v/>
      </c>
      <c r="W9" s="358" t="str">
        <f t="shared" ca="1" si="3"/>
        <v/>
      </c>
      <c r="X9" s="358" t="str">
        <f t="shared" ca="1" si="3"/>
        <v/>
      </c>
      <c r="Y9" s="358" t="str">
        <f t="shared" ca="1" si="3"/>
        <v/>
      </c>
      <c r="Z9" s="358" t="str">
        <f t="shared" ca="1" si="3"/>
        <v/>
      </c>
      <c r="AA9" s="358" t="str">
        <f t="shared" ca="1" si="3"/>
        <v/>
      </c>
      <c r="AB9" s="358" t="str">
        <f t="shared" ca="1" si="3"/>
        <v/>
      </c>
      <c r="AC9" s="358" t="str">
        <f t="shared" ca="1" si="3"/>
        <v/>
      </c>
      <c r="AD9" s="358" t="str">
        <f t="shared" ca="1" si="3"/>
        <v/>
      </c>
      <c r="AE9" s="358" t="str">
        <f t="shared" ca="1" si="3"/>
        <v/>
      </c>
      <c r="AF9" s="358" t="str">
        <f t="shared" ca="1" si="3"/>
        <v/>
      </c>
      <c r="AG9" s="358" t="str">
        <f t="shared" ca="1" si="3"/>
        <v/>
      </c>
      <c r="AH9" s="358" t="str">
        <f t="shared" ca="1" si="3"/>
        <v/>
      </c>
      <c r="AI9" s="358" t="str">
        <f t="shared" ca="1" si="3"/>
        <v/>
      </c>
      <c r="AJ9" s="358" t="str">
        <f t="shared" ca="1" si="3"/>
        <v/>
      </c>
      <c r="AK9" s="358" t="str">
        <f t="shared" ca="1" si="3"/>
        <v/>
      </c>
      <c r="AL9" s="358" t="str">
        <f t="shared" ca="1" si="3"/>
        <v/>
      </c>
      <c r="AM9" s="358" t="str">
        <f t="shared" ca="1" si="3"/>
        <v/>
      </c>
      <c r="AN9" s="358" t="str">
        <f t="shared" ca="1" si="3"/>
        <v/>
      </c>
      <c r="AO9" s="358" t="str">
        <f t="shared" ca="1" si="3"/>
        <v/>
      </c>
      <c r="AP9" s="358" t="str">
        <f t="shared" ca="1" si="3"/>
        <v/>
      </c>
      <c r="AQ9" s="358" t="str">
        <f t="shared" ca="1" si="3"/>
        <v/>
      </c>
      <c r="AR9" s="358" t="str">
        <f t="shared" ca="1" si="3"/>
        <v/>
      </c>
      <c r="AS9" s="358" t="str">
        <f t="shared" ca="1" si="3"/>
        <v/>
      </c>
      <c r="AT9" s="358" t="str">
        <f t="shared" ca="1" si="3"/>
        <v/>
      </c>
      <c r="AU9" s="358" t="str">
        <f t="shared" ca="1" si="3"/>
        <v/>
      </c>
      <c r="AV9" s="358" t="str">
        <f t="shared" ca="1" si="3"/>
        <v/>
      </c>
      <c r="AW9" s="358" t="str">
        <f t="shared" ca="1" si="3"/>
        <v/>
      </c>
      <c r="AX9" s="358" t="str">
        <f t="shared" ca="1" si="3"/>
        <v/>
      </c>
      <c r="AY9" s="358" t="str">
        <f t="shared" ca="1" si="3"/>
        <v/>
      </c>
      <c r="AZ9" s="358" t="str">
        <f t="shared" ca="1" si="3"/>
        <v/>
      </c>
      <c r="BA9" s="358" t="str">
        <f t="shared" ca="1" si="3"/>
        <v/>
      </c>
      <c r="BB9" s="358" t="str">
        <f t="shared" ca="1" si="3"/>
        <v/>
      </c>
      <c r="BC9" s="358" t="str">
        <f t="shared" ca="1" si="3"/>
        <v/>
      </c>
      <c r="BD9" s="358" t="str">
        <f t="shared" ca="1" si="3"/>
        <v/>
      </c>
      <c r="BE9" s="358" t="str">
        <f t="shared" ca="1" si="3"/>
        <v/>
      </c>
      <c r="BF9" s="358" t="str">
        <f t="shared" ca="1" si="3"/>
        <v/>
      </c>
      <c r="BG9" s="373" t="str">
        <f t="shared" ca="1" si="3"/>
        <v/>
      </c>
      <c r="DF9" s="9"/>
      <c r="DG9" s="28"/>
      <c r="DI9" s="28"/>
      <c r="DK9" s="28"/>
      <c r="DO9" s="28"/>
      <c r="DQ9" s="28"/>
      <c r="DS9" s="28"/>
      <c r="DU9" s="28"/>
      <c r="DW9" s="28"/>
    </row>
    <row r="10" spans="1:127" ht="36" customHeight="1" x14ac:dyDescent="0.2">
      <c r="A10" s="394" t="s">
        <v>23</v>
      </c>
      <c r="B10" s="395"/>
      <c r="C10" s="395"/>
      <c r="D10" s="395"/>
      <c r="E10" s="396"/>
      <c r="F10" s="112" t="str">
        <f>E6</f>
        <v>Moyenne minimale indicative</v>
      </c>
      <c r="G10" s="113" t="str">
        <f>E5</f>
        <v>Moyenne maximale indicative</v>
      </c>
      <c r="H10" s="390" t="s">
        <v>77</v>
      </c>
      <c r="I10" s="391"/>
      <c r="J10" s="376"/>
      <c r="K10" s="359"/>
      <c r="L10" s="359"/>
      <c r="M10" s="359"/>
      <c r="N10" s="359"/>
      <c r="O10" s="359"/>
      <c r="P10" s="359"/>
      <c r="Q10" s="359"/>
      <c r="R10" s="359"/>
      <c r="S10" s="359"/>
      <c r="T10" s="359"/>
      <c r="U10" s="359"/>
      <c r="V10" s="359"/>
      <c r="W10" s="359"/>
      <c r="X10" s="359"/>
      <c r="Y10" s="359"/>
      <c r="Z10" s="359"/>
      <c r="AA10" s="359"/>
      <c r="AB10" s="359"/>
      <c r="AC10" s="359"/>
      <c r="AD10" s="359"/>
      <c r="AE10" s="359"/>
      <c r="AF10" s="359"/>
      <c r="AG10" s="359"/>
      <c r="AH10" s="359"/>
      <c r="AI10" s="359"/>
      <c r="AJ10" s="359"/>
      <c r="AK10" s="359"/>
      <c r="AL10" s="359"/>
      <c r="AM10" s="359"/>
      <c r="AN10" s="359"/>
      <c r="AO10" s="359"/>
      <c r="AP10" s="359"/>
      <c r="AQ10" s="359"/>
      <c r="AR10" s="359"/>
      <c r="AS10" s="359"/>
      <c r="AT10" s="359"/>
      <c r="AU10" s="359"/>
      <c r="AV10" s="359"/>
      <c r="AW10" s="359"/>
      <c r="AX10" s="359"/>
      <c r="AY10" s="359"/>
      <c r="AZ10" s="359"/>
      <c r="BA10" s="359"/>
      <c r="BB10" s="359"/>
      <c r="BC10" s="359"/>
      <c r="BD10" s="359"/>
      <c r="BE10" s="359"/>
      <c r="BF10" s="359"/>
      <c r="BG10" s="374"/>
      <c r="DF10" s="9"/>
      <c r="DG10" s="28"/>
      <c r="DI10" s="28"/>
      <c r="DK10" s="28"/>
      <c r="DO10" s="28"/>
      <c r="DQ10" s="28"/>
      <c r="DS10" s="28"/>
      <c r="DU10" s="28"/>
      <c r="DW10" s="28"/>
    </row>
    <row r="11" spans="1:127" ht="12.75" customHeight="1" x14ac:dyDescent="0.2">
      <c r="A11" s="397">
        <v>6</v>
      </c>
      <c r="B11" s="398"/>
      <c r="C11" s="398"/>
      <c r="D11" s="398"/>
      <c r="E11" s="399"/>
      <c r="F11" s="82">
        <v>6</v>
      </c>
      <c r="G11" s="100">
        <v>6</v>
      </c>
      <c r="H11" s="377">
        <v>6</v>
      </c>
      <c r="I11" s="378"/>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2" t="str">
        <f>IF('Bilan Groupe Compétences'!A13="","",'Bilan Groupe Compétences'!A13)</f>
        <v>Orientation MA1 : Communiquer avec courtoisie, faire preuve de serviabilité, de calme et de tact</v>
      </c>
      <c r="B12" s="363"/>
      <c r="C12" s="363"/>
      <c r="D12" s="363"/>
      <c r="E12" s="363"/>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60" t="str">
        <f t="shared" ref="H12:H71" si="6">IF(HR307="","",HR307)</f>
        <v/>
      </c>
      <c r="I12" s="361"/>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2" t="str">
        <f>IF('Bilan Groupe Compétences'!A14="","",'Bilan Groupe Compétences'!A14)</f>
        <v>Orientation MA2 : Maintenir son espace de travail fonctionnel et propre dans le respect des règles internes</v>
      </c>
      <c r="B13" s="363"/>
      <c r="C13" s="363"/>
      <c r="D13" s="363"/>
      <c r="E13" s="364"/>
      <c r="F13" s="96" t="str">
        <f t="shared" si="4"/>
        <v/>
      </c>
      <c r="G13" s="95" t="str">
        <f t="shared" si="5"/>
        <v/>
      </c>
      <c r="H13" s="360" t="str">
        <f t="shared" si="6"/>
        <v/>
      </c>
      <c r="I13" s="361"/>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2" t="str">
        <f>IF('Bilan Groupe Compétences'!A15="","",'Bilan Groupe Compétences'!A15)</f>
        <v>Orientation MA3 : Rechercher, trier, classifier, sélectionner l'information papier et numérique</v>
      </c>
      <c r="B14" s="363"/>
      <c r="C14" s="363"/>
      <c r="D14" s="363"/>
      <c r="E14" s="364"/>
      <c r="F14" s="96" t="str">
        <f t="shared" si="4"/>
        <v/>
      </c>
      <c r="G14" s="95" t="str">
        <f t="shared" si="5"/>
        <v/>
      </c>
      <c r="H14" s="360" t="str">
        <f t="shared" si="6"/>
        <v/>
      </c>
      <c r="I14" s="361"/>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2" t="str">
        <f>IF('Bilan Groupe Compétences'!A16="","",'Bilan Groupe Compétences'!A16)</f>
        <v>Orientation MA4 : Rédiger correctement des messages et comptes-rendus simples</v>
      </c>
      <c r="B15" s="363"/>
      <c r="C15" s="363"/>
      <c r="D15" s="363"/>
      <c r="E15" s="364"/>
      <c r="F15" s="96" t="str">
        <f t="shared" si="4"/>
        <v/>
      </c>
      <c r="G15" s="95" t="str">
        <f t="shared" si="5"/>
        <v/>
      </c>
      <c r="H15" s="360" t="str">
        <f t="shared" si="6"/>
        <v/>
      </c>
      <c r="I15" s="361"/>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2" t="str">
        <f>IF('Bilan Groupe Compétences'!A17="","",'Bilan Groupe Compétences'!A17)</f>
        <v>Orientation MA5 : Montrer de l'intérêt pour l'anglais et/ou autre(s) langue(s) étrangère(s)</v>
      </c>
      <c r="B16" s="363"/>
      <c r="C16" s="363"/>
      <c r="D16" s="363"/>
      <c r="E16" s="364"/>
      <c r="F16" s="96" t="str">
        <f t="shared" si="4"/>
        <v/>
      </c>
      <c r="G16" s="95" t="str">
        <f t="shared" si="5"/>
        <v/>
      </c>
      <c r="H16" s="360" t="str">
        <f t="shared" si="6"/>
        <v/>
      </c>
      <c r="I16" s="361"/>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2" t="str">
        <f>IF('Bilan Groupe Compétences'!A18="","",'Bilan Groupe Compétences'!A18)</f>
        <v>Orientation MCV-A1 : Effectuer et comprendre des calculs commerciaux simples (cadencier, % TVA et réduction)</v>
      </c>
      <c r="B17" s="363"/>
      <c r="C17" s="363"/>
      <c r="D17" s="363"/>
      <c r="E17" s="364"/>
      <c r="F17" s="96" t="str">
        <f t="shared" si="4"/>
        <v/>
      </c>
      <c r="G17" s="95" t="str">
        <f t="shared" si="5"/>
        <v/>
      </c>
      <c r="H17" s="360" t="str">
        <f t="shared" si="6"/>
        <v/>
      </c>
      <c r="I17" s="361"/>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2" t="str">
        <f>IF('Bilan Groupe Compétences'!A19="","",'Bilan Groupe Compétences'!A19)</f>
        <v>Orientation MCV-A2 : Travailler en équipe, collaborer, communiquer avec ses collaborateurs</v>
      </c>
      <c r="B18" s="363"/>
      <c r="C18" s="363"/>
      <c r="D18" s="363"/>
      <c r="E18" s="364"/>
      <c r="F18" s="96" t="str">
        <f t="shared" si="4"/>
        <v/>
      </c>
      <c r="G18" s="95" t="str">
        <f t="shared" si="5"/>
        <v/>
      </c>
      <c r="H18" s="360" t="str">
        <f t="shared" si="6"/>
        <v/>
      </c>
      <c r="I18" s="361"/>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2" t="str">
        <f>IF('Bilan Groupe Compétences'!A20="","",'Bilan Groupe Compétences'!A20)</f>
        <v>Orientation MCV-A3 : Argumenter, convaincre, répondre à des objections sur des sujets (ou produits) simples</v>
      </c>
      <c r="B19" s="363"/>
      <c r="C19" s="363"/>
      <c r="D19" s="363"/>
      <c r="E19" s="364"/>
      <c r="F19" s="96" t="str">
        <f t="shared" si="4"/>
        <v/>
      </c>
      <c r="G19" s="95" t="str">
        <f t="shared" si="5"/>
        <v/>
      </c>
      <c r="H19" s="360" t="str">
        <f t="shared" si="6"/>
        <v/>
      </c>
      <c r="I19" s="361"/>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2" t="str">
        <f>IF('Bilan Groupe Compétences'!A21="","",'Bilan Groupe Compétences'!A21)</f>
        <v>Orientation MCV-A4 : Se montrer dynamique, rapide et efficace dans la réalisation de tâches matérielles</v>
      </c>
      <c r="B20" s="363"/>
      <c r="C20" s="363"/>
      <c r="D20" s="363"/>
      <c r="E20" s="364"/>
      <c r="F20" s="96" t="str">
        <f t="shared" si="4"/>
        <v/>
      </c>
      <c r="G20" s="95" t="str">
        <f t="shared" si="5"/>
        <v/>
      </c>
      <c r="H20" s="360" t="str">
        <f t="shared" si="6"/>
        <v/>
      </c>
      <c r="I20" s="361"/>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2" t="str">
        <f>IF('Bilan Groupe Compétences'!A22="","",'Bilan Groupe Compétences'!A22)</f>
        <v>Orientation MCV-A5 : Mettre en valeur des présentations de produits et/ou créer des affichettes attrayantes</v>
      </c>
      <c r="B21" s="363"/>
      <c r="C21" s="363"/>
      <c r="D21" s="363"/>
      <c r="E21" s="364"/>
      <c r="F21" s="96" t="str">
        <f t="shared" si="4"/>
        <v/>
      </c>
      <c r="G21" s="95" t="str">
        <f t="shared" si="5"/>
        <v/>
      </c>
      <c r="H21" s="360" t="str">
        <f t="shared" si="6"/>
        <v/>
      </c>
      <c r="I21" s="361"/>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2" t="str">
        <f>IF('Bilan Groupe Compétences'!A23="","",'Bilan Groupe Compétences'!A23)</f>
        <v>Orientation MCV-B1 : Travailler en autonomie, faire preuve d’indépendance et d’organisation, prendre des initiatives</v>
      </c>
      <c r="B22" s="363"/>
      <c r="C22" s="363"/>
      <c r="D22" s="363"/>
      <c r="E22" s="364"/>
      <c r="F22" s="96" t="str">
        <f t="shared" si="4"/>
        <v/>
      </c>
      <c r="G22" s="95" t="str">
        <f t="shared" si="5"/>
        <v/>
      </c>
      <c r="H22" s="360" t="str">
        <f t="shared" si="6"/>
        <v/>
      </c>
      <c r="I22" s="361"/>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2" t="str">
        <f>IF('Bilan Groupe Compétences'!A24="","",'Bilan Groupe Compétences'!A24)</f>
        <v>Orientation MCV-B2 : Faire preuve de qualité d'écoute, d'observation, d'adaptabilité et d'aisance verbale</v>
      </c>
      <c r="B23" s="363"/>
      <c r="C23" s="363"/>
      <c r="D23" s="363"/>
      <c r="E23" s="364"/>
      <c r="F23" s="96" t="str">
        <f t="shared" si="4"/>
        <v/>
      </c>
      <c r="G23" s="95" t="str">
        <f t="shared" si="5"/>
        <v/>
      </c>
      <c r="H23" s="360" t="str">
        <f t="shared" si="6"/>
        <v/>
      </c>
      <c r="I23" s="361"/>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2" t="str">
        <f>IF('Bilan Groupe Compétences'!A25="","",'Bilan Groupe Compétences'!A25)</f>
        <v>Orientation MCV-B3 : Faire preuve d'aisance, de persévérance dans l'argumentation, la réponse aux objections</v>
      </c>
      <c r="B24" s="363"/>
      <c r="C24" s="363"/>
      <c r="D24" s="363"/>
      <c r="E24" s="364"/>
      <c r="F24" s="96" t="str">
        <f t="shared" si="4"/>
        <v/>
      </c>
      <c r="G24" s="95" t="str">
        <f t="shared" si="5"/>
        <v/>
      </c>
      <c r="H24" s="360" t="str">
        <f t="shared" si="6"/>
        <v/>
      </c>
      <c r="I24" s="361"/>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2" t="str">
        <f>IF('Bilan Groupe Compétences'!A26="","",'Bilan Groupe Compétences'!A26)</f>
        <v>Orientation MCV-B4 : Analyser, synthétiser, s’autoanalyser avec pertinence à l’oral ou l’écrit</v>
      </c>
      <c r="B25" s="363"/>
      <c r="C25" s="363"/>
      <c r="D25" s="363"/>
      <c r="E25" s="364"/>
      <c r="F25" s="96" t="str">
        <f t="shared" si="4"/>
        <v/>
      </c>
      <c r="G25" s="95" t="str">
        <f t="shared" si="5"/>
        <v/>
      </c>
      <c r="H25" s="360" t="str">
        <f t="shared" si="6"/>
        <v/>
      </c>
      <c r="I25" s="361"/>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2" t="str">
        <f>IF('Bilan Groupe Compétences'!A27="","",'Bilan Groupe Compétences'!A27)</f>
        <v>Orientation MCV-B5 : Se montrer rationnel, flexible et entreprenant dans des situations de mobilité</v>
      </c>
      <c r="B26" s="363"/>
      <c r="C26" s="363"/>
      <c r="D26" s="363"/>
      <c r="E26" s="364"/>
      <c r="F26" s="96" t="str">
        <f t="shared" si="4"/>
        <v/>
      </c>
      <c r="G26" s="95" t="str">
        <f t="shared" si="5"/>
        <v/>
      </c>
      <c r="H26" s="360" t="str">
        <f t="shared" si="6"/>
        <v/>
      </c>
      <c r="I26" s="361"/>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2" t="str">
        <f>IF('Bilan Groupe Compétences'!A28="","",'Bilan Groupe Compétences'!A28)</f>
        <v>1.A. Prendre contact avec le client interne ou externe (ou prospect), dans un cadre omnicanal :</v>
      </c>
      <c r="B27" s="363"/>
      <c r="C27" s="363"/>
      <c r="D27" s="363"/>
      <c r="E27" s="364"/>
      <c r="F27" s="96" t="str">
        <f t="shared" si="4"/>
        <v/>
      </c>
      <c r="G27" s="95" t="str">
        <f t="shared" si="5"/>
        <v/>
      </c>
      <c r="H27" s="360" t="str">
        <f t="shared" si="6"/>
        <v/>
      </c>
      <c r="I27" s="361"/>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2" t="str">
        <f>IF('Bilan Groupe Compétences'!A29="","",'Bilan Groupe Compétences'!A29)</f>
        <v>1.B. Identifier le client externe ou interne à l’organisation et ses caractéristiques, dans un cadre omnicanal</v>
      </c>
      <c r="B28" s="363"/>
      <c r="C28" s="363"/>
      <c r="D28" s="363"/>
      <c r="E28" s="364"/>
      <c r="F28" s="96" t="str">
        <f t="shared" si="4"/>
        <v/>
      </c>
      <c r="G28" s="95" t="str">
        <f t="shared" si="5"/>
        <v/>
      </c>
      <c r="H28" s="360" t="str">
        <f t="shared" si="6"/>
        <v/>
      </c>
      <c r="I28" s="361"/>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2" t="str">
        <f>IF('Bilan Groupe Compétences'!A30="","",'Bilan Groupe Compétences'!A30)</f>
        <v>1.C. Identifier le besoin du client externe ou interne (ou du prospect), dans un cadre omnicanal</v>
      </c>
      <c r="B29" s="363"/>
      <c r="C29" s="363"/>
      <c r="D29" s="363"/>
      <c r="E29" s="364"/>
      <c r="F29" s="96" t="str">
        <f t="shared" si="4"/>
        <v/>
      </c>
      <c r="G29" s="95" t="str">
        <f t="shared" si="5"/>
        <v/>
      </c>
      <c r="H29" s="360" t="str">
        <f t="shared" si="6"/>
        <v/>
      </c>
      <c r="I29" s="361"/>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2" t="str">
        <f>IF('Bilan Groupe Compétences'!A31="","",'Bilan Groupe Compétences'!A31)</f>
        <v>1.D. Proposer une solution adaptée au parcours et à l’expérience du client interne ou externe (ou prospect), dans un cadre omnicanal</v>
      </c>
      <c r="B30" s="363"/>
      <c r="C30" s="363"/>
      <c r="D30" s="363"/>
      <c r="E30" s="364"/>
      <c r="F30" s="96" t="str">
        <f t="shared" si="4"/>
        <v/>
      </c>
      <c r="G30" s="95" t="str">
        <f t="shared" si="5"/>
        <v/>
      </c>
      <c r="H30" s="360" t="str">
        <f t="shared" si="6"/>
        <v/>
      </c>
      <c r="I30" s="361"/>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2" t="str">
        <f>IF('Bilan Groupe Compétences'!A32="","",'Bilan Groupe Compétences'!A32)</f>
        <v>2.A. Gérer le suivi de la demande du client interne ou externe (ou du prospect) dans un cadre omnicanal, notamment :</v>
      </c>
      <c r="B31" s="363"/>
      <c r="C31" s="363"/>
      <c r="D31" s="363"/>
      <c r="E31" s="364"/>
      <c r="F31" s="96" t="str">
        <f t="shared" si="4"/>
        <v/>
      </c>
      <c r="G31" s="95" t="str">
        <f t="shared" si="5"/>
        <v/>
      </c>
      <c r="H31" s="360" t="str">
        <f t="shared" si="6"/>
        <v/>
      </c>
      <c r="I31" s="361"/>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2" t="str">
        <f>IF('Bilan Groupe Compétences'!A33="","",'Bilan Groupe Compétences'!A33)</f>
        <v>2.B. Satisfaire le client interne ou externe (ou prospect) dans un cadre omnicanal</v>
      </c>
      <c r="B32" s="363"/>
      <c r="C32" s="363"/>
      <c r="D32" s="363"/>
      <c r="E32" s="364"/>
      <c r="F32" s="96" t="str">
        <f t="shared" si="4"/>
        <v/>
      </c>
      <c r="G32" s="95" t="str">
        <f t="shared" si="5"/>
        <v/>
      </c>
      <c r="H32" s="360" t="str">
        <f t="shared" si="6"/>
        <v/>
      </c>
      <c r="I32" s="361"/>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2" t="str">
        <f>IF('Bilan Groupe Compétences'!A34="","",'Bilan Groupe Compétences'!A34)</f>
        <v>2.C. Fidéliser/pérenniser la relation avec le client interne ou externe dans un cadre omnicanal</v>
      </c>
      <c r="B33" s="363"/>
      <c r="C33" s="363"/>
      <c r="D33" s="363"/>
      <c r="E33" s="364"/>
      <c r="F33" s="96" t="str">
        <f t="shared" si="4"/>
        <v/>
      </c>
      <c r="G33" s="95" t="str">
        <f t="shared" si="5"/>
        <v/>
      </c>
      <c r="H33" s="360" t="str">
        <f t="shared" si="6"/>
        <v/>
      </c>
      <c r="I33" s="361"/>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2" t="str">
        <f>IF('Bilan Groupe Compétences'!A35="","",'Bilan Groupe Compétences'!A35)</f>
        <v>3.A. Assurer la veille informationnelle et commerciale (la collecte) dans un cadre omnicanal</v>
      </c>
      <c r="B34" s="363"/>
      <c r="C34" s="363"/>
      <c r="D34" s="363"/>
      <c r="E34" s="364"/>
      <c r="F34" s="96" t="str">
        <f t="shared" si="4"/>
        <v/>
      </c>
      <c r="G34" s="95" t="str">
        <f t="shared" si="5"/>
        <v/>
      </c>
      <c r="H34" s="360" t="str">
        <f t="shared" si="6"/>
        <v/>
      </c>
      <c r="I34" s="361"/>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2" t="str">
        <f>IF('Bilan Groupe Compétences'!A36="","",'Bilan Groupe Compétences'!A36)</f>
        <v>3.B. Traiter et exploiter l’information relative à la relation client (interne, externe ou prospect) dans un cadre omnicanal</v>
      </c>
      <c r="B35" s="363"/>
      <c r="C35" s="363"/>
      <c r="D35" s="363"/>
      <c r="E35" s="364"/>
      <c r="F35" s="96" t="str">
        <f t="shared" si="4"/>
        <v/>
      </c>
      <c r="G35" s="95" t="str">
        <f t="shared" si="5"/>
        <v/>
      </c>
      <c r="H35" s="360" t="str">
        <f t="shared" si="6"/>
        <v/>
      </c>
      <c r="I35" s="361"/>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2" t="str">
        <f>IF('Bilan Groupe Compétences'!A37="","",'Bilan Groupe Compétences'!A37)</f>
        <v>3.C. Diffuser l’information au client interne, externe ou au prospect dans un cadre omnicanal</v>
      </c>
      <c r="B36" s="363"/>
      <c r="C36" s="363"/>
      <c r="D36" s="363"/>
      <c r="E36" s="364"/>
      <c r="F36" s="96" t="str">
        <f t="shared" si="4"/>
        <v/>
      </c>
      <c r="G36" s="95" t="str">
        <f t="shared" si="5"/>
        <v/>
      </c>
      <c r="H36" s="360" t="str">
        <f t="shared" si="6"/>
        <v/>
      </c>
      <c r="I36" s="361"/>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2" t="str">
        <f>IF('Bilan Groupe Compétences'!A38="","",'Bilan Groupe Compétences'!A38)</f>
        <v>CT 1. Produire un résultat conforme à la commande (de la hiérarchie, du client…)</v>
      </c>
      <c r="B37" s="363"/>
      <c r="C37" s="363"/>
      <c r="D37" s="363"/>
      <c r="E37" s="364"/>
      <c r="F37" s="96" t="str">
        <f t="shared" si="4"/>
        <v/>
      </c>
      <c r="G37" s="95" t="str">
        <f t="shared" si="5"/>
        <v/>
      </c>
      <c r="H37" s="360" t="str">
        <f t="shared" si="6"/>
        <v/>
      </c>
      <c r="I37" s="361"/>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2" t="str">
        <f>IF('Bilan Groupe Compétences'!A39="","",'Bilan Groupe Compétences'!A39)</f>
        <v>CT 2. Respecter les délais impartis</v>
      </c>
      <c r="B38" s="363"/>
      <c r="C38" s="363"/>
      <c r="D38" s="363"/>
      <c r="E38" s="364"/>
      <c r="F38" s="96" t="str">
        <f t="shared" si="4"/>
        <v/>
      </c>
      <c r="G38" s="95" t="str">
        <f t="shared" si="5"/>
        <v/>
      </c>
      <c r="H38" s="360" t="str">
        <f t="shared" si="6"/>
        <v/>
      </c>
      <c r="I38" s="361"/>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2" t="str">
        <f>IF('Bilan Groupe Compétences'!A40="","",'Bilan Groupe Compétences'!A40)</f>
        <v>CT 3. Restituer la présentation de son activité</v>
      </c>
      <c r="B39" s="363"/>
      <c r="C39" s="363"/>
      <c r="D39" s="363"/>
      <c r="E39" s="364"/>
      <c r="F39" s="96" t="str">
        <f t="shared" si="4"/>
        <v/>
      </c>
      <c r="G39" s="95" t="str">
        <f t="shared" si="5"/>
        <v/>
      </c>
      <c r="H39" s="360" t="str">
        <f t="shared" si="6"/>
        <v/>
      </c>
      <c r="I39" s="361"/>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2" t="str">
        <f>IF('Bilan Groupe Compétences'!A41="","",'Bilan Groupe Compétences'!A41)</f>
        <v>CT 4. S'impliquer dans son action</v>
      </c>
      <c r="B40" s="363"/>
      <c r="C40" s="363"/>
      <c r="D40" s="363"/>
      <c r="E40" s="364"/>
      <c r="F40" s="96" t="str">
        <f t="shared" si="4"/>
        <v/>
      </c>
      <c r="G40" s="95" t="str">
        <f t="shared" si="5"/>
        <v/>
      </c>
      <c r="H40" s="360" t="str">
        <f t="shared" si="6"/>
        <v/>
      </c>
      <c r="I40" s="361"/>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2" t="str">
        <f>IF('Bilan Groupe Compétences'!A42="","",'Bilan Groupe Compétences'!A42)</f>
        <v>CT 5. S'intégrer de façon harmonieuse et constructive à l'équipe de travail</v>
      </c>
      <c r="B41" s="363"/>
      <c r="C41" s="363"/>
      <c r="D41" s="363"/>
      <c r="E41" s="364"/>
      <c r="F41" s="96" t="str">
        <f t="shared" si="4"/>
        <v/>
      </c>
      <c r="G41" s="95" t="str">
        <f t="shared" si="5"/>
        <v/>
      </c>
      <c r="H41" s="360" t="str">
        <f t="shared" si="6"/>
        <v/>
      </c>
      <c r="I41" s="361"/>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2" t="str">
        <f>IF('Bilan Groupe Compétences'!A43="","",'Bilan Groupe Compétences'!A43)</f>
        <v>CT 6. Rechercher l'information et l'exploiter</v>
      </c>
      <c r="B42" s="363"/>
      <c r="C42" s="363"/>
      <c r="D42" s="363"/>
      <c r="E42" s="364"/>
      <c r="F42" s="96" t="str">
        <f t="shared" si="4"/>
        <v/>
      </c>
      <c r="G42" s="95" t="str">
        <f t="shared" si="5"/>
        <v/>
      </c>
      <c r="H42" s="360" t="str">
        <f t="shared" si="6"/>
        <v/>
      </c>
      <c r="I42" s="361"/>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2" t="str">
        <f>IF('Bilan Groupe Compétences'!A44="","",'Bilan Groupe Compétences'!A44)</f>
        <v>CT 7. A l'écrit, s'exprimer avec la qualité rédactionnelle attendue</v>
      </c>
      <c r="B43" s="363"/>
      <c r="C43" s="363"/>
      <c r="D43" s="363"/>
      <c r="E43" s="364"/>
      <c r="F43" s="96" t="str">
        <f t="shared" si="4"/>
        <v/>
      </c>
      <c r="G43" s="95" t="str">
        <f t="shared" si="5"/>
        <v/>
      </c>
      <c r="H43" s="360" t="str">
        <f t="shared" si="6"/>
        <v/>
      </c>
      <c r="I43" s="361"/>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2" t="str">
        <f>IF('Bilan Groupe Compétences'!A45="","",'Bilan Groupe Compétences'!A45)</f>
        <v>CT 8. A l'oral, s'exprimer de façon professionnelle</v>
      </c>
      <c r="B44" s="363"/>
      <c r="C44" s="363"/>
      <c r="D44" s="363"/>
      <c r="E44" s="364"/>
      <c r="F44" s="96" t="str">
        <f t="shared" si="4"/>
        <v/>
      </c>
      <c r="G44" s="95" t="str">
        <f t="shared" si="5"/>
        <v/>
      </c>
      <c r="H44" s="360" t="str">
        <f t="shared" si="6"/>
        <v/>
      </c>
      <c r="I44" s="361"/>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2" t="str">
        <f>IF('Bilan Groupe Compétences'!A46="","",'Bilan Groupe Compétences'!A46)</f>
        <v>CT 9. Développer son agilité numérique</v>
      </c>
      <c r="B45" s="363"/>
      <c r="C45" s="363"/>
      <c r="D45" s="363"/>
      <c r="E45" s="364"/>
      <c r="F45" s="96" t="str">
        <f t="shared" si="4"/>
        <v/>
      </c>
      <c r="G45" s="95" t="str">
        <f t="shared" si="5"/>
        <v/>
      </c>
      <c r="H45" s="360" t="str">
        <f t="shared" si="6"/>
        <v/>
      </c>
      <c r="I45" s="361"/>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2" t="str">
        <f>IF('Bilan Groupe Compétences'!A47="","",'Bilan Groupe Compétences'!A47)</f>
        <v>CT 10. Adopter une posture professionnelle (non verbal)</v>
      </c>
      <c r="B46" s="363"/>
      <c r="C46" s="363"/>
      <c r="D46" s="363"/>
      <c r="E46" s="364"/>
      <c r="F46" s="96" t="str">
        <f t="shared" si="4"/>
        <v/>
      </c>
      <c r="G46" s="95" t="str">
        <f t="shared" si="5"/>
        <v/>
      </c>
      <c r="H46" s="360" t="str">
        <f t="shared" si="6"/>
        <v/>
      </c>
      <c r="I46" s="361"/>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2" t="str">
        <f>IF('Bilan Groupe Compétences'!A48="","",'Bilan Groupe Compétences'!A48)</f>
        <v>CT 11. S'autoévaluer</v>
      </c>
      <c r="B47" s="363"/>
      <c r="C47" s="363"/>
      <c r="D47" s="363"/>
      <c r="E47" s="364"/>
      <c r="F47" s="96" t="str">
        <f t="shared" si="4"/>
        <v/>
      </c>
      <c r="G47" s="95" t="str">
        <f t="shared" si="5"/>
        <v/>
      </c>
      <c r="H47" s="360" t="str">
        <f t="shared" si="6"/>
        <v/>
      </c>
      <c r="I47" s="361"/>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2" t="str">
        <f>IF('Bilan Groupe Compétences'!A49="","",'Bilan Groupe Compétences'!A49)</f>
        <v/>
      </c>
      <c r="B48" s="363"/>
      <c r="C48" s="363"/>
      <c r="D48" s="363"/>
      <c r="E48" s="364"/>
      <c r="F48" s="96" t="str">
        <f t="shared" si="4"/>
        <v/>
      </c>
      <c r="G48" s="95" t="str">
        <f t="shared" si="5"/>
        <v/>
      </c>
      <c r="H48" s="360" t="str">
        <f t="shared" si="6"/>
        <v/>
      </c>
      <c r="I48" s="361"/>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2" t="str">
        <f>IF('Bilan Groupe Compétences'!A50="","",'Bilan Groupe Compétences'!A50)</f>
        <v/>
      </c>
      <c r="B49" s="363"/>
      <c r="C49" s="363"/>
      <c r="D49" s="363"/>
      <c r="E49" s="364"/>
      <c r="F49" s="96" t="str">
        <f t="shared" si="4"/>
        <v/>
      </c>
      <c r="G49" s="95" t="str">
        <f t="shared" si="5"/>
        <v/>
      </c>
      <c r="H49" s="360" t="str">
        <f t="shared" si="6"/>
        <v/>
      </c>
      <c r="I49" s="361"/>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2" t="str">
        <f>IF('Bilan Groupe Compétences'!A51="","",'Bilan Groupe Compétences'!A51)</f>
        <v/>
      </c>
      <c r="B50" s="363"/>
      <c r="C50" s="363"/>
      <c r="D50" s="363"/>
      <c r="E50" s="364"/>
      <c r="F50" s="96" t="str">
        <f t="shared" si="4"/>
        <v/>
      </c>
      <c r="G50" s="95" t="str">
        <f t="shared" si="5"/>
        <v/>
      </c>
      <c r="H50" s="360" t="str">
        <f t="shared" si="6"/>
        <v/>
      </c>
      <c r="I50" s="361"/>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2" t="str">
        <f>IF('Bilan Groupe Compétences'!A52="","",'Bilan Groupe Compétences'!A52)</f>
        <v/>
      </c>
      <c r="B51" s="363"/>
      <c r="C51" s="363"/>
      <c r="D51" s="363"/>
      <c r="E51" s="364"/>
      <c r="F51" s="96" t="str">
        <f t="shared" si="4"/>
        <v/>
      </c>
      <c r="G51" s="95" t="str">
        <f t="shared" si="5"/>
        <v/>
      </c>
      <c r="H51" s="360" t="str">
        <f t="shared" si="6"/>
        <v/>
      </c>
      <c r="I51" s="361"/>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2" t="str">
        <f>IF('Bilan Groupe Compétences'!A53="","",'Bilan Groupe Compétences'!A53)</f>
        <v/>
      </c>
      <c r="B52" s="363"/>
      <c r="C52" s="363"/>
      <c r="D52" s="363"/>
      <c r="E52" s="364"/>
      <c r="F52" s="96" t="str">
        <f t="shared" si="4"/>
        <v/>
      </c>
      <c r="G52" s="95" t="str">
        <f t="shared" si="5"/>
        <v/>
      </c>
      <c r="H52" s="360" t="str">
        <f t="shared" si="6"/>
        <v/>
      </c>
      <c r="I52" s="361"/>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2" t="str">
        <f>IF('Bilan Groupe Compétences'!A54="","",'Bilan Groupe Compétences'!A54)</f>
        <v/>
      </c>
      <c r="B53" s="363"/>
      <c r="C53" s="363"/>
      <c r="D53" s="363"/>
      <c r="E53" s="364"/>
      <c r="F53" s="96" t="str">
        <f t="shared" si="4"/>
        <v/>
      </c>
      <c r="G53" s="95" t="str">
        <f t="shared" si="5"/>
        <v/>
      </c>
      <c r="H53" s="360" t="str">
        <f t="shared" si="6"/>
        <v/>
      </c>
      <c r="I53" s="361"/>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2" t="str">
        <f>IF('Bilan Groupe Compétences'!A55="","",'Bilan Groupe Compétences'!A55)</f>
        <v/>
      </c>
      <c r="B54" s="363"/>
      <c r="C54" s="363"/>
      <c r="D54" s="363"/>
      <c r="E54" s="364"/>
      <c r="F54" s="96" t="str">
        <f t="shared" si="4"/>
        <v/>
      </c>
      <c r="G54" s="95" t="str">
        <f t="shared" si="5"/>
        <v/>
      </c>
      <c r="H54" s="360" t="str">
        <f t="shared" si="6"/>
        <v/>
      </c>
      <c r="I54" s="361"/>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2" t="str">
        <f>IF('Bilan Groupe Compétences'!A56="","",'Bilan Groupe Compétences'!A56)</f>
        <v/>
      </c>
      <c r="B55" s="363"/>
      <c r="C55" s="363"/>
      <c r="D55" s="363"/>
      <c r="E55" s="364"/>
      <c r="F55" s="96" t="str">
        <f t="shared" si="4"/>
        <v/>
      </c>
      <c r="G55" s="95" t="str">
        <f t="shared" si="5"/>
        <v/>
      </c>
      <c r="H55" s="360" t="str">
        <f t="shared" si="6"/>
        <v/>
      </c>
      <c r="I55" s="361"/>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2" t="str">
        <f>IF('Bilan Groupe Compétences'!A57="","",'Bilan Groupe Compétences'!A57)</f>
        <v/>
      </c>
      <c r="B56" s="363"/>
      <c r="C56" s="363"/>
      <c r="D56" s="363"/>
      <c r="E56" s="364"/>
      <c r="F56" s="96" t="str">
        <f t="shared" si="4"/>
        <v/>
      </c>
      <c r="G56" s="95" t="str">
        <f t="shared" si="5"/>
        <v/>
      </c>
      <c r="H56" s="360" t="str">
        <f t="shared" si="6"/>
        <v/>
      </c>
      <c r="I56" s="361"/>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2" t="str">
        <f>IF('Bilan Groupe Compétences'!A58="","",'Bilan Groupe Compétences'!A58)</f>
        <v/>
      </c>
      <c r="B57" s="363"/>
      <c r="C57" s="363"/>
      <c r="D57" s="363"/>
      <c r="E57" s="364"/>
      <c r="F57" s="96" t="str">
        <f t="shared" si="4"/>
        <v/>
      </c>
      <c r="G57" s="95" t="str">
        <f t="shared" si="5"/>
        <v/>
      </c>
      <c r="H57" s="360" t="str">
        <f t="shared" si="6"/>
        <v/>
      </c>
      <c r="I57" s="361"/>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2" t="str">
        <f>IF('Bilan Groupe Compétences'!A59="","",'Bilan Groupe Compétences'!A59)</f>
        <v/>
      </c>
      <c r="B58" s="363"/>
      <c r="C58" s="363"/>
      <c r="D58" s="363"/>
      <c r="E58" s="364"/>
      <c r="F58" s="96" t="str">
        <f t="shared" si="4"/>
        <v/>
      </c>
      <c r="G58" s="95" t="str">
        <f t="shared" si="5"/>
        <v/>
      </c>
      <c r="H58" s="360" t="str">
        <f t="shared" si="6"/>
        <v/>
      </c>
      <c r="I58" s="361"/>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2" t="str">
        <f>IF('Bilan Groupe Compétences'!A60="","",'Bilan Groupe Compétences'!A60)</f>
        <v/>
      </c>
      <c r="B59" s="363"/>
      <c r="C59" s="363"/>
      <c r="D59" s="363"/>
      <c r="E59" s="364"/>
      <c r="F59" s="96" t="str">
        <f t="shared" si="4"/>
        <v/>
      </c>
      <c r="G59" s="95" t="str">
        <f t="shared" si="5"/>
        <v/>
      </c>
      <c r="H59" s="360" t="str">
        <f t="shared" si="6"/>
        <v/>
      </c>
      <c r="I59" s="361"/>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2" t="str">
        <f>IF('Bilan Groupe Compétences'!A61="","",'Bilan Groupe Compétences'!A61)</f>
        <v/>
      </c>
      <c r="B60" s="363"/>
      <c r="C60" s="363"/>
      <c r="D60" s="363"/>
      <c r="E60" s="364"/>
      <c r="F60" s="96" t="str">
        <f t="shared" si="4"/>
        <v/>
      </c>
      <c r="G60" s="95" t="str">
        <f t="shared" si="5"/>
        <v/>
      </c>
      <c r="H60" s="360" t="str">
        <f t="shared" si="6"/>
        <v/>
      </c>
      <c r="I60" s="361"/>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2" t="str">
        <f>IF('Bilan Groupe Compétences'!A62="","",'Bilan Groupe Compétences'!A62)</f>
        <v/>
      </c>
      <c r="B61" s="363"/>
      <c r="C61" s="363"/>
      <c r="D61" s="363"/>
      <c r="E61" s="364"/>
      <c r="F61" s="96" t="str">
        <f t="shared" si="4"/>
        <v/>
      </c>
      <c r="G61" s="95" t="str">
        <f t="shared" si="5"/>
        <v/>
      </c>
      <c r="H61" s="360" t="str">
        <f t="shared" si="6"/>
        <v/>
      </c>
      <c r="I61" s="361"/>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2" t="str">
        <f>IF('Bilan Groupe Compétences'!A63="","",'Bilan Groupe Compétences'!A63)</f>
        <v/>
      </c>
      <c r="B62" s="363"/>
      <c r="C62" s="363"/>
      <c r="D62" s="363"/>
      <c r="E62" s="364"/>
      <c r="F62" s="96" t="str">
        <f t="shared" si="4"/>
        <v/>
      </c>
      <c r="G62" s="95" t="str">
        <f t="shared" si="5"/>
        <v/>
      </c>
      <c r="H62" s="360" t="str">
        <f t="shared" si="6"/>
        <v/>
      </c>
      <c r="I62" s="361"/>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2" t="str">
        <f>IF('Bilan Groupe Compétences'!A64="","",'Bilan Groupe Compétences'!A64)</f>
        <v/>
      </c>
      <c r="B63" s="363"/>
      <c r="C63" s="363"/>
      <c r="D63" s="363"/>
      <c r="E63" s="364"/>
      <c r="F63" s="96" t="str">
        <f t="shared" si="4"/>
        <v/>
      </c>
      <c r="G63" s="95" t="str">
        <f t="shared" si="5"/>
        <v/>
      </c>
      <c r="H63" s="360" t="str">
        <f t="shared" si="6"/>
        <v/>
      </c>
      <c r="I63" s="361"/>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2" t="str">
        <f>IF('Bilan Groupe Compétences'!A65="","",'Bilan Groupe Compétences'!A65)</f>
        <v/>
      </c>
      <c r="B64" s="363"/>
      <c r="C64" s="363"/>
      <c r="D64" s="363"/>
      <c r="E64" s="364"/>
      <c r="F64" s="96" t="str">
        <f t="shared" si="4"/>
        <v/>
      </c>
      <c r="G64" s="95" t="str">
        <f t="shared" si="5"/>
        <v/>
      </c>
      <c r="H64" s="360" t="str">
        <f t="shared" si="6"/>
        <v/>
      </c>
      <c r="I64" s="361"/>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2" t="str">
        <f>IF('Bilan Groupe Compétences'!A66="","",'Bilan Groupe Compétences'!A66)</f>
        <v/>
      </c>
      <c r="B65" s="363"/>
      <c r="C65" s="363"/>
      <c r="D65" s="363"/>
      <c r="E65" s="364"/>
      <c r="F65" s="96" t="str">
        <f t="shared" si="4"/>
        <v/>
      </c>
      <c r="G65" s="95" t="str">
        <f t="shared" si="5"/>
        <v/>
      </c>
      <c r="H65" s="360" t="str">
        <f t="shared" si="6"/>
        <v/>
      </c>
      <c r="I65" s="361"/>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2" t="str">
        <f>IF('Bilan Groupe Compétences'!A67="","",'Bilan Groupe Compétences'!A67)</f>
        <v/>
      </c>
      <c r="B66" s="363"/>
      <c r="C66" s="363"/>
      <c r="D66" s="363"/>
      <c r="E66" s="364"/>
      <c r="F66" s="96" t="str">
        <f t="shared" si="4"/>
        <v/>
      </c>
      <c r="G66" s="95" t="str">
        <f t="shared" si="5"/>
        <v/>
      </c>
      <c r="H66" s="360" t="str">
        <f t="shared" si="6"/>
        <v/>
      </c>
      <c r="I66" s="361"/>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2" t="str">
        <f>IF('Bilan Groupe Compétences'!A68="","",'Bilan Groupe Compétences'!A68)</f>
        <v/>
      </c>
      <c r="B67" s="363"/>
      <c r="C67" s="363"/>
      <c r="D67" s="363"/>
      <c r="E67" s="364"/>
      <c r="F67" s="96" t="str">
        <f t="shared" si="4"/>
        <v/>
      </c>
      <c r="G67" s="95" t="str">
        <f t="shared" si="5"/>
        <v/>
      </c>
      <c r="H67" s="360" t="str">
        <f t="shared" si="6"/>
        <v/>
      </c>
      <c r="I67" s="361"/>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2" t="str">
        <f>IF('Bilan Groupe Compétences'!A69="","",'Bilan Groupe Compétences'!A69)</f>
        <v/>
      </c>
      <c r="B68" s="363"/>
      <c r="C68" s="363"/>
      <c r="D68" s="363"/>
      <c r="E68" s="364"/>
      <c r="F68" s="96" t="str">
        <f t="shared" si="4"/>
        <v/>
      </c>
      <c r="G68" s="95" t="str">
        <f t="shared" si="5"/>
        <v/>
      </c>
      <c r="H68" s="360" t="str">
        <f t="shared" si="6"/>
        <v/>
      </c>
      <c r="I68" s="361"/>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2" t="str">
        <f>IF('Bilan Groupe Compétences'!A70="","",'Bilan Groupe Compétences'!A70)</f>
        <v/>
      </c>
      <c r="B69" s="363"/>
      <c r="C69" s="363"/>
      <c r="D69" s="363"/>
      <c r="E69" s="379"/>
      <c r="F69" s="96" t="str">
        <f t="shared" si="4"/>
        <v/>
      </c>
      <c r="G69" s="95" t="str">
        <f t="shared" si="5"/>
        <v/>
      </c>
      <c r="H69" s="360" t="str">
        <f t="shared" si="6"/>
        <v/>
      </c>
      <c r="I69" s="361"/>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2" t="str">
        <f>IF('Bilan Groupe Compétences'!A71="","",'Bilan Groupe Compétences'!A71)</f>
        <v/>
      </c>
      <c r="B70" s="363"/>
      <c r="C70" s="363"/>
      <c r="D70" s="363"/>
      <c r="E70" s="379"/>
      <c r="F70" s="96" t="str">
        <f t="shared" si="4"/>
        <v/>
      </c>
      <c r="G70" s="95" t="str">
        <f t="shared" si="5"/>
        <v/>
      </c>
      <c r="H70" s="360" t="str">
        <f t="shared" si="6"/>
        <v/>
      </c>
      <c r="I70" s="361"/>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6" t="str">
        <f>IF('Bilan Groupe Compétences'!A72="","",'Bilan Groupe Compétences'!A72)</f>
        <v/>
      </c>
      <c r="B71" s="337"/>
      <c r="C71" s="337"/>
      <c r="D71" s="337"/>
      <c r="E71" s="338"/>
      <c r="F71" s="98" t="str">
        <f t="shared" si="4"/>
        <v/>
      </c>
      <c r="G71" s="99" t="str">
        <f t="shared" si="5"/>
        <v/>
      </c>
      <c r="H71" s="380" t="str">
        <f t="shared" si="6"/>
        <v/>
      </c>
      <c r="I71" s="381"/>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127</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132</v>
      </c>
      <c r="HT300" s="10" t="str">
        <f ca="1">IF(COUNTA($HV$300:$JS$300)-COUNTIF($HV$300:$JS$300,"")=0,$HI$307,IF(COUNTIF(HV306:JS306,$HI$307)=COUNTA($J$6:$BG$6)-COUNTIF($J$6:$BG$6,""),$HI$307,IF(AND(COUNTA($J$7:$BG$7)-COUNTIF($J$7:$BG$7,$HI$307)=COUNTIF($J$7:$BG$7,$HI$306),COUNTA($J$12:$BG$71)=COUNTIF($J$12:$BG$71,$HI$306)),$HI$306,SUM(HV300:JS300)/SUM(HV305:JS305))))</f>
        <v>NC</v>
      </c>
      <c r="HU300" s="16" t="s">
        <v>130</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133</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755" priority="22" operator="equal">
      <formula>20</formula>
    </cfRule>
    <cfRule type="cellIs" dxfId="754" priority="23" operator="between">
      <formula>15</formula>
      <formula>19.9999999999999</formula>
    </cfRule>
    <cfRule type="cellIs" dxfId="753" priority="24" operator="between">
      <formula>10</formula>
      <formula>14.9999999999999</formula>
    </cfRule>
    <cfRule type="containsBlanks" dxfId="752" priority="25" stopIfTrue="1">
      <formula>LEN(TRIM(J5))=0</formula>
    </cfRule>
    <cfRule type="cellIs" dxfId="751" priority="26" operator="between">
      <formula>5</formula>
      <formula>9.999999999999</formula>
    </cfRule>
    <cfRule type="cellIs" dxfId="750" priority="27" operator="between">
      <formula>0</formula>
      <formula>4.99999999999999</formula>
    </cfRule>
  </conditionalFormatting>
  <conditionalFormatting sqref="J6:BG6">
    <cfRule type="cellIs" dxfId="749" priority="16" operator="equal">
      <formula>20</formula>
    </cfRule>
    <cfRule type="cellIs" dxfId="748" priority="17" operator="between">
      <formula>15</formula>
      <formula>19.9999999999999</formula>
    </cfRule>
    <cfRule type="cellIs" dxfId="747" priority="18" operator="between">
      <formula>10</formula>
      <formula>14.9999999999999</formula>
    </cfRule>
    <cfRule type="containsBlanks" dxfId="746" priority="19" stopIfTrue="1">
      <formula>LEN(TRIM(J6))=0</formula>
    </cfRule>
    <cfRule type="cellIs" dxfId="745" priority="20" operator="between">
      <formula>5</formula>
      <formula>9.999999999999</formula>
    </cfRule>
    <cfRule type="cellIs" dxfId="744" priority="21" operator="between">
      <formula>0</formula>
      <formula>4.99999999999999</formula>
    </cfRule>
  </conditionalFormatting>
  <conditionalFormatting sqref="F12:G71">
    <cfRule type="cellIs" dxfId="743" priority="10" operator="equal">
      <formula>20</formula>
    </cfRule>
    <cfRule type="cellIs" dxfId="742" priority="11" operator="between">
      <formula>15</formula>
      <formula>19.9999999999999</formula>
    </cfRule>
    <cfRule type="cellIs" dxfId="741" priority="12" operator="between">
      <formula>10</formula>
      <formula>14.9999999999999</formula>
    </cfRule>
    <cfRule type="containsBlanks" dxfId="740" priority="13" stopIfTrue="1">
      <formula>LEN(TRIM(F12))=0</formula>
    </cfRule>
    <cfRule type="cellIs" dxfId="739" priority="14" operator="between">
      <formula>5</formula>
      <formula>9.999999999999</formula>
    </cfRule>
    <cfRule type="cellIs" dxfId="738" priority="15" operator="between">
      <formula>0</formula>
      <formula>4.99999999999999</formula>
    </cfRule>
  </conditionalFormatting>
  <conditionalFormatting sqref="A7">
    <cfRule type="cellIs" dxfId="737" priority="4" operator="equal">
      <formula>20</formula>
    </cfRule>
    <cfRule type="cellIs" dxfId="736" priority="5" operator="between">
      <formula>15</formula>
      <formula>19.9999999999999</formula>
    </cfRule>
    <cfRule type="cellIs" dxfId="735" priority="6" operator="between">
      <formula>10</formula>
      <formula>14.9999999999999</formula>
    </cfRule>
    <cfRule type="containsBlanks" dxfId="734" priority="7" stopIfTrue="1">
      <formula>LEN(TRIM(A7))=0</formula>
    </cfRule>
    <cfRule type="cellIs" dxfId="733" priority="8" operator="between">
      <formula>5</formula>
      <formula>9.999999999999</formula>
    </cfRule>
    <cfRule type="cellIs" dxfId="732" priority="9" operator="between">
      <formula>0</formula>
      <formula>4.99999999999999</formula>
    </cfRule>
  </conditionalFormatting>
  <conditionalFormatting sqref="C5">
    <cfRule type="cellIs" dxfId="731" priority="3" operator="equal">
      <formula>20</formula>
    </cfRule>
  </conditionalFormatting>
  <conditionalFormatting sqref="J12:BG71 H12:H71">
    <cfRule type="cellIs" dxfId="730" priority="28" stopIfTrue="1" operator="equal">
      <formula>$HI$301</formula>
    </cfRule>
    <cfRule type="cellIs" dxfId="729" priority="29" stopIfTrue="1" operator="equal">
      <formula>$HI$302</formula>
    </cfRule>
    <cfRule type="cellIs" dxfId="728" priority="30" stopIfTrue="1" operator="equal">
      <formula>$HI$303</formula>
    </cfRule>
    <cfRule type="cellIs" dxfId="727" priority="31" stopIfTrue="1" operator="equal">
      <formula>$HI$304</formula>
    </cfRule>
    <cfRule type="cellIs" dxfId="726" priority="32" stopIfTrue="1" operator="equal">
      <formula>$HI$305</formula>
    </cfRule>
    <cfRule type="cellIs" dxfId="725" priority="33" stopIfTrue="1" operator="equal">
      <formula>$HI$306</formula>
    </cfRule>
  </conditionalFormatting>
  <conditionalFormatting sqref="J7:BG7">
    <cfRule type="cellIs" dxfId="724" priority="34" operator="equal">
      <formula>$HI$306</formula>
    </cfRule>
    <cfRule type="cellIs" dxfId="723" priority="35" operator="equal">
      <formula>$HI$305</formula>
    </cfRule>
    <cfRule type="cellIs" dxfId="722" priority="36" operator="equal">
      <formula>$HI$304</formula>
    </cfRule>
    <cfRule type="cellIs" dxfId="721" priority="37" operator="equal">
      <formula>$HI$303</formula>
    </cfRule>
    <cfRule type="cellIs" dxfId="720" priority="38" operator="equal">
      <formula>$HI$302</formula>
    </cfRule>
    <cfRule type="cellIs" dxfId="719" priority="39" operator="equal">
      <formula>$HI$301</formula>
    </cfRule>
    <cfRule type="cellIs" dxfId="718" priority="40" operator="equal">
      <formula>20</formula>
    </cfRule>
    <cfRule type="cellIs" dxfId="717" priority="41" operator="between">
      <formula>15</formula>
      <formula>19.9999999999999</formula>
    </cfRule>
    <cfRule type="cellIs" dxfId="716" priority="42" operator="between">
      <formula>10</formula>
      <formula>14.9999999999999</formula>
    </cfRule>
    <cfRule type="containsBlanks" dxfId="715" priority="43" stopIfTrue="1">
      <formula>LEN(TRIM(J7))=0</formula>
    </cfRule>
    <cfRule type="cellIs" dxfId="714" priority="44" operator="between">
      <formula>5</formula>
      <formula>9.999999999999</formula>
    </cfRule>
    <cfRule type="cellIs" dxfId="713" priority="45" operator="between">
      <formula>0</formula>
      <formula>4.99999999999999</formula>
    </cfRule>
  </conditionalFormatting>
  <conditionalFormatting sqref="A7:B8">
    <cfRule type="cellIs" dxfId="712" priority="46" operator="equal">
      <formula>$HI$306</formula>
    </cfRule>
  </conditionalFormatting>
  <dataValidations count="3">
    <dataValidation type="list" allowBlank="1" showInputMessage="1" showErrorMessage="1" sqref="J12:BG71">
      <formula1>$HI$301:$HI$306</formula1>
    </dataValidation>
    <dataValidation type="list" allowBlank="1" showInputMessage="1" showErrorMessage="1" sqref="J7:BG7">
      <formula1>$HI$301:$HI$348</formula1>
    </dataValidation>
    <dataValidation type="list" allowBlank="1" showInputMessage="1" showErrorMessage="1" sqref="J8:BG8">
      <formula1>$HP$301:$HP$329</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C6A60ED6-15D8-4BD3-8A82-7D477C8B07D9}">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97CD3C2C-18C6-484D-BCC1-4986F236EAC2}">
            <xm:f>'Classe, période, dates, coef'!$DW$301</xm:f>
            <x14:dxf>
              <font>
                <color rgb="FFFF0000"/>
              </font>
              <fill>
                <patternFill>
                  <bgColor rgb="FFFFCCCC"/>
                </patternFill>
              </fill>
            </x14:dxf>
          </x14:cfRule>
          <xm:sqref>A2:I4</xm:sqref>
        </x14:conditionalFormatting>
      </x14:conditionalFormatting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7" t="str">
        <f>IF(OR('Classe, période, dates, coef'!A7="",'Classe, période, dates, coef'!A14=""),'Bilan Groupe Compétences'!B3,CONCATENATE('Classe, période, dates, coef'!A7,"  ~  Période : ",'Classe, période, dates, coef'!A14))</f>
        <v>Affichage classe et période : Complétez l'onglet ''Classe, période, dates, coef''</v>
      </c>
      <c r="C1" s="357"/>
      <c r="D1" s="357"/>
      <c r="E1" s="357"/>
      <c r="F1" s="357"/>
      <c r="G1" s="357"/>
      <c r="H1" s="357"/>
      <c r="I1" s="357"/>
      <c r="J1" s="111" t="str">
        <f>CONCATENATE("   ",'Bilan Groupe Compétences'!DW303)</f>
        <v xml:space="preserve">   Seconde Relation Client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5" t="str">
        <f ca="1">IF(INDEX($HF$301:$HG$338,MATCH(RIGHT(CELL("nomfichier",$HF$301),2),$HF$301:$HF$338,0),2)=0,'Classe, période, dates, coef'!DW301,INDEX($HF$301:$HG$338,MATCH(RIGHT(CELL("nomfichier",$HF$301),2),$HF$301:$HF$338,0),2))</f>
        <v>Nom élève &gt; Complétez l'onglet ''Classe, période, dates, coef''</v>
      </c>
      <c r="B2" s="355"/>
      <c r="C2" s="355"/>
      <c r="D2" s="355"/>
      <c r="E2" s="355"/>
      <c r="F2" s="355"/>
      <c r="G2" s="355"/>
      <c r="H2" s="355"/>
      <c r="I2" s="355"/>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5"/>
      <c r="B3" s="355"/>
      <c r="C3" s="355"/>
      <c r="D3" s="355"/>
      <c r="E3" s="355"/>
      <c r="F3" s="355"/>
      <c r="G3" s="355"/>
      <c r="H3" s="355"/>
      <c r="I3" s="355"/>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6"/>
      <c r="B4" s="356"/>
      <c r="C4" s="356"/>
      <c r="D4" s="356"/>
      <c r="E4" s="356"/>
      <c r="F4" s="356"/>
      <c r="G4" s="356"/>
      <c r="H4" s="356"/>
      <c r="I4" s="356"/>
    </row>
    <row r="5" spans="1:127" ht="21" customHeight="1" thickTop="1" x14ac:dyDescent="0.2">
      <c r="A5" s="365" t="s">
        <v>49</v>
      </c>
      <c r="B5" s="366"/>
      <c r="C5" s="382" t="s">
        <v>75</v>
      </c>
      <c r="D5" s="55">
        <v>4</v>
      </c>
      <c r="E5" s="385" t="s">
        <v>99</v>
      </c>
      <c r="F5" s="385"/>
      <c r="G5" s="385"/>
      <c r="H5" s="385"/>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7"/>
      <c r="B6" s="368"/>
      <c r="C6" s="383"/>
      <c r="D6" s="90">
        <v>4</v>
      </c>
      <c r="E6" s="386" t="s">
        <v>100</v>
      </c>
      <c r="F6" s="386"/>
      <c r="G6" s="386"/>
      <c r="H6" s="386"/>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9" t="str">
        <f>IF(COUNTA(J5:BG6)-COUNTIF(J5:BG6,"")=0,"",IF(ISTEXT(HT300),HT300,ROUND(HT300,1)))</f>
        <v/>
      </c>
      <c r="B7" s="370"/>
      <c r="C7" s="383"/>
      <c r="D7" s="204">
        <v>4</v>
      </c>
      <c r="E7" s="203"/>
      <c r="F7" s="400" t="s">
        <v>122</v>
      </c>
      <c r="G7" s="400"/>
      <c r="H7" s="400"/>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1"/>
      <c r="B8" s="372"/>
      <c r="C8" s="384"/>
      <c r="D8" s="201">
        <v>4</v>
      </c>
      <c r="E8" s="202"/>
      <c r="F8" s="401" t="s">
        <v>232</v>
      </c>
      <c r="G8" s="401"/>
      <c r="H8" s="401"/>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2" t="s">
        <v>22</v>
      </c>
      <c r="B9" s="393"/>
      <c r="C9" s="393"/>
      <c r="D9" s="393"/>
      <c r="E9" s="97">
        <v>4</v>
      </c>
      <c r="F9" s="387" t="s">
        <v>118</v>
      </c>
      <c r="G9" s="388"/>
      <c r="H9" s="388"/>
      <c r="I9" s="389"/>
      <c r="J9" s="375" t="str">
        <f t="shared" ref="J9:BG9" ca="1" si="3">IF(OFFSET($HN$301,COLUMN(A:A)-1,0)=0,"",OFFSET($HN$301,COLUMN(A:A)-1,0))</f>
        <v/>
      </c>
      <c r="K9" s="358" t="str">
        <f t="shared" ca="1" si="3"/>
        <v/>
      </c>
      <c r="L9" s="358" t="str">
        <f t="shared" ca="1" si="3"/>
        <v/>
      </c>
      <c r="M9" s="358" t="str">
        <f t="shared" ca="1" si="3"/>
        <v/>
      </c>
      <c r="N9" s="358" t="str">
        <f t="shared" ca="1" si="3"/>
        <v/>
      </c>
      <c r="O9" s="358" t="str">
        <f t="shared" ca="1" si="3"/>
        <v/>
      </c>
      <c r="P9" s="358" t="str">
        <f t="shared" ca="1" si="3"/>
        <v/>
      </c>
      <c r="Q9" s="358" t="str">
        <f t="shared" ca="1" si="3"/>
        <v/>
      </c>
      <c r="R9" s="358" t="str">
        <f t="shared" ca="1" si="3"/>
        <v/>
      </c>
      <c r="S9" s="358" t="str">
        <f t="shared" ca="1" si="3"/>
        <v/>
      </c>
      <c r="T9" s="358" t="str">
        <f t="shared" ca="1" si="3"/>
        <v/>
      </c>
      <c r="U9" s="358" t="str">
        <f t="shared" ca="1" si="3"/>
        <v/>
      </c>
      <c r="V9" s="358" t="str">
        <f t="shared" ca="1" si="3"/>
        <v/>
      </c>
      <c r="W9" s="358" t="str">
        <f t="shared" ca="1" si="3"/>
        <v/>
      </c>
      <c r="X9" s="358" t="str">
        <f t="shared" ca="1" si="3"/>
        <v/>
      </c>
      <c r="Y9" s="358" t="str">
        <f t="shared" ca="1" si="3"/>
        <v/>
      </c>
      <c r="Z9" s="358" t="str">
        <f t="shared" ca="1" si="3"/>
        <v/>
      </c>
      <c r="AA9" s="358" t="str">
        <f t="shared" ca="1" si="3"/>
        <v/>
      </c>
      <c r="AB9" s="358" t="str">
        <f t="shared" ca="1" si="3"/>
        <v/>
      </c>
      <c r="AC9" s="358" t="str">
        <f t="shared" ca="1" si="3"/>
        <v/>
      </c>
      <c r="AD9" s="358" t="str">
        <f t="shared" ca="1" si="3"/>
        <v/>
      </c>
      <c r="AE9" s="358" t="str">
        <f t="shared" ca="1" si="3"/>
        <v/>
      </c>
      <c r="AF9" s="358" t="str">
        <f t="shared" ca="1" si="3"/>
        <v/>
      </c>
      <c r="AG9" s="358" t="str">
        <f t="shared" ca="1" si="3"/>
        <v/>
      </c>
      <c r="AH9" s="358" t="str">
        <f t="shared" ca="1" si="3"/>
        <v/>
      </c>
      <c r="AI9" s="358" t="str">
        <f t="shared" ca="1" si="3"/>
        <v/>
      </c>
      <c r="AJ9" s="358" t="str">
        <f t="shared" ca="1" si="3"/>
        <v/>
      </c>
      <c r="AK9" s="358" t="str">
        <f t="shared" ca="1" si="3"/>
        <v/>
      </c>
      <c r="AL9" s="358" t="str">
        <f t="shared" ca="1" si="3"/>
        <v/>
      </c>
      <c r="AM9" s="358" t="str">
        <f t="shared" ca="1" si="3"/>
        <v/>
      </c>
      <c r="AN9" s="358" t="str">
        <f t="shared" ca="1" si="3"/>
        <v/>
      </c>
      <c r="AO9" s="358" t="str">
        <f t="shared" ca="1" si="3"/>
        <v/>
      </c>
      <c r="AP9" s="358" t="str">
        <f t="shared" ca="1" si="3"/>
        <v/>
      </c>
      <c r="AQ9" s="358" t="str">
        <f t="shared" ca="1" si="3"/>
        <v/>
      </c>
      <c r="AR9" s="358" t="str">
        <f t="shared" ca="1" si="3"/>
        <v/>
      </c>
      <c r="AS9" s="358" t="str">
        <f t="shared" ca="1" si="3"/>
        <v/>
      </c>
      <c r="AT9" s="358" t="str">
        <f t="shared" ca="1" si="3"/>
        <v/>
      </c>
      <c r="AU9" s="358" t="str">
        <f t="shared" ca="1" si="3"/>
        <v/>
      </c>
      <c r="AV9" s="358" t="str">
        <f t="shared" ca="1" si="3"/>
        <v/>
      </c>
      <c r="AW9" s="358" t="str">
        <f t="shared" ca="1" si="3"/>
        <v/>
      </c>
      <c r="AX9" s="358" t="str">
        <f t="shared" ca="1" si="3"/>
        <v/>
      </c>
      <c r="AY9" s="358" t="str">
        <f t="shared" ca="1" si="3"/>
        <v/>
      </c>
      <c r="AZ9" s="358" t="str">
        <f t="shared" ca="1" si="3"/>
        <v/>
      </c>
      <c r="BA9" s="358" t="str">
        <f t="shared" ca="1" si="3"/>
        <v/>
      </c>
      <c r="BB9" s="358" t="str">
        <f t="shared" ca="1" si="3"/>
        <v/>
      </c>
      <c r="BC9" s="358" t="str">
        <f t="shared" ca="1" si="3"/>
        <v/>
      </c>
      <c r="BD9" s="358" t="str">
        <f t="shared" ca="1" si="3"/>
        <v/>
      </c>
      <c r="BE9" s="358" t="str">
        <f t="shared" ca="1" si="3"/>
        <v/>
      </c>
      <c r="BF9" s="358" t="str">
        <f t="shared" ca="1" si="3"/>
        <v/>
      </c>
      <c r="BG9" s="373" t="str">
        <f t="shared" ca="1" si="3"/>
        <v/>
      </c>
      <c r="DF9" s="9"/>
      <c r="DG9" s="28"/>
      <c r="DI9" s="28"/>
      <c r="DK9" s="28"/>
      <c r="DO9" s="28"/>
      <c r="DQ9" s="28"/>
      <c r="DS9" s="28"/>
      <c r="DU9" s="28"/>
      <c r="DW9" s="28"/>
    </row>
    <row r="10" spans="1:127" ht="36" customHeight="1" x14ac:dyDescent="0.2">
      <c r="A10" s="394" t="s">
        <v>23</v>
      </c>
      <c r="B10" s="395"/>
      <c r="C10" s="395"/>
      <c r="D10" s="395"/>
      <c r="E10" s="396"/>
      <c r="F10" s="112" t="str">
        <f>E6</f>
        <v>Moyenne minimale indicative</v>
      </c>
      <c r="G10" s="113" t="str">
        <f>E5</f>
        <v>Moyenne maximale indicative</v>
      </c>
      <c r="H10" s="390" t="s">
        <v>77</v>
      </c>
      <c r="I10" s="391"/>
      <c r="J10" s="376"/>
      <c r="K10" s="359"/>
      <c r="L10" s="359"/>
      <c r="M10" s="359"/>
      <c r="N10" s="359"/>
      <c r="O10" s="359"/>
      <c r="P10" s="359"/>
      <c r="Q10" s="359"/>
      <c r="R10" s="359"/>
      <c r="S10" s="359"/>
      <c r="T10" s="359"/>
      <c r="U10" s="359"/>
      <c r="V10" s="359"/>
      <c r="W10" s="359"/>
      <c r="X10" s="359"/>
      <c r="Y10" s="359"/>
      <c r="Z10" s="359"/>
      <c r="AA10" s="359"/>
      <c r="AB10" s="359"/>
      <c r="AC10" s="359"/>
      <c r="AD10" s="359"/>
      <c r="AE10" s="359"/>
      <c r="AF10" s="359"/>
      <c r="AG10" s="359"/>
      <c r="AH10" s="359"/>
      <c r="AI10" s="359"/>
      <c r="AJ10" s="359"/>
      <c r="AK10" s="359"/>
      <c r="AL10" s="359"/>
      <c r="AM10" s="359"/>
      <c r="AN10" s="359"/>
      <c r="AO10" s="359"/>
      <c r="AP10" s="359"/>
      <c r="AQ10" s="359"/>
      <c r="AR10" s="359"/>
      <c r="AS10" s="359"/>
      <c r="AT10" s="359"/>
      <c r="AU10" s="359"/>
      <c r="AV10" s="359"/>
      <c r="AW10" s="359"/>
      <c r="AX10" s="359"/>
      <c r="AY10" s="359"/>
      <c r="AZ10" s="359"/>
      <c r="BA10" s="359"/>
      <c r="BB10" s="359"/>
      <c r="BC10" s="359"/>
      <c r="BD10" s="359"/>
      <c r="BE10" s="359"/>
      <c r="BF10" s="359"/>
      <c r="BG10" s="374"/>
      <c r="DF10" s="9"/>
      <c r="DG10" s="28"/>
      <c r="DI10" s="28"/>
      <c r="DK10" s="28"/>
      <c r="DO10" s="28"/>
      <c r="DQ10" s="28"/>
      <c r="DS10" s="28"/>
      <c r="DU10" s="28"/>
      <c r="DW10" s="28"/>
    </row>
    <row r="11" spans="1:127" ht="12.75" customHeight="1" x14ac:dyDescent="0.2">
      <c r="A11" s="397">
        <v>6</v>
      </c>
      <c r="B11" s="398"/>
      <c r="C11" s="398"/>
      <c r="D11" s="398"/>
      <c r="E11" s="399"/>
      <c r="F11" s="82">
        <v>6</v>
      </c>
      <c r="G11" s="100">
        <v>6</v>
      </c>
      <c r="H11" s="377">
        <v>6</v>
      </c>
      <c r="I11" s="378"/>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2" t="str">
        <f>IF('Bilan Groupe Compétences'!A13="","",'Bilan Groupe Compétences'!A13)</f>
        <v>Orientation MA1 : Communiquer avec courtoisie, faire preuve de serviabilité, de calme et de tact</v>
      </c>
      <c r="B12" s="363"/>
      <c r="C12" s="363"/>
      <c r="D12" s="363"/>
      <c r="E12" s="363"/>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60" t="str">
        <f t="shared" ref="H12:H71" si="6">IF(HR307="","",HR307)</f>
        <v/>
      </c>
      <c r="I12" s="361"/>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2" t="str">
        <f>IF('Bilan Groupe Compétences'!A14="","",'Bilan Groupe Compétences'!A14)</f>
        <v>Orientation MA2 : Maintenir son espace de travail fonctionnel et propre dans le respect des règles internes</v>
      </c>
      <c r="B13" s="363"/>
      <c r="C13" s="363"/>
      <c r="D13" s="363"/>
      <c r="E13" s="364"/>
      <c r="F13" s="96" t="str">
        <f t="shared" si="4"/>
        <v/>
      </c>
      <c r="G13" s="95" t="str">
        <f t="shared" si="5"/>
        <v/>
      </c>
      <c r="H13" s="360" t="str">
        <f t="shared" si="6"/>
        <v/>
      </c>
      <c r="I13" s="361"/>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2" t="str">
        <f>IF('Bilan Groupe Compétences'!A15="","",'Bilan Groupe Compétences'!A15)</f>
        <v>Orientation MA3 : Rechercher, trier, classifier, sélectionner l'information papier et numérique</v>
      </c>
      <c r="B14" s="363"/>
      <c r="C14" s="363"/>
      <c r="D14" s="363"/>
      <c r="E14" s="364"/>
      <c r="F14" s="96" t="str">
        <f t="shared" si="4"/>
        <v/>
      </c>
      <c r="G14" s="95" t="str">
        <f t="shared" si="5"/>
        <v/>
      </c>
      <c r="H14" s="360" t="str">
        <f t="shared" si="6"/>
        <v/>
      </c>
      <c r="I14" s="361"/>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2" t="str">
        <f>IF('Bilan Groupe Compétences'!A16="","",'Bilan Groupe Compétences'!A16)</f>
        <v>Orientation MA4 : Rédiger correctement des messages et comptes-rendus simples</v>
      </c>
      <c r="B15" s="363"/>
      <c r="C15" s="363"/>
      <c r="D15" s="363"/>
      <c r="E15" s="364"/>
      <c r="F15" s="96" t="str">
        <f t="shared" si="4"/>
        <v/>
      </c>
      <c r="G15" s="95" t="str">
        <f t="shared" si="5"/>
        <v/>
      </c>
      <c r="H15" s="360" t="str">
        <f t="shared" si="6"/>
        <v/>
      </c>
      <c r="I15" s="361"/>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2" t="str">
        <f>IF('Bilan Groupe Compétences'!A17="","",'Bilan Groupe Compétences'!A17)</f>
        <v>Orientation MA5 : Montrer de l'intérêt pour l'anglais et/ou autre(s) langue(s) étrangère(s)</v>
      </c>
      <c r="B16" s="363"/>
      <c r="C16" s="363"/>
      <c r="D16" s="363"/>
      <c r="E16" s="364"/>
      <c r="F16" s="96" t="str">
        <f t="shared" si="4"/>
        <v/>
      </c>
      <c r="G16" s="95" t="str">
        <f t="shared" si="5"/>
        <v/>
      </c>
      <c r="H16" s="360" t="str">
        <f t="shared" si="6"/>
        <v/>
      </c>
      <c r="I16" s="361"/>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2" t="str">
        <f>IF('Bilan Groupe Compétences'!A18="","",'Bilan Groupe Compétences'!A18)</f>
        <v>Orientation MCV-A1 : Effectuer et comprendre des calculs commerciaux simples (cadencier, % TVA et réduction)</v>
      </c>
      <c r="B17" s="363"/>
      <c r="C17" s="363"/>
      <c r="D17" s="363"/>
      <c r="E17" s="364"/>
      <c r="F17" s="96" t="str">
        <f t="shared" si="4"/>
        <v/>
      </c>
      <c r="G17" s="95" t="str">
        <f t="shared" si="5"/>
        <v/>
      </c>
      <c r="H17" s="360" t="str">
        <f t="shared" si="6"/>
        <v/>
      </c>
      <c r="I17" s="361"/>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2" t="str">
        <f>IF('Bilan Groupe Compétences'!A19="","",'Bilan Groupe Compétences'!A19)</f>
        <v>Orientation MCV-A2 : Travailler en équipe, collaborer, communiquer avec ses collaborateurs</v>
      </c>
      <c r="B18" s="363"/>
      <c r="C18" s="363"/>
      <c r="D18" s="363"/>
      <c r="E18" s="364"/>
      <c r="F18" s="96" t="str">
        <f t="shared" si="4"/>
        <v/>
      </c>
      <c r="G18" s="95" t="str">
        <f t="shared" si="5"/>
        <v/>
      </c>
      <c r="H18" s="360" t="str">
        <f t="shared" si="6"/>
        <v/>
      </c>
      <c r="I18" s="361"/>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2" t="str">
        <f>IF('Bilan Groupe Compétences'!A20="","",'Bilan Groupe Compétences'!A20)</f>
        <v>Orientation MCV-A3 : Argumenter, convaincre, répondre à des objections sur des sujets (ou produits) simples</v>
      </c>
      <c r="B19" s="363"/>
      <c r="C19" s="363"/>
      <c r="D19" s="363"/>
      <c r="E19" s="364"/>
      <c r="F19" s="96" t="str">
        <f t="shared" si="4"/>
        <v/>
      </c>
      <c r="G19" s="95" t="str">
        <f t="shared" si="5"/>
        <v/>
      </c>
      <c r="H19" s="360" t="str">
        <f t="shared" si="6"/>
        <v/>
      </c>
      <c r="I19" s="361"/>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2" t="str">
        <f>IF('Bilan Groupe Compétences'!A21="","",'Bilan Groupe Compétences'!A21)</f>
        <v>Orientation MCV-A4 : Se montrer dynamique, rapide et efficace dans la réalisation de tâches matérielles</v>
      </c>
      <c r="B20" s="363"/>
      <c r="C20" s="363"/>
      <c r="D20" s="363"/>
      <c r="E20" s="364"/>
      <c r="F20" s="96" t="str">
        <f t="shared" si="4"/>
        <v/>
      </c>
      <c r="G20" s="95" t="str">
        <f t="shared" si="5"/>
        <v/>
      </c>
      <c r="H20" s="360" t="str">
        <f t="shared" si="6"/>
        <v/>
      </c>
      <c r="I20" s="361"/>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2" t="str">
        <f>IF('Bilan Groupe Compétences'!A22="","",'Bilan Groupe Compétences'!A22)</f>
        <v>Orientation MCV-A5 : Mettre en valeur des présentations de produits et/ou créer des affichettes attrayantes</v>
      </c>
      <c r="B21" s="363"/>
      <c r="C21" s="363"/>
      <c r="D21" s="363"/>
      <c r="E21" s="364"/>
      <c r="F21" s="96" t="str">
        <f t="shared" si="4"/>
        <v/>
      </c>
      <c r="G21" s="95" t="str">
        <f t="shared" si="5"/>
        <v/>
      </c>
      <c r="H21" s="360" t="str">
        <f t="shared" si="6"/>
        <v/>
      </c>
      <c r="I21" s="361"/>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2" t="str">
        <f>IF('Bilan Groupe Compétences'!A23="","",'Bilan Groupe Compétences'!A23)</f>
        <v>Orientation MCV-B1 : Travailler en autonomie, faire preuve d’indépendance et d’organisation, prendre des initiatives</v>
      </c>
      <c r="B22" s="363"/>
      <c r="C22" s="363"/>
      <c r="D22" s="363"/>
      <c r="E22" s="364"/>
      <c r="F22" s="96" t="str">
        <f t="shared" si="4"/>
        <v/>
      </c>
      <c r="G22" s="95" t="str">
        <f t="shared" si="5"/>
        <v/>
      </c>
      <c r="H22" s="360" t="str">
        <f t="shared" si="6"/>
        <v/>
      </c>
      <c r="I22" s="361"/>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2" t="str">
        <f>IF('Bilan Groupe Compétences'!A24="","",'Bilan Groupe Compétences'!A24)</f>
        <v>Orientation MCV-B2 : Faire preuve de qualité d'écoute, d'observation, d'adaptabilité et d'aisance verbale</v>
      </c>
      <c r="B23" s="363"/>
      <c r="C23" s="363"/>
      <c r="D23" s="363"/>
      <c r="E23" s="364"/>
      <c r="F23" s="96" t="str">
        <f t="shared" si="4"/>
        <v/>
      </c>
      <c r="G23" s="95" t="str">
        <f t="shared" si="5"/>
        <v/>
      </c>
      <c r="H23" s="360" t="str">
        <f t="shared" si="6"/>
        <v/>
      </c>
      <c r="I23" s="361"/>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2" t="str">
        <f>IF('Bilan Groupe Compétences'!A25="","",'Bilan Groupe Compétences'!A25)</f>
        <v>Orientation MCV-B3 : Faire preuve d'aisance, de persévérance dans l'argumentation, la réponse aux objections</v>
      </c>
      <c r="B24" s="363"/>
      <c r="C24" s="363"/>
      <c r="D24" s="363"/>
      <c r="E24" s="364"/>
      <c r="F24" s="96" t="str">
        <f t="shared" si="4"/>
        <v/>
      </c>
      <c r="G24" s="95" t="str">
        <f t="shared" si="5"/>
        <v/>
      </c>
      <c r="H24" s="360" t="str">
        <f t="shared" si="6"/>
        <v/>
      </c>
      <c r="I24" s="361"/>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2" t="str">
        <f>IF('Bilan Groupe Compétences'!A26="","",'Bilan Groupe Compétences'!A26)</f>
        <v>Orientation MCV-B4 : Analyser, synthétiser, s’autoanalyser avec pertinence à l’oral ou l’écrit</v>
      </c>
      <c r="B25" s="363"/>
      <c r="C25" s="363"/>
      <c r="D25" s="363"/>
      <c r="E25" s="364"/>
      <c r="F25" s="96" t="str">
        <f t="shared" si="4"/>
        <v/>
      </c>
      <c r="G25" s="95" t="str">
        <f t="shared" si="5"/>
        <v/>
      </c>
      <c r="H25" s="360" t="str">
        <f t="shared" si="6"/>
        <v/>
      </c>
      <c r="I25" s="361"/>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2" t="str">
        <f>IF('Bilan Groupe Compétences'!A27="","",'Bilan Groupe Compétences'!A27)</f>
        <v>Orientation MCV-B5 : Se montrer rationnel, flexible et entreprenant dans des situations de mobilité</v>
      </c>
      <c r="B26" s="363"/>
      <c r="C26" s="363"/>
      <c r="D26" s="363"/>
      <c r="E26" s="364"/>
      <c r="F26" s="96" t="str">
        <f t="shared" si="4"/>
        <v/>
      </c>
      <c r="G26" s="95" t="str">
        <f t="shared" si="5"/>
        <v/>
      </c>
      <c r="H26" s="360" t="str">
        <f t="shared" si="6"/>
        <v/>
      </c>
      <c r="I26" s="361"/>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2" t="str">
        <f>IF('Bilan Groupe Compétences'!A28="","",'Bilan Groupe Compétences'!A28)</f>
        <v>1.A. Prendre contact avec le client interne ou externe (ou prospect), dans un cadre omnicanal :</v>
      </c>
      <c r="B27" s="363"/>
      <c r="C27" s="363"/>
      <c r="D27" s="363"/>
      <c r="E27" s="364"/>
      <c r="F27" s="96" t="str">
        <f t="shared" si="4"/>
        <v/>
      </c>
      <c r="G27" s="95" t="str">
        <f t="shared" si="5"/>
        <v/>
      </c>
      <c r="H27" s="360" t="str">
        <f t="shared" si="6"/>
        <v/>
      </c>
      <c r="I27" s="361"/>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2" t="str">
        <f>IF('Bilan Groupe Compétences'!A29="","",'Bilan Groupe Compétences'!A29)</f>
        <v>1.B. Identifier le client externe ou interne à l’organisation et ses caractéristiques, dans un cadre omnicanal</v>
      </c>
      <c r="B28" s="363"/>
      <c r="C28" s="363"/>
      <c r="D28" s="363"/>
      <c r="E28" s="364"/>
      <c r="F28" s="96" t="str">
        <f t="shared" si="4"/>
        <v/>
      </c>
      <c r="G28" s="95" t="str">
        <f t="shared" si="5"/>
        <v/>
      </c>
      <c r="H28" s="360" t="str">
        <f t="shared" si="6"/>
        <v/>
      </c>
      <c r="I28" s="361"/>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2" t="str">
        <f>IF('Bilan Groupe Compétences'!A30="","",'Bilan Groupe Compétences'!A30)</f>
        <v>1.C. Identifier le besoin du client externe ou interne (ou du prospect), dans un cadre omnicanal</v>
      </c>
      <c r="B29" s="363"/>
      <c r="C29" s="363"/>
      <c r="D29" s="363"/>
      <c r="E29" s="364"/>
      <c r="F29" s="96" t="str">
        <f t="shared" si="4"/>
        <v/>
      </c>
      <c r="G29" s="95" t="str">
        <f t="shared" si="5"/>
        <v/>
      </c>
      <c r="H29" s="360" t="str">
        <f t="shared" si="6"/>
        <v/>
      </c>
      <c r="I29" s="361"/>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2" t="str">
        <f>IF('Bilan Groupe Compétences'!A31="","",'Bilan Groupe Compétences'!A31)</f>
        <v>1.D. Proposer une solution adaptée au parcours et à l’expérience du client interne ou externe (ou prospect), dans un cadre omnicanal</v>
      </c>
      <c r="B30" s="363"/>
      <c r="C30" s="363"/>
      <c r="D30" s="363"/>
      <c r="E30" s="364"/>
      <c r="F30" s="96" t="str">
        <f t="shared" si="4"/>
        <v/>
      </c>
      <c r="G30" s="95" t="str">
        <f t="shared" si="5"/>
        <v/>
      </c>
      <c r="H30" s="360" t="str">
        <f t="shared" si="6"/>
        <v/>
      </c>
      <c r="I30" s="361"/>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2" t="str">
        <f>IF('Bilan Groupe Compétences'!A32="","",'Bilan Groupe Compétences'!A32)</f>
        <v>2.A. Gérer le suivi de la demande du client interne ou externe (ou du prospect) dans un cadre omnicanal, notamment :</v>
      </c>
      <c r="B31" s="363"/>
      <c r="C31" s="363"/>
      <c r="D31" s="363"/>
      <c r="E31" s="364"/>
      <c r="F31" s="96" t="str">
        <f t="shared" si="4"/>
        <v/>
      </c>
      <c r="G31" s="95" t="str">
        <f t="shared" si="5"/>
        <v/>
      </c>
      <c r="H31" s="360" t="str">
        <f t="shared" si="6"/>
        <v/>
      </c>
      <c r="I31" s="361"/>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2" t="str">
        <f>IF('Bilan Groupe Compétences'!A33="","",'Bilan Groupe Compétences'!A33)</f>
        <v>2.B. Satisfaire le client interne ou externe (ou prospect) dans un cadre omnicanal</v>
      </c>
      <c r="B32" s="363"/>
      <c r="C32" s="363"/>
      <c r="D32" s="363"/>
      <c r="E32" s="364"/>
      <c r="F32" s="96" t="str">
        <f t="shared" si="4"/>
        <v/>
      </c>
      <c r="G32" s="95" t="str">
        <f t="shared" si="5"/>
        <v/>
      </c>
      <c r="H32" s="360" t="str">
        <f t="shared" si="6"/>
        <v/>
      </c>
      <c r="I32" s="361"/>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2" t="str">
        <f>IF('Bilan Groupe Compétences'!A34="","",'Bilan Groupe Compétences'!A34)</f>
        <v>2.C. Fidéliser/pérenniser la relation avec le client interne ou externe dans un cadre omnicanal</v>
      </c>
      <c r="B33" s="363"/>
      <c r="C33" s="363"/>
      <c r="D33" s="363"/>
      <c r="E33" s="364"/>
      <c r="F33" s="96" t="str">
        <f t="shared" si="4"/>
        <v/>
      </c>
      <c r="G33" s="95" t="str">
        <f t="shared" si="5"/>
        <v/>
      </c>
      <c r="H33" s="360" t="str">
        <f t="shared" si="6"/>
        <v/>
      </c>
      <c r="I33" s="361"/>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2" t="str">
        <f>IF('Bilan Groupe Compétences'!A35="","",'Bilan Groupe Compétences'!A35)</f>
        <v>3.A. Assurer la veille informationnelle et commerciale (la collecte) dans un cadre omnicanal</v>
      </c>
      <c r="B34" s="363"/>
      <c r="C34" s="363"/>
      <c r="D34" s="363"/>
      <c r="E34" s="364"/>
      <c r="F34" s="96" t="str">
        <f t="shared" si="4"/>
        <v/>
      </c>
      <c r="G34" s="95" t="str">
        <f t="shared" si="5"/>
        <v/>
      </c>
      <c r="H34" s="360" t="str">
        <f t="shared" si="6"/>
        <v/>
      </c>
      <c r="I34" s="361"/>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2" t="str">
        <f>IF('Bilan Groupe Compétences'!A36="","",'Bilan Groupe Compétences'!A36)</f>
        <v>3.B. Traiter et exploiter l’information relative à la relation client (interne, externe ou prospect) dans un cadre omnicanal</v>
      </c>
      <c r="B35" s="363"/>
      <c r="C35" s="363"/>
      <c r="D35" s="363"/>
      <c r="E35" s="364"/>
      <c r="F35" s="96" t="str">
        <f t="shared" si="4"/>
        <v/>
      </c>
      <c r="G35" s="95" t="str">
        <f t="shared" si="5"/>
        <v/>
      </c>
      <c r="H35" s="360" t="str">
        <f t="shared" si="6"/>
        <v/>
      </c>
      <c r="I35" s="361"/>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2" t="str">
        <f>IF('Bilan Groupe Compétences'!A37="","",'Bilan Groupe Compétences'!A37)</f>
        <v>3.C. Diffuser l’information au client interne, externe ou au prospect dans un cadre omnicanal</v>
      </c>
      <c r="B36" s="363"/>
      <c r="C36" s="363"/>
      <c r="D36" s="363"/>
      <c r="E36" s="364"/>
      <c r="F36" s="96" t="str">
        <f t="shared" si="4"/>
        <v/>
      </c>
      <c r="G36" s="95" t="str">
        <f t="shared" si="5"/>
        <v/>
      </c>
      <c r="H36" s="360" t="str">
        <f t="shared" si="6"/>
        <v/>
      </c>
      <c r="I36" s="361"/>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2" t="str">
        <f>IF('Bilan Groupe Compétences'!A38="","",'Bilan Groupe Compétences'!A38)</f>
        <v>CT 1. Produire un résultat conforme à la commande (de la hiérarchie, du client…)</v>
      </c>
      <c r="B37" s="363"/>
      <c r="C37" s="363"/>
      <c r="D37" s="363"/>
      <c r="E37" s="364"/>
      <c r="F37" s="96" t="str">
        <f t="shared" si="4"/>
        <v/>
      </c>
      <c r="G37" s="95" t="str">
        <f t="shared" si="5"/>
        <v/>
      </c>
      <c r="H37" s="360" t="str">
        <f t="shared" si="6"/>
        <v/>
      </c>
      <c r="I37" s="361"/>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2" t="str">
        <f>IF('Bilan Groupe Compétences'!A39="","",'Bilan Groupe Compétences'!A39)</f>
        <v>CT 2. Respecter les délais impartis</v>
      </c>
      <c r="B38" s="363"/>
      <c r="C38" s="363"/>
      <c r="D38" s="363"/>
      <c r="E38" s="364"/>
      <c r="F38" s="96" t="str">
        <f t="shared" si="4"/>
        <v/>
      </c>
      <c r="G38" s="95" t="str">
        <f t="shared" si="5"/>
        <v/>
      </c>
      <c r="H38" s="360" t="str">
        <f t="shared" si="6"/>
        <v/>
      </c>
      <c r="I38" s="361"/>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2" t="str">
        <f>IF('Bilan Groupe Compétences'!A40="","",'Bilan Groupe Compétences'!A40)</f>
        <v>CT 3. Restituer la présentation de son activité</v>
      </c>
      <c r="B39" s="363"/>
      <c r="C39" s="363"/>
      <c r="D39" s="363"/>
      <c r="E39" s="364"/>
      <c r="F39" s="96" t="str">
        <f t="shared" si="4"/>
        <v/>
      </c>
      <c r="G39" s="95" t="str">
        <f t="shared" si="5"/>
        <v/>
      </c>
      <c r="H39" s="360" t="str">
        <f t="shared" si="6"/>
        <v/>
      </c>
      <c r="I39" s="361"/>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2" t="str">
        <f>IF('Bilan Groupe Compétences'!A41="","",'Bilan Groupe Compétences'!A41)</f>
        <v>CT 4. S'impliquer dans son action</v>
      </c>
      <c r="B40" s="363"/>
      <c r="C40" s="363"/>
      <c r="D40" s="363"/>
      <c r="E40" s="364"/>
      <c r="F40" s="96" t="str">
        <f t="shared" si="4"/>
        <v/>
      </c>
      <c r="G40" s="95" t="str">
        <f t="shared" si="5"/>
        <v/>
      </c>
      <c r="H40" s="360" t="str">
        <f t="shared" si="6"/>
        <v/>
      </c>
      <c r="I40" s="361"/>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2" t="str">
        <f>IF('Bilan Groupe Compétences'!A42="","",'Bilan Groupe Compétences'!A42)</f>
        <v>CT 5. S'intégrer de façon harmonieuse et constructive à l'équipe de travail</v>
      </c>
      <c r="B41" s="363"/>
      <c r="C41" s="363"/>
      <c r="D41" s="363"/>
      <c r="E41" s="364"/>
      <c r="F41" s="96" t="str">
        <f t="shared" si="4"/>
        <v/>
      </c>
      <c r="G41" s="95" t="str">
        <f t="shared" si="5"/>
        <v/>
      </c>
      <c r="H41" s="360" t="str">
        <f t="shared" si="6"/>
        <v/>
      </c>
      <c r="I41" s="361"/>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2" t="str">
        <f>IF('Bilan Groupe Compétences'!A43="","",'Bilan Groupe Compétences'!A43)</f>
        <v>CT 6. Rechercher l'information et l'exploiter</v>
      </c>
      <c r="B42" s="363"/>
      <c r="C42" s="363"/>
      <c r="D42" s="363"/>
      <c r="E42" s="364"/>
      <c r="F42" s="96" t="str">
        <f t="shared" si="4"/>
        <v/>
      </c>
      <c r="G42" s="95" t="str">
        <f t="shared" si="5"/>
        <v/>
      </c>
      <c r="H42" s="360" t="str">
        <f t="shared" si="6"/>
        <v/>
      </c>
      <c r="I42" s="361"/>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2" t="str">
        <f>IF('Bilan Groupe Compétences'!A44="","",'Bilan Groupe Compétences'!A44)</f>
        <v>CT 7. A l'écrit, s'exprimer avec la qualité rédactionnelle attendue</v>
      </c>
      <c r="B43" s="363"/>
      <c r="C43" s="363"/>
      <c r="D43" s="363"/>
      <c r="E43" s="364"/>
      <c r="F43" s="96" t="str">
        <f t="shared" si="4"/>
        <v/>
      </c>
      <c r="G43" s="95" t="str">
        <f t="shared" si="5"/>
        <v/>
      </c>
      <c r="H43" s="360" t="str">
        <f t="shared" si="6"/>
        <v/>
      </c>
      <c r="I43" s="361"/>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2" t="str">
        <f>IF('Bilan Groupe Compétences'!A45="","",'Bilan Groupe Compétences'!A45)</f>
        <v>CT 8. A l'oral, s'exprimer de façon professionnelle</v>
      </c>
      <c r="B44" s="363"/>
      <c r="C44" s="363"/>
      <c r="D44" s="363"/>
      <c r="E44" s="364"/>
      <c r="F44" s="96" t="str">
        <f t="shared" si="4"/>
        <v/>
      </c>
      <c r="G44" s="95" t="str">
        <f t="shared" si="5"/>
        <v/>
      </c>
      <c r="H44" s="360" t="str">
        <f t="shared" si="6"/>
        <v/>
      </c>
      <c r="I44" s="361"/>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2" t="str">
        <f>IF('Bilan Groupe Compétences'!A46="","",'Bilan Groupe Compétences'!A46)</f>
        <v>CT 9. Développer son agilité numérique</v>
      </c>
      <c r="B45" s="363"/>
      <c r="C45" s="363"/>
      <c r="D45" s="363"/>
      <c r="E45" s="364"/>
      <c r="F45" s="96" t="str">
        <f t="shared" si="4"/>
        <v/>
      </c>
      <c r="G45" s="95" t="str">
        <f t="shared" si="5"/>
        <v/>
      </c>
      <c r="H45" s="360" t="str">
        <f t="shared" si="6"/>
        <v/>
      </c>
      <c r="I45" s="361"/>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2" t="str">
        <f>IF('Bilan Groupe Compétences'!A47="","",'Bilan Groupe Compétences'!A47)</f>
        <v>CT 10. Adopter une posture professionnelle (non verbal)</v>
      </c>
      <c r="B46" s="363"/>
      <c r="C46" s="363"/>
      <c r="D46" s="363"/>
      <c r="E46" s="364"/>
      <c r="F46" s="96" t="str">
        <f t="shared" si="4"/>
        <v/>
      </c>
      <c r="G46" s="95" t="str">
        <f t="shared" si="5"/>
        <v/>
      </c>
      <c r="H46" s="360" t="str">
        <f t="shared" si="6"/>
        <v/>
      </c>
      <c r="I46" s="361"/>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2" t="str">
        <f>IF('Bilan Groupe Compétences'!A48="","",'Bilan Groupe Compétences'!A48)</f>
        <v>CT 11. S'autoévaluer</v>
      </c>
      <c r="B47" s="363"/>
      <c r="C47" s="363"/>
      <c r="D47" s="363"/>
      <c r="E47" s="364"/>
      <c r="F47" s="96" t="str">
        <f t="shared" si="4"/>
        <v/>
      </c>
      <c r="G47" s="95" t="str">
        <f t="shared" si="5"/>
        <v/>
      </c>
      <c r="H47" s="360" t="str">
        <f t="shared" si="6"/>
        <v/>
      </c>
      <c r="I47" s="361"/>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2" t="str">
        <f>IF('Bilan Groupe Compétences'!A49="","",'Bilan Groupe Compétences'!A49)</f>
        <v/>
      </c>
      <c r="B48" s="363"/>
      <c r="C48" s="363"/>
      <c r="D48" s="363"/>
      <c r="E48" s="364"/>
      <c r="F48" s="96" t="str">
        <f t="shared" si="4"/>
        <v/>
      </c>
      <c r="G48" s="95" t="str">
        <f t="shared" si="5"/>
        <v/>
      </c>
      <c r="H48" s="360" t="str">
        <f t="shared" si="6"/>
        <v/>
      </c>
      <c r="I48" s="361"/>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2" t="str">
        <f>IF('Bilan Groupe Compétences'!A50="","",'Bilan Groupe Compétences'!A50)</f>
        <v/>
      </c>
      <c r="B49" s="363"/>
      <c r="C49" s="363"/>
      <c r="D49" s="363"/>
      <c r="E49" s="364"/>
      <c r="F49" s="96" t="str">
        <f t="shared" si="4"/>
        <v/>
      </c>
      <c r="G49" s="95" t="str">
        <f t="shared" si="5"/>
        <v/>
      </c>
      <c r="H49" s="360" t="str">
        <f t="shared" si="6"/>
        <v/>
      </c>
      <c r="I49" s="361"/>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2" t="str">
        <f>IF('Bilan Groupe Compétences'!A51="","",'Bilan Groupe Compétences'!A51)</f>
        <v/>
      </c>
      <c r="B50" s="363"/>
      <c r="C50" s="363"/>
      <c r="D50" s="363"/>
      <c r="E50" s="364"/>
      <c r="F50" s="96" t="str">
        <f t="shared" si="4"/>
        <v/>
      </c>
      <c r="G50" s="95" t="str">
        <f t="shared" si="5"/>
        <v/>
      </c>
      <c r="H50" s="360" t="str">
        <f t="shared" si="6"/>
        <v/>
      </c>
      <c r="I50" s="361"/>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2" t="str">
        <f>IF('Bilan Groupe Compétences'!A52="","",'Bilan Groupe Compétences'!A52)</f>
        <v/>
      </c>
      <c r="B51" s="363"/>
      <c r="C51" s="363"/>
      <c r="D51" s="363"/>
      <c r="E51" s="364"/>
      <c r="F51" s="96" t="str">
        <f t="shared" si="4"/>
        <v/>
      </c>
      <c r="G51" s="95" t="str">
        <f t="shared" si="5"/>
        <v/>
      </c>
      <c r="H51" s="360" t="str">
        <f t="shared" si="6"/>
        <v/>
      </c>
      <c r="I51" s="361"/>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2" t="str">
        <f>IF('Bilan Groupe Compétences'!A53="","",'Bilan Groupe Compétences'!A53)</f>
        <v/>
      </c>
      <c r="B52" s="363"/>
      <c r="C52" s="363"/>
      <c r="D52" s="363"/>
      <c r="E52" s="364"/>
      <c r="F52" s="96" t="str">
        <f t="shared" si="4"/>
        <v/>
      </c>
      <c r="G52" s="95" t="str">
        <f t="shared" si="5"/>
        <v/>
      </c>
      <c r="H52" s="360" t="str">
        <f t="shared" si="6"/>
        <v/>
      </c>
      <c r="I52" s="361"/>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2" t="str">
        <f>IF('Bilan Groupe Compétences'!A54="","",'Bilan Groupe Compétences'!A54)</f>
        <v/>
      </c>
      <c r="B53" s="363"/>
      <c r="C53" s="363"/>
      <c r="D53" s="363"/>
      <c r="E53" s="364"/>
      <c r="F53" s="96" t="str">
        <f t="shared" si="4"/>
        <v/>
      </c>
      <c r="G53" s="95" t="str">
        <f t="shared" si="5"/>
        <v/>
      </c>
      <c r="H53" s="360" t="str">
        <f t="shared" si="6"/>
        <v/>
      </c>
      <c r="I53" s="361"/>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2" t="str">
        <f>IF('Bilan Groupe Compétences'!A55="","",'Bilan Groupe Compétences'!A55)</f>
        <v/>
      </c>
      <c r="B54" s="363"/>
      <c r="C54" s="363"/>
      <c r="D54" s="363"/>
      <c r="E54" s="364"/>
      <c r="F54" s="96" t="str">
        <f t="shared" si="4"/>
        <v/>
      </c>
      <c r="G54" s="95" t="str">
        <f t="shared" si="5"/>
        <v/>
      </c>
      <c r="H54" s="360" t="str">
        <f t="shared" si="6"/>
        <v/>
      </c>
      <c r="I54" s="361"/>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2" t="str">
        <f>IF('Bilan Groupe Compétences'!A56="","",'Bilan Groupe Compétences'!A56)</f>
        <v/>
      </c>
      <c r="B55" s="363"/>
      <c r="C55" s="363"/>
      <c r="D55" s="363"/>
      <c r="E55" s="364"/>
      <c r="F55" s="96" t="str">
        <f t="shared" si="4"/>
        <v/>
      </c>
      <c r="G55" s="95" t="str">
        <f t="shared" si="5"/>
        <v/>
      </c>
      <c r="H55" s="360" t="str">
        <f t="shared" si="6"/>
        <v/>
      </c>
      <c r="I55" s="361"/>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2" t="str">
        <f>IF('Bilan Groupe Compétences'!A57="","",'Bilan Groupe Compétences'!A57)</f>
        <v/>
      </c>
      <c r="B56" s="363"/>
      <c r="C56" s="363"/>
      <c r="D56" s="363"/>
      <c r="E56" s="364"/>
      <c r="F56" s="96" t="str">
        <f t="shared" si="4"/>
        <v/>
      </c>
      <c r="G56" s="95" t="str">
        <f t="shared" si="5"/>
        <v/>
      </c>
      <c r="H56" s="360" t="str">
        <f t="shared" si="6"/>
        <v/>
      </c>
      <c r="I56" s="361"/>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2" t="str">
        <f>IF('Bilan Groupe Compétences'!A58="","",'Bilan Groupe Compétences'!A58)</f>
        <v/>
      </c>
      <c r="B57" s="363"/>
      <c r="C57" s="363"/>
      <c r="D57" s="363"/>
      <c r="E57" s="364"/>
      <c r="F57" s="96" t="str">
        <f t="shared" si="4"/>
        <v/>
      </c>
      <c r="G57" s="95" t="str">
        <f t="shared" si="5"/>
        <v/>
      </c>
      <c r="H57" s="360" t="str">
        <f t="shared" si="6"/>
        <v/>
      </c>
      <c r="I57" s="361"/>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2" t="str">
        <f>IF('Bilan Groupe Compétences'!A59="","",'Bilan Groupe Compétences'!A59)</f>
        <v/>
      </c>
      <c r="B58" s="363"/>
      <c r="C58" s="363"/>
      <c r="D58" s="363"/>
      <c r="E58" s="364"/>
      <c r="F58" s="96" t="str">
        <f t="shared" si="4"/>
        <v/>
      </c>
      <c r="G58" s="95" t="str">
        <f t="shared" si="5"/>
        <v/>
      </c>
      <c r="H58" s="360" t="str">
        <f t="shared" si="6"/>
        <v/>
      </c>
      <c r="I58" s="361"/>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2" t="str">
        <f>IF('Bilan Groupe Compétences'!A60="","",'Bilan Groupe Compétences'!A60)</f>
        <v/>
      </c>
      <c r="B59" s="363"/>
      <c r="C59" s="363"/>
      <c r="D59" s="363"/>
      <c r="E59" s="364"/>
      <c r="F59" s="96" t="str">
        <f t="shared" si="4"/>
        <v/>
      </c>
      <c r="G59" s="95" t="str">
        <f t="shared" si="5"/>
        <v/>
      </c>
      <c r="H59" s="360" t="str">
        <f t="shared" si="6"/>
        <v/>
      </c>
      <c r="I59" s="361"/>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2" t="str">
        <f>IF('Bilan Groupe Compétences'!A61="","",'Bilan Groupe Compétences'!A61)</f>
        <v/>
      </c>
      <c r="B60" s="363"/>
      <c r="C60" s="363"/>
      <c r="D60" s="363"/>
      <c r="E60" s="364"/>
      <c r="F60" s="96" t="str">
        <f t="shared" si="4"/>
        <v/>
      </c>
      <c r="G60" s="95" t="str">
        <f t="shared" si="5"/>
        <v/>
      </c>
      <c r="H60" s="360" t="str">
        <f t="shared" si="6"/>
        <v/>
      </c>
      <c r="I60" s="361"/>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2" t="str">
        <f>IF('Bilan Groupe Compétences'!A62="","",'Bilan Groupe Compétences'!A62)</f>
        <v/>
      </c>
      <c r="B61" s="363"/>
      <c r="C61" s="363"/>
      <c r="D61" s="363"/>
      <c r="E61" s="364"/>
      <c r="F61" s="96" t="str">
        <f t="shared" si="4"/>
        <v/>
      </c>
      <c r="G61" s="95" t="str">
        <f t="shared" si="5"/>
        <v/>
      </c>
      <c r="H61" s="360" t="str">
        <f t="shared" si="6"/>
        <v/>
      </c>
      <c r="I61" s="361"/>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2" t="str">
        <f>IF('Bilan Groupe Compétences'!A63="","",'Bilan Groupe Compétences'!A63)</f>
        <v/>
      </c>
      <c r="B62" s="363"/>
      <c r="C62" s="363"/>
      <c r="D62" s="363"/>
      <c r="E62" s="364"/>
      <c r="F62" s="96" t="str">
        <f t="shared" si="4"/>
        <v/>
      </c>
      <c r="G62" s="95" t="str">
        <f t="shared" si="5"/>
        <v/>
      </c>
      <c r="H62" s="360" t="str">
        <f t="shared" si="6"/>
        <v/>
      </c>
      <c r="I62" s="361"/>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2" t="str">
        <f>IF('Bilan Groupe Compétences'!A64="","",'Bilan Groupe Compétences'!A64)</f>
        <v/>
      </c>
      <c r="B63" s="363"/>
      <c r="C63" s="363"/>
      <c r="D63" s="363"/>
      <c r="E63" s="364"/>
      <c r="F63" s="96" t="str">
        <f t="shared" si="4"/>
        <v/>
      </c>
      <c r="G63" s="95" t="str">
        <f t="shared" si="5"/>
        <v/>
      </c>
      <c r="H63" s="360" t="str">
        <f t="shared" si="6"/>
        <v/>
      </c>
      <c r="I63" s="361"/>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2" t="str">
        <f>IF('Bilan Groupe Compétences'!A65="","",'Bilan Groupe Compétences'!A65)</f>
        <v/>
      </c>
      <c r="B64" s="363"/>
      <c r="C64" s="363"/>
      <c r="D64" s="363"/>
      <c r="E64" s="364"/>
      <c r="F64" s="96" t="str">
        <f t="shared" si="4"/>
        <v/>
      </c>
      <c r="G64" s="95" t="str">
        <f t="shared" si="5"/>
        <v/>
      </c>
      <c r="H64" s="360" t="str">
        <f t="shared" si="6"/>
        <v/>
      </c>
      <c r="I64" s="361"/>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2" t="str">
        <f>IF('Bilan Groupe Compétences'!A66="","",'Bilan Groupe Compétences'!A66)</f>
        <v/>
      </c>
      <c r="B65" s="363"/>
      <c r="C65" s="363"/>
      <c r="D65" s="363"/>
      <c r="E65" s="364"/>
      <c r="F65" s="96" t="str">
        <f t="shared" si="4"/>
        <v/>
      </c>
      <c r="G65" s="95" t="str">
        <f t="shared" si="5"/>
        <v/>
      </c>
      <c r="H65" s="360" t="str">
        <f t="shared" si="6"/>
        <v/>
      </c>
      <c r="I65" s="361"/>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2" t="str">
        <f>IF('Bilan Groupe Compétences'!A67="","",'Bilan Groupe Compétences'!A67)</f>
        <v/>
      </c>
      <c r="B66" s="363"/>
      <c r="C66" s="363"/>
      <c r="D66" s="363"/>
      <c r="E66" s="364"/>
      <c r="F66" s="96" t="str">
        <f t="shared" si="4"/>
        <v/>
      </c>
      <c r="G66" s="95" t="str">
        <f t="shared" si="5"/>
        <v/>
      </c>
      <c r="H66" s="360" t="str">
        <f t="shared" si="6"/>
        <v/>
      </c>
      <c r="I66" s="361"/>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2" t="str">
        <f>IF('Bilan Groupe Compétences'!A68="","",'Bilan Groupe Compétences'!A68)</f>
        <v/>
      </c>
      <c r="B67" s="363"/>
      <c r="C67" s="363"/>
      <c r="D67" s="363"/>
      <c r="E67" s="364"/>
      <c r="F67" s="96" t="str">
        <f t="shared" si="4"/>
        <v/>
      </c>
      <c r="G67" s="95" t="str">
        <f t="shared" si="5"/>
        <v/>
      </c>
      <c r="H67" s="360" t="str">
        <f t="shared" si="6"/>
        <v/>
      </c>
      <c r="I67" s="361"/>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2" t="str">
        <f>IF('Bilan Groupe Compétences'!A69="","",'Bilan Groupe Compétences'!A69)</f>
        <v/>
      </c>
      <c r="B68" s="363"/>
      <c r="C68" s="363"/>
      <c r="D68" s="363"/>
      <c r="E68" s="364"/>
      <c r="F68" s="96" t="str">
        <f t="shared" si="4"/>
        <v/>
      </c>
      <c r="G68" s="95" t="str">
        <f t="shared" si="5"/>
        <v/>
      </c>
      <c r="H68" s="360" t="str">
        <f t="shared" si="6"/>
        <v/>
      </c>
      <c r="I68" s="361"/>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2" t="str">
        <f>IF('Bilan Groupe Compétences'!A70="","",'Bilan Groupe Compétences'!A70)</f>
        <v/>
      </c>
      <c r="B69" s="363"/>
      <c r="C69" s="363"/>
      <c r="D69" s="363"/>
      <c r="E69" s="379"/>
      <c r="F69" s="96" t="str">
        <f t="shared" si="4"/>
        <v/>
      </c>
      <c r="G69" s="95" t="str">
        <f t="shared" si="5"/>
        <v/>
      </c>
      <c r="H69" s="360" t="str">
        <f t="shared" si="6"/>
        <v/>
      </c>
      <c r="I69" s="361"/>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2" t="str">
        <f>IF('Bilan Groupe Compétences'!A71="","",'Bilan Groupe Compétences'!A71)</f>
        <v/>
      </c>
      <c r="B70" s="363"/>
      <c r="C70" s="363"/>
      <c r="D70" s="363"/>
      <c r="E70" s="379"/>
      <c r="F70" s="96" t="str">
        <f t="shared" si="4"/>
        <v/>
      </c>
      <c r="G70" s="95" t="str">
        <f t="shared" si="5"/>
        <v/>
      </c>
      <c r="H70" s="360" t="str">
        <f t="shared" si="6"/>
        <v/>
      </c>
      <c r="I70" s="361"/>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6" t="str">
        <f>IF('Bilan Groupe Compétences'!A72="","",'Bilan Groupe Compétences'!A72)</f>
        <v/>
      </c>
      <c r="B71" s="337"/>
      <c r="C71" s="337"/>
      <c r="D71" s="337"/>
      <c r="E71" s="338"/>
      <c r="F71" s="98" t="str">
        <f t="shared" si="4"/>
        <v/>
      </c>
      <c r="G71" s="99" t="str">
        <f t="shared" si="5"/>
        <v/>
      </c>
      <c r="H71" s="380" t="str">
        <f t="shared" si="6"/>
        <v/>
      </c>
      <c r="I71" s="381"/>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127</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132</v>
      </c>
      <c r="HT300" s="10" t="str">
        <f ca="1">IF(COUNTA($HV$300:$JS$300)-COUNTIF($HV$300:$JS$300,"")=0,$HI$307,IF(COUNTIF(HV306:JS306,$HI$307)=COUNTA($J$6:$BG$6)-COUNTIF($J$6:$BG$6,""),$HI$307,IF(AND(COUNTA($J$7:$BG$7)-COUNTIF($J$7:$BG$7,$HI$307)=COUNTIF($J$7:$BG$7,$HI$306),COUNTA($J$12:$BG$71)=COUNTIF($J$12:$BG$71,$HI$306)),$HI$306,SUM(HV300:JS300)/SUM(HV305:JS305))))</f>
        <v>NC</v>
      </c>
      <c r="HU300" s="16" t="s">
        <v>130</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133</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709" priority="22" operator="equal">
      <formula>20</formula>
    </cfRule>
    <cfRule type="cellIs" dxfId="708" priority="23" operator="between">
      <formula>15</formula>
      <formula>19.9999999999999</formula>
    </cfRule>
    <cfRule type="cellIs" dxfId="707" priority="24" operator="between">
      <formula>10</formula>
      <formula>14.9999999999999</formula>
    </cfRule>
    <cfRule type="containsBlanks" dxfId="706" priority="25" stopIfTrue="1">
      <formula>LEN(TRIM(J5))=0</formula>
    </cfRule>
    <cfRule type="cellIs" dxfId="705" priority="26" operator="between">
      <formula>5</formula>
      <formula>9.999999999999</formula>
    </cfRule>
    <cfRule type="cellIs" dxfId="704" priority="27" operator="between">
      <formula>0</formula>
      <formula>4.99999999999999</formula>
    </cfRule>
  </conditionalFormatting>
  <conditionalFormatting sqref="J6:BG6">
    <cfRule type="cellIs" dxfId="703" priority="16" operator="equal">
      <formula>20</formula>
    </cfRule>
    <cfRule type="cellIs" dxfId="702" priority="17" operator="between">
      <formula>15</formula>
      <formula>19.9999999999999</formula>
    </cfRule>
    <cfRule type="cellIs" dxfId="701" priority="18" operator="between">
      <formula>10</formula>
      <formula>14.9999999999999</formula>
    </cfRule>
    <cfRule type="containsBlanks" dxfId="700" priority="19" stopIfTrue="1">
      <formula>LEN(TRIM(J6))=0</formula>
    </cfRule>
    <cfRule type="cellIs" dxfId="699" priority="20" operator="between">
      <formula>5</formula>
      <formula>9.999999999999</formula>
    </cfRule>
    <cfRule type="cellIs" dxfId="698" priority="21" operator="between">
      <formula>0</formula>
      <formula>4.99999999999999</formula>
    </cfRule>
  </conditionalFormatting>
  <conditionalFormatting sqref="F12:G71">
    <cfRule type="cellIs" dxfId="697" priority="10" operator="equal">
      <formula>20</formula>
    </cfRule>
    <cfRule type="cellIs" dxfId="696" priority="11" operator="between">
      <formula>15</formula>
      <formula>19.9999999999999</formula>
    </cfRule>
    <cfRule type="cellIs" dxfId="695" priority="12" operator="between">
      <formula>10</formula>
      <formula>14.9999999999999</formula>
    </cfRule>
    <cfRule type="containsBlanks" dxfId="694" priority="13" stopIfTrue="1">
      <formula>LEN(TRIM(F12))=0</formula>
    </cfRule>
    <cfRule type="cellIs" dxfId="693" priority="14" operator="between">
      <formula>5</formula>
      <formula>9.999999999999</formula>
    </cfRule>
    <cfRule type="cellIs" dxfId="692" priority="15" operator="between">
      <formula>0</formula>
      <formula>4.99999999999999</formula>
    </cfRule>
  </conditionalFormatting>
  <conditionalFormatting sqref="A7">
    <cfRule type="cellIs" dxfId="691" priority="4" operator="equal">
      <formula>20</formula>
    </cfRule>
    <cfRule type="cellIs" dxfId="690" priority="5" operator="between">
      <formula>15</formula>
      <formula>19.9999999999999</formula>
    </cfRule>
    <cfRule type="cellIs" dxfId="689" priority="6" operator="between">
      <formula>10</formula>
      <formula>14.9999999999999</formula>
    </cfRule>
    <cfRule type="containsBlanks" dxfId="688" priority="7" stopIfTrue="1">
      <formula>LEN(TRIM(A7))=0</formula>
    </cfRule>
    <cfRule type="cellIs" dxfId="687" priority="8" operator="between">
      <formula>5</formula>
      <formula>9.999999999999</formula>
    </cfRule>
    <cfRule type="cellIs" dxfId="686" priority="9" operator="between">
      <formula>0</formula>
      <formula>4.99999999999999</formula>
    </cfRule>
  </conditionalFormatting>
  <conditionalFormatting sqref="C5">
    <cfRule type="cellIs" dxfId="685" priority="3" operator="equal">
      <formula>20</formula>
    </cfRule>
  </conditionalFormatting>
  <conditionalFormatting sqref="J12:BG71 H12:H71">
    <cfRule type="cellIs" dxfId="684" priority="28" stopIfTrue="1" operator="equal">
      <formula>$HI$301</formula>
    </cfRule>
    <cfRule type="cellIs" dxfId="683" priority="29" stopIfTrue="1" operator="equal">
      <formula>$HI$302</formula>
    </cfRule>
    <cfRule type="cellIs" dxfId="682" priority="30" stopIfTrue="1" operator="equal">
      <formula>$HI$303</formula>
    </cfRule>
    <cfRule type="cellIs" dxfId="681" priority="31" stopIfTrue="1" operator="equal">
      <formula>$HI$304</formula>
    </cfRule>
    <cfRule type="cellIs" dxfId="680" priority="32" stopIfTrue="1" operator="equal">
      <formula>$HI$305</formula>
    </cfRule>
    <cfRule type="cellIs" dxfId="679" priority="33" stopIfTrue="1" operator="equal">
      <formula>$HI$306</formula>
    </cfRule>
  </conditionalFormatting>
  <conditionalFormatting sqref="J7:BG7">
    <cfRule type="cellIs" dxfId="678" priority="34" operator="equal">
      <formula>$HI$306</formula>
    </cfRule>
    <cfRule type="cellIs" dxfId="677" priority="35" operator="equal">
      <formula>$HI$305</formula>
    </cfRule>
    <cfRule type="cellIs" dxfId="676" priority="36" operator="equal">
      <formula>$HI$304</formula>
    </cfRule>
    <cfRule type="cellIs" dxfId="675" priority="37" operator="equal">
      <formula>$HI$303</formula>
    </cfRule>
    <cfRule type="cellIs" dxfId="674" priority="38" operator="equal">
      <formula>$HI$302</formula>
    </cfRule>
    <cfRule type="cellIs" dxfId="673" priority="39" operator="equal">
      <formula>$HI$301</formula>
    </cfRule>
    <cfRule type="cellIs" dxfId="672" priority="40" operator="equal">
      <formula>20</formula>
    </cfRule>
    <cfRule type="cellIs" dxfId="671" priority="41" operator="between">
      <formula>15</formula>
      <formula>19.9999999999999</formula>
    </cfRule>
    <cfRule type="cellIs" dxfId="670" priority="42" operator="between">
      <formula>10</formula>
      <formula>14.9999999999999</formula>
    </cfRule>
    <cfRule type="containsBlanks" dxfId="669" priority="43" stopIfTrue="1">
      <formula>LEN(TRIM(J7))=0</formula>
    </cfRule>
    <cfRule type="cellIs" dxfId="668" priority="44" operator="between">
      <formula>5</formula>
      <formula>9.999999999999</formula>
    </cfRule>
    <cfRule type="cellIs" dxfId="667" priority="45" operator="between">
      <formula>0</formula>
      <formula>4.99999999999999</formula>
    </cfRule>
  </conditionalFormatting>
  <conditionalFormatting sqref="A7:B8">
    <cfRule type="cellIs" dxfId="666" priority="46" operator="equal">
      <formula>$HI$306</formula>
    </cfRule>
  </conditionalFormatting>
  <dataValidations count="3">
    <dataValidation type="list" allowBlank="1" showInputMessage="1" showErrorMessage="1" sqref="J8:BG8">
      <formula1>$HP$301:$HP$329</formula1>
    </dataValidation>
    <dataValidation type="list" allowBlank="1" showInputMessage="1" showErrorMessage="1" sqref="J7:BG7">
      <formula1>$HI$301:$HI$348</formula1>
    </dataValidation>
    <dataValidation type="list" allowBlank="1" showInputMessage="1" showErrorMessage="1" sqref="J12:BG71">
      <formula1>$HI$301:$HI$306</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3FC65250-C458-4EFC-AC64-104021FFDD0C}">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E9020827-234C-44E8-9227-56C47703385A}">
            <xm:f>'Classe, période, dates, coef'!$DW$301</xm:f>
            <x14:dxf>
              <font>
                <color rgb="FFFF0000"/>
              </font>
              <fill>
                <patternFill>
                  <bgColor rgb="FFFFCCCC"/>
                </patternFill>
              </fill>
            </x14:dxf>
          </x14:cfRule>
          <xm:sqref>A2:I4</xm:sqref>
        </x14:conditionalFormatting>
      </x14:conditionalFormatting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7" t="str">
        <f>IF(OR('Classe, période, dates, coef'!A7="",'Classe, période, dates, coef'!A14=""),'Bilan Groupe Compétences'!B3,CONCATENATE('Classe, période, dates, coef'!A7,"  ~  Période : ",'Classe, période, dates, coef'!A14))</f>
        <v>Affichage classe et période : Complétez l'onglet ''Classe, période, dates, coef''</v>
      </c>
      <c r="C1" s="357"/>
      <c r="D1" s="357"/>
      <c r="E1" s="357"/>
      <c r="F1" s="357"/>
      <c r="G1" s="357"/>
      <c r="H1" s="357"/>
      <c r="I1" s="357"/>
      <c r="J1" s="111" t="str">
        <f>CONCATENATE("   ",'Bilan Groupe Compétences'!DW303)</f>
        <v xml:space="preserve">   Seconde Relation Client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5" t="str">
        <f ca="1">IF(INDEX($HF$301:$HG$338,MATCH(RIGHT(CELL("nomfichier",$HF$301),2),$HF$301:$HF$338,0),2)=0,'Classe, période, dates, coef'!DW301,INDEX($HF$301:$HG$338,MATCH(RIGHT(CELL("nomfichier",$HF$301),2),$HF$301:$HF$338,0),2))</f>
        <v>Nom élève &gt; Complétez l'onglet ''Classe, période, dates, coef''</v>
      </c>
      <c r="B2" s="355"/>
      <c r="C2" s="355"/>
      <c r="D2" s="355"/>
      <c r="E2" s="355"/>
      <c r="F2" s="355"/>
      <c r="G2" s="355"/>
      <c r="H2" s="355"/>
      <c r="I2" s="355"/>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5"/>
      <c r="B3" s="355"/>
      <c r="C3" s="355"/>
      <c r="D3" s="355"/>
      <c r="E3" s="355"/>
      <c r="F3" s="355"/>
      <c r="G3" s="355"/>
      <c r="H3" s="355"/>
      <c r="I3" s="355"/>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6"/>
      <c r="B4" s="356"/>
      <c r="C4" s="356"/>
      <c r="D4" s="356"/>
      <c r="E4" s="356"/>
      <c r="F4" s="356"/>
      <c r="G4" s="356"/>
      <c r="H4" s="356"/>
      <c r="I4" s="356"/>
    </row>
    <row r="5" spans="1:127" ht="21" customHeight="1" thickTop="1" x14ac:dyDescent="0.2">
      <c r="A5" s="365" t="s">
        <v>49</v>
      </c>
      <c r="B5" s="366"/>
      <c r="C5" s="382" t="s">
        <v>75</v>
      </c>
      <c r="D5" s="55">
        <v>4</v>
      </c>
      <c r="E5" s="385" t="s">
        <v>99</v>
      </c>
      <c r="F5" s="385"/>
      <c r="G5" s="385"/>
      <c r="H5" s="385"/>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7"/>
      <c r="B6" s="368"/>
      <c r="C6" s="383"/>
      <c r="D6" s="90">
        <v>4</v>
      </c>
      <c r="E6" s="386" t="s">
        <v>100</v>
      </c>
      <c r="F6" s="386"/>
      <c r="G6" s="386"/>
      <c r="H6" s="386"/>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9" t="str">
        <f>IF(COUNTA(J5:BG6)-COUNTIF(J5:BG6,"")=0,"",IF(ISTEXT(HT300),HT300,ROUND(HT300,1)))</f>
        <v/>
      </c>
      <c r="B7" s="370"/>
      <c r="C7" s="383"/>
      <c r="D7" s="204">
        <v>4</v>
      </c>
      <c r="E7" s="203"/>
      <c r="F7" s="400" t="s">
        <v>122</v>
      </c>
      <c r="G7" s="400"/>
      <c r="H7" s="400"/>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1"/>
      <c r="B8" s="372"/>
      <c r="C8" s="384"/>
      <c r="D8" s="201">
        <v>4</v>
      </c>
      <c r="E8" s="202"/>
      <c r="F8" s="401" t="s">
        <v>232</v>
      </c>
      <c r="G8" s="401"/>
      <c r="H8" s="401"/>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2" t="s">
        <v>22</v>
      </c>
      <c r="B9" s="393"/>
      <c r="C9" s="393"/>
      <c r="D9" s="393"/>
      <c r="E9" s="97">
        <v>4</v>
      </c>
      <c r="F9" s="387" t="s">
        <v>118</v>
      </c>
      <c r="G9" s="388"/>
      <c r="H9" s="388"/>
      <c r="I9" s="389"/>
      <c r="J9" s="375" t="str">
        <f t="shared" ref="J9:BG9" ca="1" si="3">IF(OFFSET($HN$301,COLUMN(A:A)-1,0)=0,"",OFFSET($HN$301,COLUMN(A:A)-1,0))</f>
        <v/>
      </c>
      <c r="K9" s="358" t="str">
        <f t="shared" ca="1" si="3"/>
        <v/>
      </c>
      <c r="L9" s="358" t="str">
        <f t="shared" ca="1" si="3"/>
        <v/>
      </c>
      <c r="M9" s="358" t="str">
        <f t="shared" ca="1" si="3"/>
        <v/>
      </c>
      <c r="N9" s="358" t="str">
        <f t="shared" ca="1" si="3"/>
        <v/>
      </c>
      <c r="O9" s="358" t="str">
        <f t="shared" ca="1" si="3"/>
        <v/>
      </c>
      <c r="P9" s="358" t="str">
        <f t="shared" ca="1" si="3"/>
        <v/>
      </c>
      <c r="Q9" s="358" t="str">
        <f t="shared" ca="1" si="3"/>
        <v/>
      </c>
      <c r="R9" s="358" t="str">
        <f t="shared" ca="1" si="3"/>
        <v/>
      </c>
      <c r="S9" s="358" t="str">
        <f t="shared" ca="1" si="3"/>
        <v/>
      </c>
      <c r="T9" s="358" t="str">
        <f t="shared" ca="1" si="3"/>
        <v/>
      </c>
      <c r="U9" s="358" t="str">
        <f t="shared" ca="1" si="3"/>
        <v/>
      </c>
      <c r="V9" s="358" t="str">
        <f t="shared" ca="1" si="3"/>
        <v/>
      </c>
      <c r="W9" s="358" t="str">
        <f t="shared" ca="1" si="3"/>
        <v/>
      </c>
      <c r="X9" s="358" t="str">
        <f t="shared" ca="1" si="3"/>
        <v/>
      </c>
      <c r="Y9" s="358" t="str">
        <f t="shared" ca="1" si="3"/>
        <v/>
      </c>
      <c r="Z9" s="358" t="str">
        <f t="shared" ca="1" si="3"/>
        <v/>
      </c>
      <c r="AA9" s="358" t="str">
        <f t="shared" ca="1" si="3"/>
        <v/>
      </c>
      <c r="AB9" s="358" t="str">
        <f t="shared" ca="1" si="3"/>
        <v/>
      </c>
      <c r="AC9" s="358" t="str">
        <f t="shared" ca="1" si="3"/>
        <v/>
      </c>
      <c r="AD9" s="358" t="str">
        <f t="shared" ca="1" si="3"/>
        <v/>
      </c>
      <c r="AE9" s="358" t="str">
        <f t="shared" ca="1" si="3"/>
        <v/>
      </c>
      <c r="AF9" s="358" t="str">
        <f t="shared" ca="1" si="3"/>
        <v/>
      </c>
      <c r="AG9" s="358" t="str">
        <f t="shared" ca="1" si="3"/>
        <v/>
      </c>
      <c r="AH9" s="358" t="str">
        <f t="shared" ca="1" si="3"/>
        <v/>
      </c>
      <c r="AI9" s="358" t="str">
        <f t="shared" ca="1" si="3"/>
        <v/>
      </c>
      <c r="AJ9" s="358" t="str">
        <f t="shared" ca="1" si="3"/>
        <v/>
      </c>
      <c r="AK9" s="358" t="str">
        <f t="shared" ca="1" si="3"/>
        <v/>
      </c>
      <c r="AL9" s="358" t="str">
        <f t="shared" ca="1" si="3"/>
        <v/>
      </c>
      <c r="AM9" s="358" t="str">
        <f t="shared" ca="1" si="3"/>
        <v/>
      </c>
      <c r="AN9" s="358" t="str">
        <f t="shared" ca="1" si="3"/>
        <v/>
      </c>
      <c r="AO9" s="358" t="str">
        <f t="shared" ca="1" si="3"/>
        <v/>
      </c>
      <c r="AP9" s="358" t="str">
        <f t="shared" ca="1" si="3"/>
        <v/>
      </c>
      <c r="AQ9" s="358" t="str">
        <f t="shared" ca="1" si="3"/>
        <v/>
      </c>
      <c r="AR9" s="358" t="str">
        <f t="shared" ca="1" si="3"/>
        <v/>
      </c>
      <c r="AS9" s="358" t="str">
        <f t="shared" ca="1" si="3"/>
        <v/>
      </c>
      <c r="AT9" s="358" t="str">
        <f t="shared" ca="1" si="3"/>
        <v/>
      </c>
      <c r="AU9" s="358" t="str">
        <f t="shared" ca="1" si="3"/>
        <v/>
      </c>
      <c r="AV9" s="358" t="str">
        <f t="shared" ca="1" si="3"/>
        <v/>
      </c>
      <c r="AW9" s="358" t="str">
        <f t="shared" ca="1" si="3"/>
        <v/>
      </c>
      <c r="AX9" s="358" t="str">
        <f t="shared" ca="1" si="3"/>
        <v/>
      </c>
      <c r="AY9" s="358" t="str">
        <f t="shared" ca="1" si="3"/>
        <v/>
      </c>
      <c r="AZ9" s="358" t="str">
        <f t="shared" ca="1" si="3"/>
        <v/>
      </c>
      <c r="BA9" s="358" t="str">
        <f t="shared" ca="1" si="3"/>
        <v/>
      </c>
      <c r="BB9" s="358" t="str">
        <f t="shared" ca="1" si="3"/>
        <v/>
      </c>
      <c r="BC9" s="358" t="str">
        <f t="shared" ca="1" si="3"/>
        <v/>
      </c>
      <c r="BD9" s="358" t="str">
        <f t="shared" ca="1" si="3"/>
        <v/>
      </c>
      <c r="BE9" s="358" t="str">
        <f t="shared" ca="1" si="3"/>
        <v/>
      </c>
      <c r="BF9" s="358" t="str">
        <f t="shared" ca="1" si="3"/>
        <v/>
      </c>
      <c r="BG9" s="373" t="str">
        <f t="shared" ca="1" si="3"/>
        <v/>
      </c>
      <c r="DF9" s="9"/>
      <c r="DG9" s="28"/>
      <c r="DI9" s="28"/>
      <c r="DK9" s="28"/>
      <c r="DO9" s="28"/>
      <c r="DQ9" s="28"/>
      <c r="DS9" s="28"/>
      <c r="DU9" s="28"/>
      <c r="DW9" s="28"/>
    </row>
    <row r="10" spans="1:127" ht="36" customHeight="1" x14ac:dyDescent="0.2">
      <c r="A10" s="394" t="s">
        <v>23</v>
      </c>
      <c r="B10" s="395"/>
      <c r="C10" s="395"/>
      <c r="D10" s="395"/>
      <c r="E10" s="396"/>
      <c r="F10" s="112" t="str">
        <f>E6</f>
        <v>Moyenne minimale indicative</v>
      </c>
      <c r="G10" s="113" t="str">
        <f>E5</f>
        <v>Moyenne maximale indicative</v>
      </c>
      <c r="H10" s="390" t="s">
        <v>77</v>
      </c>
      <c r="I10" s="391"/>
      <c r="J10" s="376"/>
      <c r="K10" s="359"/>
      <c r="L10" s="359"/>
      <c r="M10" s="359"/>
      <c r="N10" s="359"/>
      <c r="O10" s="359"/>
      <c r="P10" s="359"/>
      <c r="Q10" s="359"/>
      <c r="R10" s="359"/>
      <c r="S10" s="359"/>
      <c r="T10" s="359"/>
      <c r="U10" s="359"/>
      <c r="V10" s="359"/>
      <c r="W10" s="359"/>
      <c r="X10" s="359"/>
      <c r="Y10" s="359"/>
      <c r="Z10" s="359"/>
      <c r="AA10" s="359"/>
      <c r="AB10" s="359"/>
      <c r="AC10" s="359"/>
      <c r="AD10" s="359"/>
      <c r="AE10" s="359"/>
      <c r="AF10" s="359"/>
      <c r="AG10" s="359"/>
      <c r="AH10" s="359"/>
      <c r="AI10" s="359"/>
      <c r="AJ10" s="359"/>
      <c r="AK10" s="359"/>
      <c r="AL10" s="359"/>
      <c r="AM10" s="359"/>
      <c r="AN10" s="359"/>
      <c r="AO10" s="359"/>
      <c r="AP10" s="359"/>
      <c r="AQ10" s="359"/>
      <c r="AR10" s="359"/>
      <c r="AS10" s="359"/>
      <c r="AT10" s="359"/>
      <c r="AU10" s="359"/>
      <c r="AV10" s="359"/>
      <c r="AW10" s="359"/>
      <c r="AX10" s="359"/>
      <c r="AY10" s="359"/>
      <c r="AZ10" s="359"/>
      <c r="BA10" s="359"/>
      <c r="BB10" s="359"/>
      <c r="BC10" s="359"/>
      <c r="BD10" s="359"/>
      <c r="BE10" s="359"/>
      <c r="BF10" s="359"/>
      <c r="BG10" s="374"/>
      <c r="DF10" s="9"/>
      <c r="DG10" s="28"/>
      <c r="DI10" s="28"/>
      <c r="DK10" s="28"/>
      <c r="DO10" s="28"/>
      <c r="DQ10" s="28"/>
      <c r="DS10" s="28"/>
      <c r="DU10" s="28"/>
      <c r="DW10" s="28"/>
    </row>
    <row r="11" spans="1:127" ht="12.75" customHeight="1" x14ac:dyDescent="0.2">
      <c r="A11" s="397">
        <v>6</v>
      </c>
      <c r="B11" s="398"/>
      <c r="C11" s="398"/>
      <c r="D11" s="398"/>
      <c r="E11" s="399"/>
      <c r="F11" s="82">
        <v>6</v>
      </c>
      <c r="G11" s="100">
        <v>6</v>
      </c>
      <c r="H11" s="377">
        <v>6</v>
      </c>
      <c r="I11" s="378"/>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2" t="str">
        <f>IF('Bilan Groupe Compétences'!A13="","",'Bilan Groupe Compétences'!A13)</f>
        <v>Orientation MA1 : Communiquer avec courtoisie, faire preuve de serviabilité, de calme et de tact</v>
      </c>
      <c r="B12" s="363"/>
      <c r="C12" s="363"/>
      <c r="D12" s="363"/>
      <c r="E12" s="363"/>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60" t="str">
        <f t="shared" ref="H12:H71" si="6">IF(HR307="","",HR307)</f>
        <v/>
      </c>
      <c r="I12" s="361"/>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2" t="str">
        <f>IF('Bilan Groupe Compétences'!A14="","",'Bilan Groupe Compétences'!A14)</f>
        <v>Orientation MA2 : Maintenir son espace de travail fonctionnel et propre dans le respect des règles internes</v>
      </c>
      <c r="B13" s="363"/>
      <c r="C13" s="363"/>
      <c r="D13" s="363"/>
      <c r="E13" s="364"/>
      <c r="F13" s="96" t="str">
        <f t="shared" si="4"/>
        <v/>
      </c>
      <c r="G13" s="95" t="str">
        <f t="shared" si="5"/>
        <v/>
      </c>
      <c r="H13" s="360" t="str">
        <f t="shared" si="6"/>
        <v/>
      </c>
      <c r="I13" s="361"/>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2" t="str">
        <f>IF('Bilan Groupe Compétences'!A15="","",'Bilan Groupe Compétences'!A15)</f>
        <v>Orientation MA3 : Rechercher, trier, classifier, sélectionner l'information papier et numérique</v>
      </c>
      <c r="B14" s="363"/>
      <c r="C14" s="363"/>
      <c r="D14" s="363"/>
      <c r="E14" s="364"/>
      <c r="F14" s="96" t="str">
        <f t="shared" si="4"/>
        <v/>
      </c>
      <c r="G14" s="95" t="str">
        <f t="shared" si="5"/>
        <v/>
      </c>
      <c r="H14" s="360" t="str">
        <f t="shared" si="6"/>
        <v/>
      </c>
      <c r="I14" s="361"/>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2" t="str">
        <f>IF('Bilan Groupe Compétences'!A16="","",'Bilan Groupe Compétences'!A16)</f>
        <v>Orientation MA4 : Rédiger correctement des messages et comptes-rendus simples</v>
      </c>
      <c r="B15" s="363"/>
      <c r="C15" s="363"/>
      <c r="D15" s="363"/>
      <c r="E15" s="364"/>
      <c r="F15" s="96" t="str">
        <f t="shared" si="4"/>
        <v/>
      </c>
      <c r="G15" s="95" t="str">
        <f t="shared" si="5"/>
        <v/>
      </c>
      <c r="H15" s="360" t="str">
        <f t="shared" si="6"/>
        <v/>
      </c>
      <c r="I15" s="361"/>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2" t="str">
        <f>IF('Bilan Groupe Compétences'!A17="","",'Bilan Groupe Compétences'!A17)</f>
        <v>Orientation MA5 : Montrer de l'intérêt pour l'anglais et/ou autre(s) langue(s) étrangère(s)</v>
      </c>
      <c r="B16" s="363"/>
      <c r="C16" s="363"/>
      <c r="D16" s="363"/>
      <c r="E16" s="364"/>
      <c r="F16" s="96" t="str">
        <f t="shared" si="4"/>
        <v/>
      </c>
      <c r="G16" s="95" t="str">
        <f t="shared" si="5"/>
        <v/>
      </c>
      <c r="H16" s="360" t="str">
        <f t="shared" si="6"/>
        <v/>
      </c>
      <c r="I16" s="361"/>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2" t="str">
        <f>IF('Bilan Groupe Compétences'!A18="","",'Bilan Groupe Compétences'!A18)</f>
        <v>Orientation MCV-A1 : Effectuer et comprendre des calculs commerciaux simples (cadencier, % TVA et réduction)</v>
      </c>
      <c r="B17" s="363"/>
      <c r="C17" s="363"/>
      <c r="D17" s="363"/>
      <c r="E17" s="364"/>
      <c r="F17" s="96" t="str">
        <f t="shared" si="4"/>
        <v/>
      </c>
      <c r="G17" s="95" t="str">
        <f t="shared" si="5"/>
        <v/>
      </c>
      <c r="H17" s="360" t="str">
        <f t="shared" si="6"/>
        <v/>
      </c>
      <c r="I17" s="361"/>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2" t="str">
        <f>IF('Bilan Groupe Compétences'!A19="","",'Bilan Groupe Compétences'!A19)</f>
        <v>Orientation MCV-A2 : Travailler en équipe, collaborer, communiquer avec ses collaborateurs</v>
      </c>
      <c r="B18" s="363"/>
      <c r="C18" s="363"/>
      <c r="D18" s="363"/>
      <c r="E18" s="364"/>
      <c r="F18" s="96" t="str">
        <f t="shared" si="4"/>
        <v/>
      </c>
      <c r="G18" s="95" t="str">
        <f t="shared" si="5"/>
        <v/>
      </c>
      <c r="H18" s="360" t="str">
        <f t="shared" si="6"/>
        <v/>
      </c>
      <c r="I18" s="361"/>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2" t="str">
        <f>IF('Bilan Groupe Compétences'!A20="","",'Bilan Groupe Compétences'!A20)</f>
        <v>Orientation MCV-A3 : Argumenter, convaincre, répondre à des objections sur des sujets (ou produits) simples</v>
      </c>
      <c r="B19" s="363"/>
      <c r="C19" s="363"/>
      <c r="D19" s="363"/>
      <c r="E19" s="364"/>
      <c r="F19" s="96" t="str">
        <f t="shared" si="4"/>
        <v/>
      </c>
      <c r="G19" s="95" t="str">
        <f t="shared" si="5"/>
        <v/>
      </c>
      <c r="H19" s="360" t="str">
        <f t="shared" si="6"/>
        <v/>
      </c>
      <c r="I19" s="361"/>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2" t="str">
        <f>IF('Bilan Groupe Compétences'!A21="","",'Bilan Groupe Compétences'!A21)</f>
        <v>Orientation MCV-A4 : Se montrer dynamique, rapide et efficace dans la réalisation de tâches matérielles</v>
      </c>
      <c r="B20" s="363"/>
      <c r="C20" s="363"/>
      <c r="D20" s="363"/>
      <c r="E20" s="364"/>
      <c r="F20" s="96" t="str">
        <f t="shared" si="4"/>
        <v/>
      </c>
      <c r="G20" s="95" t="str">
        <f t="shared" si="5"/>
        <v/>
      </c>
      <c r="H20" s="360" t="str">
        <f t="shared" si="6"/>
        <v/>
      </c>
      <c r="I20" s="361"/>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2" t="str">
        <f>IF('Bilan Groupe Compétences'!A22="","",'Bilan Groupe Compétences'!A22)</f>
        <v>Orientation MCV-A5 : Mettre en valeur des présentations de produits et/ou créer des affichettes attrayantes</v>
      </c>
      <c r="B21" s="363"/>
      <c r="C21" s="363"/>
      <c r="D21" s="363"/>
      <c r="E21" s="364"/>
      <c r="F21" s="96" t="str">
        <f t="shared" si="4"/>
        <v/>
      </c>
      <c r="G21" s="95" t="str">
        <f t="shared" si="5"/>
        <v/>
      </c>
      <c r="H21" s="360" t="str">
        <f t="shared" si="6"/>
        <v/>
      </c>
      <c r="I21" s="361"/>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2" t="str">
        <f>IF('Bilan Groupe Compétences'!A23="","",'Bilan Groupe Compétences'!A23)</f>
        <v>Orientation MCV-B1 : Travailler en autonomie, faire preuve d’indépendance et d’organisation, prendre des initiatives</v>
      </c>
      <c r="B22" s="363"/>
      <c r="C22" s="363"/>
      <c r="D22" s="363"/>
      <c r="E22" s="364"/>
      <c r="F22" s="96" t="str">
        <f t="shared" si="4"/>
        <v/>
      </c>
      <c r="G22" s="95" t="str">
        <f t="shared" si="5"/>
        <v/>
      </c>
      <c r="H22" s="360" t="str">
        <f t="shared" si="6"/>
        <v/>
      </c>
      <c r="I22" s="361"/>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2" t="str">
        <f>IF('Bilan Groupe Compétences'!A24="","",'Bilan Groupe Compétences'!A24)</f>
        <v>Orientation MCV-B2 : Faire preuve de qualité d'écoute, d'observation, d'adaptabilité et d'aisance verbale</v>
      </c>
      <c r="B23" s="363"/>
      <c r="C23" s="363"/>
      <c r="D23" s="363"/>
      <c r="E23" s="364"/>
      <c r="F23" s="96" t="str">
        <f t="shared" si="4"/>
        <v/>
      </c>
      <c r="G23" s="95" t="str">
        <f t="shared" si="5"/>
        <v/>
      </c>
      <c r="H23" s="360" t="str">
        <f t="shared" si="6"/>
        <v/>
      </c>
      <c r="I23" s="361"/>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2" t="str">
        <f>IF('Bilan Groupe Compétences'!A25="","",'Bilan Groupe Compétences'!A25)</f>
        <v>Orientation MCV-B3 : Faire preuve d'aisance, de persévérance dans l'argumentation, la réponse aux objections</v>
      </c>
      <c r="B24" s="363"/>
      <c r="C24" s="363"/>
      <c r="D24" s="363"/>
      <c r="E24" s="364"/>
      <c r="F24" s="96" t="str">
        <f t="shared" si="4"/>
        <v/>
      </c>
      <c r="G24" s="95" t="str">
        <f t="shared" si="5"/>
        <v/>
      </c>
      <c r="H24" s="360" t="str">
        <f t="shared" si="6"/>
        <v/>
      </c>
      <c r="I24" s="361"/>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2" t="str">
        <f>IF('Bilan Groupe Compétences'!A26="","",'Bilan Groupe Compétences'!A26)</f>
        <v>Orientation MCV-B4 : Analyser, synthétiser, s’autoanalyser avec pertinence à l’oral ou l’écrit</v>
      </c>
      <c r="B25" s="363"/>
      <c r="C25" s="363"/>
      <c r="D25" s="363"/>
      <c r="E25" s="364"/>
      <c r="F25" s="96" t="str">
        <f t="shared" si="4"/>
        <v/>
      </c>
      <c r="G25" s="95" t="str">
        <f t="shared" si="5"/>
        <v/>
      </c>
      <c r="H25" s="360" t="str">
        <f t="shared" si="6"/>
        <v/>
      </c>
      <c r="I25" s="361"/>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2" t="str">
        <f>IF('Bilan Groupe Compétences'!A27="","",'Bilan Groupe Compétences'!A27)</f>
        <v>Orientation MCV-B5 : Se montrer rationnel, flexible et entreprenant dans des situations de mobilité</v>
      </c>
      <c r="B26" s="363"/>
      <c r="C26" s="363"/>
      <c r="D26" s="363"/>
      <c r="E26" s="364"/>
      <c r="F26" s="96" t="str">
        <f t="shared" si="4"/>
        <v/>
      </c>
      <c r="G26" s="95" t="str">
        <f t="shared" si="5"/>
        <v/>
      </c>
      <c r="H26" s="360" t="str">
        <f t="shared" si="6"/>
        <v/>
      </c>
      <c r="I26" s="361"/>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2" t="str">
        <f>IF('Bilan Groupe Compétences'!A28="","",'Bilan Groupe Compétences'!A28)</f>
        <v>1.A. Prendre contact avec le client interne ou externe (ou prospect), dans un cadre omnicanal :</v>
      </c>
      <c r="B27" s="363"/>
      <c r="C27" s="363"/>
      <c r="D27" s="363"/>
      <c r="E27" s="364"/>
      <c r="F27" s="96" t="str">
        <f t="shared" si="4"/>
        <v/>
      </c>
      <c r="G27" s="95" t="str">
        <f t="shared" si="5"/>
        <v/>
      </c>
      <c r="H27" s="360" t="str">
        <f t="shared" si="6"/>
        <v/>
      </c>
      <c r="I27" s="361"/>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2" t="str">
        <f>IF('Bilan Groupe Compétences'!A29="","",'Bilan Groupe Compétences'!A29)</f>
        <v>1.B. Identifier le client externe ou interne à l’organisation et ses caractéristiques, dans un cadre omnicanal</v>
      </c>
      <c r="B28" s="363"/>
      <c r="C28" s="363"/>
      <c r="D28" s="363"/>
      <c r="E28" s="364"/>
      <c r="F28" s="96" t="str">
        <f t="shared" si="4"/>
        <v/>
      </c>
      <c r="G28" s="95" t="str">
        <f t="shared" si="5"/>
        <v/>
      </c>
      <c r="H28" s="360" t="str">
        <f t="shared" si="6"/>
        <v/>
      </c>
      <c r="I28" s="361"/>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2" t="str">
        <f>IF('Bilan Groupe Compétences'!A30="","",'Bilan Groupe Compétences'!A30)</f>
        <v>1.C. Identifier le besoin du client externe ou interne (ou du prospect), dans un cadre omnicanal</v>
      </c>
      <c r="B29" s="363"/>
      <c r="C29" s="363"/>
      <c r="D29" s="363"/>
      <c r="E29" s="364"/>
      <c r="F29" s="96" t="str">
        <f t="shared" si="4"/>
        <v/>
      </c>
      <c r="G29" s="95" t="str">
        <f t="shared" si="5"/>
        <v/>
      </c>
      <c r="H29" s="360" t="str">
        <f t="shared" si="6"/>
        <v/>
      </c>
      <c r="I29" s="361"/>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2" t="str">
        <f>IF('Bilan Groupe Compétences'!A31="","",'Bilan Groupe Compétences'!A31)</f>
        <v>1.D. Proposer une solution adaptée au parcours et à l’expérience du client interne ou externe (ou prospect), dans un cadre omnicanal</v>
      </c>
      <c r="B30" s="363"/>
      <c r="C30" s="363"/>
      <c r="D30" s="363"/>
      <c r="E30" s="364"/>
      <c r="F30" s="96" t="str">
        <f t="shared" si="4"/>
        <v/>
      </c>
      <c r="G30" s="95" t="str">
        <f t="shared" si="5"/>
        <v/>
      </c>
      <c r="H30" s="360" t="str">
        <f t="shared" si="6"/>
        <v/>
      </c>
      <c r="I30" s="361"/>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2" t="str">
        <f>IF('Bilan Groupe Compétences'!A32="","",'Bilan Groupe Compétences'!A32)</f>
        <v>2.A. Gérer le suivi de la demande du client interne ou externe (ou du prospect) dans un cadre omnicanal, notamment :</v>
      </c>
      <c r="B31" s="363"/>
      <c r="C31" s="363"/>
      <c r="D31" s="363"/>
      <c r="E31" s="364"/>
      <c r="F31" s="96" t="str">
        <f t="shared" si="4"/>
        <v/>
      </c>
      <c r="G31" s="95" t="str">
        <f t="shared" si="5"/>
        <v/>
      </c>
      <c r="H31" s="360" t="str">
        <f t="shared" si="6"/>
        <v/>
      </c>
      <c r="I31" s="361"/>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2" t="str">
        <f>IF('Bilan Groupe Compétences'!A33="","",'Bilan Groupe Compétences'!A33)</f>
        <v>2.B. Satisfaire le client interne ou externe (ou prospect) dans un cadre omnicanal</v>
      </c>
      <c r="B32" s="363"/>
      <c r="C32" s="363"/>
      <c r="D32" s="363"/>
      <c r="E32" s="364"/>
      <c r="F32" s="96" t="str">
        <f t="shared" si="4"/>
        <v/>
      </c>
      <c r="G32" s="95" t="str">
        <f t="shared" si="5"/>
        <v/>
      </c>
      <c r="H32" s="360" t="str">
        <f t="shared" si="6"/>
        <v/>
      </c>
      <c r="I32" s="361"/>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2" t="str">
        <f>IF('Bilan Groupe Compétences'!A34="","",'Bilan Groupe Compétences'!A34)</f>
        <v>2.C. Fidéliser/pérenniser la relation avec le client interne ou externe dans un cadre omnicanal</v>
      </c>
      <c r="B33" s="363"/>
      <c r="C33" s="363"/>
      <c r="D33" s="363"/>
      <c r="E33" s="364"/>
      <c r="F33" s="96" t="str">
        <f t="shared" si="4"/>
        <v/>
      </c>
      <c r="G33" s="95" t="str">
        <f t="shared" si="5"/>
        <v/>
      </c>
      <c r="H33" s="360" t="str">
        <f t="shared" si="6"/>
        <v/>
      </c>
      <c r="I33" s="361"/>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2" t="str">
        <f>IF('Bilan Groupe Compétences'!A35="","",'Bilan Groupe Compétences'!A35)</f>
        <v>3.A. Assurer la veille informationnelle et commerciale (la collecte) dans un cadre omnicanal</v>
      </c>
      <c r="B34" s="363"/>
      <c r="C34" s="363"/>
      <c r="D34" s="363"/>
      <c r="E34" s="364"/>
      <c r="F34" s="96" t="str">
        <f t="shared" si="4"/>
        <v/>
      </c>
      <c r="G34" s="95" t="str">
        <f t="shared" si="5"/>
        <v/>
      </c>
      <c r="H34" s="360" t="str">
        <f t="shared" si="6"/>
        <v/>
      </c>
      <c r="I34" s="361"/>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2" t="str">
        <f>IF('Bilan Groupe Compétences'!A36="","",'Bilan Groupe Compétences'!A36)</f>
        <v>3.B. Traiter et exploiter l’information relative à la relation client (interne, externe ou prospect) dans un cadre omnicanal</v>
      </c>
      <c r="B35" s="363"/>
      <c r="C35" s="363"/>
      <c r="D35" s="363"/>
      <c r="E35" s="364"/>
      <c r="F35" s="96" t="str">
        <f t="shared" si="4"/>
        <v/>
      </c>
      <c r="G35" s="95" t="str">
        <f t="shared" si="5"/>
        <v/>
      </c>
      <c r="H35" s="360" t="str">
        <f t="shared" si="6"/>
        <v/>
      </c>
      <c r="I35" s="361"/>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2" t="str">
        <f>IF('Bilan Groupe Compétences'!A37="","",'Bilan Groupe Compétences'!A37)</f>
        <v>3.C. Diffuser l’information au client interne, externe ou au prospect dans un cadre omnicanal</v>
      </c>
      <c r="B36" s="363"/>
      <c r="C36" s="363"/>
      <c r="D36" s="363"/>
      <c r="E36" s="364"/>
      <c r="F36" s="96" t="str">
        <f t="shared" si="4"/>
        <v/>
      </c>
      <c r="G36" s="95" t="str">
        <f t="shared" si="5"/>
        <v/>
      </c>
      <c r="H36" s="360" t="str">
        <f t="shared" si="6"/>
        <v/>
      </c>
      <c r="I36" s="361"/>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2" t="str">
        <f>IF('Bilan Groupe Compétences'!A38="","",'Bilan Groupe Compétences'!A38)</f>
        <v>CT 1. Produire un résultat conforme à la commande (de la hiérarchie, du client…)</v>
      </c>
      <c r="B37" s="363"/>
      <c r="C37" s="363"/>
      <c r="D37" s="363"/>
      <c r="E37" s="364"/>
      <c r="F37" s="96" t="str">
        <f t="shared" si="4"/>
        <v/>
      </c>
      <c r="G37" s="95" t="str">
        <f t="shared" si="5"/>
        <v/>
      </c>
      <c r="H37" s="360" t="str">
        <f t="shared" si="6"/>
        <v/>
      </c>
      <c r="I37" s="361"/>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2" t="str">
        <f>IF('Bilan Groupe Compétences'!A39="","",'Bilan Groupe Compétences'!A39)</f>
        <v>CT 2. Respecter les délais impartis</v>
      </c>
      <c r="B38" s="363"/>
      <c r="C38" s="363"/>
      <c r="D38" s="363"/>
      <c r="E38" s="364"/>
      <c r="F38" s="96" t="str">
        <f t="shared" si="4"/>
        <v/>
      </c>
      <c r="G38" s="95" t="str">
        <f t="shared" si="5"/>
        <v/>
      </c>
      <c r="H38" s="360" t="str">
        <f t="shared" si="6"/>
        <v/>
      </c>
      <c r="I38" s="361"/>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2" t="str">
        <f>IF('Bilan Groupe Compétences'!A40="","",'Bilan Groupe Compétences'!A40)</f>
        <v>CT 3. Restituer la présentation de son activité</v>
      </c>
      <c r="B39" s="363"/>
      <c r="C39" s="363"/>
      <c r="D39" s="363"/>
      <c r="E39" s="364"/>
      <c r="F39" s="96" t="str">
        <f t="shared" si="4"/>
        <v/>
      </c>
      <c r="G39" s="95" t="str">
        <f t="shared" si="5"/>
        <v/>
      </c>
      <c r="H39" s="360" t="str">
        <f t="shared" si="6"/>
        <v/>
      </c>
      <c r="I39" s="361"/>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2" t="str">
        <f>IF('Bilan Groupe Compétences'!A41="","",'Bilan Groupe Compétences'!A41)</f>
        <v>CT 4. S'impliquer dans son action</v>
      </c>
      <c r="B40" s="363"/>
      <c r="C40" s="363"/>
      <c r="D40" s="363"/>
      <c r="E40" s="364"/>
      <c r="F40" s="96" t="str">
        <f t="shared" si="4"/>
        <v/>
      </c>
      <c r="G40" s="95" t="str">
        <f t="shared" si="5"/>
        <v/>
      </c>
      <c r="H40" s="360" t="str">
        <f t="shared" si="6"/>
        <v/>
      </c>
      <c r="I40" s="361"/>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2" t="str">
        <f>IF('Bilan Groupe Compétences'!A42="","",'Bilan Groupe Compétences'!A42)</f>
        <v>CT 5. S'intégrer de façon harmonieuse et constructive à l'équipe de travail</v>
      </c>
      <c r="B41" s="363"/>
      <c r="C41" s="363"/>
      <c r="D41" s="363"/>
      <c r="E41" s="364"/>
      <c r="F41" s="96" t="str">
        <f t="shared" si="4"/>
        <v/>
      </c>
      <c r="G41" s="95" t="str">
        <f t="shared" si="5"/>
        <v/>
      </c>
      <c r="H41" s="360" t="str">
        <f t="shared" si="6"/>
        <v/>
      </c>
      <c r="I41" s="361"/>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2" t="str">
        <f>IF('Bilan Groupe Compétences'!A43="","",'Bilan Groupe Compétences'!A43)</f>
        <v>CT 6. Rechercher l'information et l'exploiter</v>
      </c>
      <c r="B42" s="363"/>
      <c r="C42" s="363"/>
      <c r="D42" s="363"/>
      <c r="E42" s="364"/>
      <c r="F42" s="96" t="str">
        <f t="shared" si="4"/>
        <v/>
      </c>
      <c r="G42" s="95" t="str">
        <f t="shared" si="5"/>
        <v/>
      </c>
      <c r="H42" s="360" t="str">
        <f t="shared" si="6"/>
        <v/>
      </c>
      <c r="I42" s="361"/>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2" t="str">
        <f>IF('Bilan Groupe Compétences'!A44="","",'Bilan Groupe Compétences'!A44)</f>
        <v>CT 7. A l'écrit, s'exprimer avec la qualité rédactionnelle attendue</v>
      </c>
      <c r="B43" s="363"/>
      <c r="C43" s="363"/>
      <c r="D43" s="363"/>
      <c r="E43" s="364"/>
      <c r="F43" s="96" t="str">
        <f t="shared" si="4"/>
        <v/>
      </c>
      <c r="G43" s="95" t="str">
        <f t="shared" si="5"/>
        <v/>
      </c>
      <c r="H43" s="360" t="str">
        <f t="shared" si="6"/>
        <v/>
      </c>
      <c r="I43" s="361"/>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2" t="str">
        <f>IF('Bilan Groupe Compétences'!A45="","",'Bilan Groupe Compétences'!A45)</f>
        <v>CT 8. A l'oral, s'exprimer de façon professionnelle</v>
      </c>
      <c r="B44" s="363"/>
      <c r="C44" s="363"/>
      <c r="D44" s="363"/>
      <c r="E44" s="364"/>
      <c r="F44" s="96" t="str">
        <f t="shared" si="4"/>
        <v/>
      </c>
      <c r="G44" s="95" t="str">
        <f t="shared" si="5"/>
        <v/>
      </c>
      <c r="H44" s="360" t="str">
        <f t="shared" si="6"/>
        <v/>
      </c>
      <c r="I44" s="361"/>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2" t="str">
        <f>IF('Bilan Groupe Compétences'!A46="","",'Bilan Groupe Compétences'!A46)</f>
        <v>CT 9. Développer son agilité numérique</v>
      </c>
      <c r="B45" s="363"/>
      <c r="C45" s="363"/>
      <c r="D45" s="363"/>
      <c r="E45" s="364"/>
      <c r="F45" s="96" t="str">
        <f t="shared" si="4"/>
        <v/>
      </c>
      <c r="G45" s="95" t="str">
        <f t="shared" si="5"/>
        <v/>
      </c>
      <c r="H45" s="360" t="str">
        <f t="shared" si="6"/>
        <v/>
      </c>
      <c r="I45" s="361"/>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2" t="str">
        <f>IF('Bilan Groupe Compétences'!A47="","",'Bilan Groupe Compétences'!A47)</f>
        <v>CT 10. Adopter une posture professionnelle (non verbal)</v>
      </c>
      <c r="B46" s="363"/>
      <c r="C46" s="363"/>
      <c r="D46" s="363"/>
      <c r="E46" s="364"/>
      <c r="F46" s="96" t="str">
        <f t="shared" si="4"/>
        <v/>
      </c>
      <c r="G46" s="95" t="str">
        <f t="shared" si="5"/>
        <v/>
      </c>
      <c r="H46" s="360" t="str">
        <f t="shared" si="6"/>
        <v/>
      </c>
      <c r="I46" s="361"/>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2" t="str">
        <f>IF('Bilan Groupe Compétences'!A48="","",'Bilan Groupe Compétences'!A48)</f>
        <v>CT 11. S'autoévaluer</v>
      </c>
      <c r="B47" s="363"/>
      <c r="C47" s="363"/>
      <c r="D47" s="363"/>
      <c r="E47" s="364"/>
      <c r="F47" s="96" t="str">
        <f t="shared" si="4"/>
        <v/>
      </c>
      <c r="G47" s="95" t="str">
        <f t="shared" si="5"/>
        <v/>
      </c>
      <c r="H47" s="360" t="str">
        <f t="shared" si="6"/>
        <v/>
      </c>
      <c r="I47" s="361"/>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2" t="str">
        <f>IF('Bilan Groupe Compétences'!A49="","",'Bilan Groupe Compétences'!A49)</f>
        <v/>
      </c>
      <c r="B48" s="363"/>
      <c r="C48" s="363"/>
      <c r="D48" s="363"/>
      <c r="E48" s="364"/>
      <c r="F48" s="96" t="str">
        <f t="shared" si="4"/>
        <v/>
      </c>
      <c r="G48" s="95" t="str">
        <f t="shared" si="5"/>
        <v/>
      </c>
      <c r="H48" s="360" t="str">
        <f t="shared" si="6"/>
        <v/>
      </c>
      <c r="I48" s="361"/>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2" t="str">
        <f>IF('Bilan Groupe Compétences'!A50="","",'Bilan Groupe Compétences'!A50)</f>
        <v/>
      </c>
      <c r="B49" s="363"/>
      <c r="C49" s="363"/>
      <c r="D49" s="363"/>
      <c r="E49" s="364"/>
      <c r="F49" s="96" t="str">
        <f t="shared" si="4"/>
        <v/>
      </c>
      <c r="G49" s="95" t="str">
        <f t="shared" si="5"/>
        <v/>
      </c>
      <c r="H49" s="360" t="str">
        <f t="shared" si="6"/>
        <v/>
      </c>
      <c r="I49" s="361"/>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2" t="str">
        <f>IF('Bilan Groupe Compétences'!A51="","",'Bilan Groupe Compétences'!A51)</f>
        <v/>
      </c>
      <c r="B50" s="363"/>
      <c r="C50" s="363"/>
      <c r="D50" s="363"/>
      <c r="E50" s="364"/>
      <c r="F50" s="96" t="str">
        <f t="shared" si="4"/>
        <v/>
      </c>
      <c r="G50" s="95" t="str">
        <f t="shared" si="5"/>
        <v/>
      </c>
      <c r="H50" s="360" t="str">
        <f t="shared" si="6"/>
        <v/>
      </c>
      <c r="I50" s="361"/>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2" t="str">
        <f>IF('Bilan Groupe Compétences'!A52="","",'Bilan Groupe Compétences'!A52)</f>
        <v/>
      </c>
      <c r="B51" s="363"/>
      <c r="C51" s="363"/>
      <c r="D51" s="363"/>
      <c r="E51" s="364"/>
      <c r="F51" s="96" t="str">
        <f t="shared" si="4"/>
        <v/>
      </c>
      <c r="G51" s="95" t="str">
        <f t="shared" si="5"/>
        <v/>
      </c>
      <c r="H51" s="360" t="str">
        <f t="shared" si="6"/>
        <v/>
      </c>
      <c r="I51" s="361"/>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2" t="str">
        <f>IF('Bilan Groupe Compétences'!A53="","",'Bilan Groupe Compétences'!A53)</f>
        <v/>
      </c>
      <c r="B52" s="363"/>
      <c r="C52" s="363"/>
      <c r="D52" s="363"/>
      <c r="E52" s="364"/>
      <c r="F52" s="96" t="str">
        <f t="shared" si="4"/>
        <v/>
      </c>
      <c r="G52" s="95" t="str">
        <f t="shared" si="5"/>
        <v/>
      </c>
      <c r="H52" s="360" t="str">
        <f t="shared" si="6"/>
        <v/>
      </c>
      <c r="I52" s="361"/>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2" t="str">
        <f>IF('Bilan Groupe Compétences'!A54="","",'Bilan Groupe Compétences'!A54)</f>
        <v/>
      </c>
      <c r="B53" s="363"/>
      <c r="C53" s="363"/>
      <c r="D53" s="363"/>
      <c r="E53" s="364"/>
      <c r="F53" s="96" t="str">
        <f t="shared" si="4"/>
        <v/>
      </c>
      <c r="G53" s="95" t="str">
        <f t="shared" si="5"/>
        <v/>
      </c>
      <c r="H53" s="360" t="str">
        <f t="shared" si="6"/>
        <v/>
      </c>
      <c r="I53" s="361"/>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2" t="str">
        <f>IF('Bilan Groupe Compétences'!A55="","",'Bilan Groupe Compétences'!A55)</f>
        <v/>
      </c>
      <c r="B54" s="363"/>
      <c r="C54" s="363"/>
      <c r="D54" s="363"/>
      <c r="E54" s="364"/>
      <c r="F54" s="96" t="str">
        <f t="shared" si="4"/>
        <v/>
      </c>
      <c r="G54" s="95" t="str">
        <f t="shared" si="5"/>
        <v/>
      </c>
      <c r="H54" s="360" t="str">
        <f t="shared" si="6"/>
        <v/>
      </c>
      <c r="I54" s="361"/>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2" t="str">
        <f>IF('Bilan Groupe Compétences'!A56="","",'Bilan Groupe Compétences'!A56)</f>
        <v/>
      </c>
      <c r="B55" s="363"/>
      <c r="C55" s="363"/>
      <c r="D55" s="363"/>
      <c r="E55" s="364"/>
      <c r="F55" s="96" t="str">
        <f t="shared" si="4"/>
        <v/>
      </c>
      <c r="G55" s="95" t="str">
        <f t="shared" si="5"/>
        <v/>
      </c>
      <c r="H55" s="360" t="str">
        <f t="shared" si="6"/>
        <v/>
      </c>
      <c r="I55" s="361"/>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2" t="str">
        <f>IF('Bilan Groupe Compétences'!A57="","",'Bilan Groupe Compétences'!A57)</f>
        <v/>
      </c>
      <c r="B56" s="363"/>
      <c r="C56" s="363"/>
      <c r="D56" s="363"/>
      <c r="E56" s="364"/>
      <c r="F56" s="96" t="str">
        <f t="shared" si="4"/>
        <v/>
      </c>
      <c r="G56" s="95" t="str">
        <f t="shared" si="5"/>
        <v/>
      </c>
      <c r="H56" s="360" t="str">
        <f t="shared" si="6"/>
        <v/>
      </c>
      <c r="I56" s="361"/>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2" t="str">
        <f>IF('Bilan Groupe Compétences'!A58="","",'Bilan Groupe Compétences'!A58)</f>
        <v/>
      </c>
      <c r="B57" s="363"/>
      <c r="C57" s="363"/>
      <c r="D57" s="363"/>
      <c r="E57" s="364"/>
      <c r="F57" s="96" t="str">
        <f t="shared" si="4"/>
        <v/>
      </c>
      <c r="G57" s="95" t="str">
        <f t="shared" si="5"/>
        <v/>
      </c>
      <c r="H57" s="360" t="str">
        <f t="shared" si="6"/>
        <v/>
      </c>
      <c r="I57" s="361"/>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2" t="str">
        <f>IF('Bilan Groupe Compétences'!A59="","",'Bilan Groupe Compétences'!A59)</f>
        <v/>
      </c>
      <c r="B58" s="363"/>
      <c r="C58" s="363"/>
      <c r="D58" s="363"/>
      <c r="E58" s="364"/>
      <c r="F58" s="96" t="str">
        <f t="shared" si="4"/>
        <v/>
      </c>
      <c r="G58" s="95" t="str">
        <f t="shared" si="5"/>
        <v/>
      </c>
      <c r="H58" s="360" t="str">
        <f t="shared" si="6"/>
        <v/>
      </c>
      <c r="I58" s="361"/>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2" t="str">
        <f>IF('Bilan Groupe Compétences'!A60="","",'Bilan Groupe Compétences'!A60)</f>
        <v/>
      </c>
      <c r="B59" s="363"/>
      <c r="C59" s="363"/>
      <c r="D59" s="363"/>
      <c r="E59" s="364"/>
      <c r="F59" s="96" t="str">
        <f t="shared" si="4"/>
        <v/>
      </c>
      <c r="G59" s="95" t="str">
        <f t="shared" si="5"/>
        <v/>
      </c>
      <c r="H59" s="360" t="str">
        <f t="shared" si="6"/>
        <v/>
      </c>
      <c r="I59" s="361"/>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2" t="str">
        <f>IF('Bilan Groupe Compétences'!A61="","",'Bilan Groupe Compétences'!A61)</f>
        <v/>
      </c>
      <c r="B60" s="363"/>
      <c r="C60" s="363"/>
      <c r="D60" s="363"/>
      <c r="E60" s="364"/>
      <c r="F60" s="96" t="str">
        <f t="shared" si="4"/>
        <v/>
      </c>
      <c r="G60" s="95" t="str">
        <f t="shared" si="5"/>
        <v/>
      </c>
      <c r="H60" s="360" t="str">
        <f t="shared" si="6"/>
        <v/>
      </c>
      <c r="I60" s="361"/>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2" t="str">
        <f>IF('Bilan Groupe Compétences'!A62="","",'Bilan Groupe Compétences'!A62)</f>
        <v/>
      </c>
      <c r="B61" s="363"/>
      <c r="C61" s="363"/>
      <c r="D61" s="363"/>
      <c r="E61" s="364"/>
      <c r="F61" s="96" t="str">
        <f t="shared" si="4"/>
        <v/>
      </c>
      <c r="G61" s="95" t="str">
        <f t="shared" si="5"/>
        <v/>
      </c>
      <c r="H61" s="360" t="str">
        <f t="shared" si="6"/>
        <v/>
      </c>
      <c r="I61" s="361"/>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2" t="str">
        <f>IF('Bilan Groupe Compétences'!A63="","",'Bilan Groupe Compétences'!A63)</f>
        <v/>
      </c>
      <c r="B62" s="363"/>
      <c r="C62" s="363"/>
      <c r="D62" s="363"/>
      <c r="E62" s="364"/>
      <c r="F62" s="96" t="str">
        <f t="shared" si="4"/>
        <v/>
      </c>
      <c r="G62" s="95" t="str">
        <f t="shared" si="5"/>
        <v/>
      </c>
      <c r="H62" s="360" t="str">
        <f t="shared" si="6"/>
        <v/>
      </c>
      <c r="I62" s="361"/>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2" t="str">
        <f>IF('Bilan Groupe Compétences'!A64="","",'Bilan Groupe Compétences'!A64)</f>
        <v/>
      </c>
      <c r="B63" s="363"/>
      <c r="C63" s="363"/>
      <c r="D63" s="363"/>
      <c r="E63" s="364"/>
      <c r="F63" s="96" t="str">
        <f t="shared" si="4"/>
        <v/>
      </c>
      <c r="G63" s="95" t="str">
        <f t="shared" si="5"/>
        <v/>
      </c>
      <c r="H63" s="360" t="str">
        <f t="shared" si="6"/>
        <v/>
      </c>
      <c r="I63" s="361"/>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2" t="str">
        <f>IF('Bilan Groupe Compétences'!A65="","",'Bilan Groupe Compétences'!A65)</f>
        <v/>
      </c>
      <c r="B64" s="363"/>
      <c r="C64" s="363"/>
      <c r="D64" s="363"/>
      <c r="E64" s="364"/>
      <c r="F64" s="96" t="str">
        <f t="shared" si="4"/>
        <v/>
      </c>
      <c r="G64" s="95" t="str">
        <f t="shared" si="5"/>
        <v/>
      </c>
      <c r="H64" s="360" t="str">
        <f t="shared" si="6"/>
        <v/>
      </c>
      <c r="I64" s="361"/>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2" t="str">
        <f>IF('Bilan Groupe Compétences'!A66="","",'Bilan Groupe Compétences'!A66)</f>
        <v/>
      </c>
      <c r="B65" s="363"/>
      <c r="C65" s="363"/>
      <c r="D65" s="363"/>
      <c r="E65" s="364"/>
      <c r="F65" s="96" t="str">
        <f t="shared" si="4"/>
        <v/>
      </c>
      <c r="G65" s="95" t="str">
        <f t="shared" si="5"/>
        <v/>
      </c>
      <c r="H65" s="360" t="str">
        <f t="shared" si="6"/>
        <v/>
      </c>
      <c r="I65" s="361"/>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2" t="str">
        <f>IF('Bilan Groupe Compétences'!A67="","",'Bilan Groupe Compétences'!A67)</f>
        <v/>
      </c>
      <c r="B66" s="363"/>
      <c r="C66" s="363"/>
      <c r="D66" s="363"/>
      <c r="E66" s="364"/>
      <c r="F66" s="96" t="str">
        <f t="shared" si="4"/>
        <v/>
      </c>
      <c r="G66" s="95" t="str">
        <f t="shared" si="5"/>
        <v/>
      </c>
      <c r="H66" s="360" t="str">
        <f t="shared" si="6"/>
        <v/>
      </c>
      <c r="I66" s="361"/>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2" t="str">
        <f>IF('Bilan Groupe Compétences'!A68="","",'Bilan Groupe Compétences'!A68)</f>
        <v/>
      </c>
      <c r="B67" s="363"/>
      <c r="C67" s="363"/>
      <c r="D67" s="363"/>
      <c r="E67" s="364"/>
      <c r="F67" s="96" t="str">
        <f t="shared" si="4"/>
        <v/>
      </c>
      <c r="G67" s="95" t="str">
        <f t="shared" si="5"/>
        <v/>
      </c>
      <c r="H67" s="360" t="str">
        <f t="shared" si="6"/>
        <v/>
      </c>
      <c r="I67" s="361"/>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2" t="str">
        <f>IF('Bilan Groupe Compétences'!A69="","",'Bilan Groupe Compétences'!A69)</f>
        <v/>
      </c>
      <c r="B68" s="363"/>
      <c r="C68" s="363"/>
      <c r="D68" s="363"/>
      <c r="E68" s="364"/>
      <c r="F68" s="96" t="str">
        <f t="shared" si="4"/>
        <v/>
      </c>
      <c r="G68" s="95" t="str">
        <f t="shared" si="5"/>
        <v/>
      </c>
      <c r="H68" s="360" t="str">
        <f t="shared" si="6"/>
        <v/>
      </c>
      <c r="I68" s="361"/>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2" t="str">
        <f>IF('Bilan Groupe Compétences'!A70="","",'Bilan Groupe Compétences'!A70)</f>
        <v/>
      </c>
      <c r="B69" s="363"/>
      <c r="C69" s="363"/>
      <c r="D69" s="363"/>
      <c r="E69" s="379"/>
      <c r="F69" s="96" t="str">
        <f t="shared" si="4"/>
        <v/>
      </c>
      <c r="G69" s="95" t="str">
        <f t="shared" si="5"/>
        <v/>
      </c>
      <c r="H69" s="360" t="str">
        <f t="shared" si="6"/>
        <v/>
      </c>
      <c r="I69" s="361"/>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2" t="str">
        <f>IF('Bilan Groupe Compétences'!A71="","",'Bilan Groupe Compétences'!A71)</f>
        <v/>
      </c>
      <c r="B70" s="363"/>
      <c r="C70" s="363"/>
      <c r="D70" s="363"/>
      <c r="E70" s="379"/>
      <c r="F70" s="96" t="str">
        <f t="shared" si="4"/>
        <v/>
      </c>
      <c r="G70" s="95" t="str">
        <f t="shared" si="5"/>
        <v/>
      </c>
      <c r="H70" s="360" t="str">
        <f t="shared" si="6"/>
        <v/>
      </c>
      <c r="I70" s="361"/>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6" t="str">
        <f>IF('Bilan Groupe Compétences'!A72="","",'Bilan Groupe Compétences'!A72)</f>
        <v/>
      </c>
      <c r="B71" s="337"/>
      <c r="C71" s="337"/>
      <c r="D71" s="337"/>
      <c r="E71" s="338"/>
      <c r="F71" s="98" t="str">
        <f t="shared" si="4"/>
        <v/>
      </c>
      <c r="G71" s="99" t="str">
        <f t="shared" si="5"/>
        <v/>
      </c>
      <c r="H71" s="380" t="str">
        <f t="shared" si="6"/>
        <v/>
      </c>
      <c r="I71" s="381"/>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127</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132</v>
      </c>
      <c r="HT300" s="10" t="str">
        <f ca="1">IF(COUNTA($HV$300:$JS$300)-COUNTIF($HV$300:$JS$300,"")=0,$HI$307,IF(COUNTIF(HV306:JS306,$HI$307)=COUNTA($J$6:$BG$6)-COUNTIF($J$6:$BG$6,""),$HI$307,IF(AND(COUNTA($J$7:$BG$7)-COUNTIF($J$7:$BG$7,$HI$307)=COUNTIF($J$7:$BG$7,$HI$306),COUNTA($J$12:$BG$71)=COUNTIF($J$12:$BG$71,$HI$306)),$HI$306,SUM(HV300:JS300)/SUM(HV305:JS305))))</f>
        <v>NC</v>
      </c>
      <c r="HU300" s="16" t="s">
        <v>130</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133</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663" priority="22" operator="equal">
      <formula>20</formula>
    </cfRule>
    <cfRule type="cellIs" dxfId="662" priority="23" operator="between">
      <formula>15</formula>
      <formula>19.9999999999999</formula>
    </cfRule>
    <cfRule type="cellIs" dxfId="661" priority="24" operator="between">
      <formula>10</formula>
      <formula>14.9999999999999</formula>
    </cfRule>
    <cfRule type="containsBlanks" dxfId="660" priority="25" stopIfTrue="1">
      <formula>LEN(TRIM(J5))=0</formula>
    </cfRule>
    <cfRule type="cellIs" dxfId="659" priority="26" operator="between">
      <formula>5</formula>
      <formula>9.999999999999</formula>
    </cfRule>
    <cfRule type="cellIs" dxfId="658" priority="27" operator="between">
      <formula>0</formula>
      <formula>4.99999999999999</formula>
    </cfRule>
  </conditionalFormatting>
  <conditionalFormatting sqref="J6:BG6">
    <cfRule type="cellIs" dxfId="657" priority="16" operator="equal">
      <formula>20</formula>
    </cfRule>
    <cfRule type="cellIs" dxfId="656" priority="17" operator="between">
      <formula>15</formula>
      <formula>19.9999999999999</formula>
    </cfRule>
    <cfRule type="cellIs" dxfId="655" priority="18" operator="between">
      <formula>10</formula>
      <formula>14.9999999999999</formula>
    </cfRule>
    <cfRule type="containsBlanks" dxfId="654" priority="19" stopIfTrue="1">
      <formula>LEN(TRIM(J6))=0</formula>
    </cfRule>
    <cfRule type="cellIs" dxfId="653" priority="20" operator="between">
      <formula>5</formula>
      <formula>9.999999999999</formula>
    </cfRule>
    <cfRule type="cellIs" dxfId="652" priority="21" operator="between">
      <formula>0</formula>
      <formula>4.99999999999999</formula>
    </cfRule>
  </conditionalFormatting>
  <conditionalFormatting sqref="F12:G71">
    <cfRule type="cellIs" dxfId="651" priority="10" operator="equal">
      <formula>20</formula>
    </cfRule>
    <cfRule type="cellIs" dxfId="650" priority="11" operator="between">
      <formula>15</formula>
      <formula>19.9999999999999</formula>
    </cfRule>
    <cfRule type="cellIs" dxfId="649" priority="12" operator="between">
      <formula>10</formula>
      <formula>14.9999999999999</formula>
    </cfRule>
    <cfRule type="containsBlanks" dxfId="648" priority="13" stopIfTrue="1">
      <formula>LEN(TRIM(F12))=0</formula>
    </cfRule>
    <cfRule type="cellIs" dxfId="647" priority="14" operator="between">
      <formula>5</formula>
      <formula>9.999999999999</formula>
    </cfRule>
    <cfRule type="cellIs" dxfId="646" priority="15" operator="between">
      <formula>0</formula>
      <formula>4.99999999999999</formula>
    </cfRule>
  </conditionalFormatting>
  <conditionalFormatting sqref="A7">
    <cfRule type="cellIs" dxfId="645" priority="4" operator="equal">
      <formula>20</formula>
    </cfRule>
    <cfRule type="cellIs" dxfId="644" priority="5" operator="between">
      <formula>15</formula>
      <formula>19.9999999999999</formula>
    </cfRule>
    <cfRule type="cellIs" dxfId="643" priority="6" operator="between">
      <formula>10</formula>
      <formula>14.9999999999999</formula>
    </cfRule>
    <cfRule type="containsBlanks" dxfId="642" priority="7" stopIfTrue="1">
      <formula>LEN(TRIM(A7))=0</formula>
    </cfRule>
    <cfRule type="cellIs" dxfId="641" priority="8" operator="between">
      <formula>5</formula>
      <formula>9.999999999999</formula>
    </cfRule>
    <cfRule type="cellIs" dxfId="640" priority="9" operator="between">
      <formula>0</formula>
      <formula>4.99999999999999</formula>
    </cfRule>
  </conditionalFormatting>
  <conditionalFormatting sqref="C5">
    <cfRule type="cellIs" dxfId="639" priority="3" operator="equal">
      <formula>20</formula>
    </cfRule>
  </conditionalFormatting>
  <conditionalFormatting sqref="J12:BG71 H12:H71">
    <cfRule type="cellIs" dxfId="638" priority="28" stopIfTrue="1" operator="equal">
      <formula>$HI$301</formula>
    </cfRule>
    <cfRule type="cellIs" dxfId="637" priority="29" stopIfTrue="1" operator="equal">
      <formula>$HI$302</formula>
    </cfRule>
    <cfRule type="cellIs" dxfId="636" priority="30" stopIfTrue="1" operator="equal">
      <formula>$HI$303</formula>
    </cfRule>
    <cfRule type="cellIs" dxfId="635" priority="31" stopIfTrue="1" operator="equal">
      <formula>$HI$304</formula>
    </cfRule>
    <cfRule type="cellIs" dxfId="634" priority="32" stopIfTrue="1" operator="equal">
      <formula>$HI$305</formula>
    </cfRule>
    <cfRule type="cellIs" dxfId="633" priority="33" stopIfTrue="1" operator="equal">
      <formula>$HI$306</formula>
    </cfRule>
  </conditionalFormatting>
  <conditionalFormatting sqref="J7:BG7">
    <cfRule type="cellIs" dxfId="632" priority="34" operator="equal">
      <formula>$HI$306</formula>
    </cfRule>
    <cfRule type="cellIs" dxfId="631" priority="35" operator="equal">
      <formula>$HI$305</formula>
    </cfRule>
    <cfRule type="cellIs" dxfId="630" priority="36" operator="equal">
      <formula>$HI$304</formula>
    </cfRule>
    <cfRule type="cellIs" dxfId="629" priority="37" operator="equal">
      <formula>$HI$303</formula>
    </cfRule>
    <cfRule type="cellIs" dxfId="628" priority="38" operator="equal">
      <formula>$HI$302</formula>
    </cfRule>
    <cfRule type="cellIs" dxfId="627" priority="39" operator="equal">
      <formula>$HI$301</formula>
    </cfRule>
    <cfRule type="cellIs" dxfId="626" priority="40" operator="equal">
      <formula>20</formula>
    </cfRule>
    <cfRule type="cellIs" dxfId="625" priority="41" operator="between">
      <formula>15</formula>
      <formula>19.9999999999999</formula>
    </cfRule>
    <cfRule type="cellIs" dxfId="624" priority="42" operator="between">
      <formula>10</formula>
      <formula>14.9999999999999</formula>
    </cfRule>
    <cfRule type="containsBlanks" dxfId="623" priority="43" stopIfTrue="1">
      <formula>LEN(TRIM(J7))=0</formula>
    </cfRule>
    <cfRule type="cellIs" dxfId="622" priority="44" operator="between">
      <formula>5</formula>
      <formula>9.999999999999</formula>
    </cfRule>
    <cfRule type="cellIs" dxfId="621" priority="45" operator="between">
      <formula>0</formula>
      <formula>4.99999999999999</formula>
    </cfRule>
  </conditionalFormatting>
  <conditionalFormatting sqref="A7:B8">
    <cfRule type="cellIs" dxfId="620" priority="46" operator="equal">
      <formula>$HI$306</formula>
    </cfRule>
  </conditionalFormatting>
  <dataValidations count="3">
    <dataValidation type="list" allowBlank="1" showInputMessage="1" showErrorMessage="1" sqref="J12:BG71">
      <formula1>$HI$301:$HI$306</formula1>
    </dataValidation>
    <dataValidation type="list" allowBlank="1" showInputMessage="1" showErrorMessage="1" sqref="J7:BG7">
      <formula1>$HI$301:$HI$348</formula1>
    </dataValidation>
    <dataValidation type="list" allowBlank="1" showInputMessage="1" showErrorMessage="1" sqref="J8:BG8">
      <formula1>$HP$301:$HP$329</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24ECFC6A-AFFB-4BE0-9B23-5ADFB470CA2B}">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9F71DA7D-8D91-456B-84B5-9CC9B18A01F9}">
            <xm:f>'Classe, période, dates, coef'!$DW$301</xm:f>
            <x14:dxf>
              <font>
                <color rgb="FFFF0000"/>
              </font>
              <fill>
                <patternFill>
                  <bgColor rgb="FFFFCCCC"/>
                </patternFill>
              </fill>
            </x14:dxf>
          </x14:cfRule>
          <xm:sqref>A2:I4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HO671"/>
  <sheetViews>
    <sheetView showGridLines="0" zoomScaleNormal="100" workbookViewId="0">
      <selection activeCell="A2" sqref="A2:E2"/>
    </sheetView>
  </sheetViews>
  <sheetFormatPr baseColWidth="10" defaultRowHeight="12.75" x14ac:dyDescent="0.2"/>
  <cols>
    <col min="1" max="1" width="27.28515625" style="1" customWidth="1"/>
    <col min="2" max="2" width="17.28515625" style="1" customWidth="1"/>
    <col min="3" max="3" width="63.85546875" style="1" customWidth="1"/>
    <col min="4" max="4" width="4.7109375" style="1" customWidth="1"/>
    <col min="5" max="5" width="25.85546875" style="1" customWidth="1"/>
    <col min="6" max="6" width="0.7109375" customWidth="1"/>
    <col min="7" max="8" width="0.7109375" style="1" customWidth="1"/>
    <col min="9" max="9" width="0.5703125" style="1" customWidth="1"/>
    <col min="10" max="10" width="104.42578125" style="1" hidden="1" customWidth="1"/>
    <col min="11" max="11" width="1.140625" style="1" customWidth="1"/>
    <col min="12" max="12" width="0.85546875" style="1" customWidth="1"/>
    <col min="13" max="199" width="11.42578125" style="1"/>
    <col min="200" max="200" width="11.42578125" style="1" customWidth="1"/>
    <col min="201" max="201" width="11.42578125" style="1" hidden="1" customWidth="1"/>
    <col min="202" max="202" width="97.42578125" style="1" hidden="1" customWidth="1"/>
    <col min="203" max="223" width="11.42578125" style="1" hidden="1" customWidth="1"/>
    <col min="224" max="225" width="0" style="1" hidden="1" customWidth="1"/>
    <col min="226" max="16384" width="11.42578125" style="1"/>
  </cols>
  <sheetData>
    <row r="1" spans="1:10" ht="4.5" customHeight="1" x14ac:dyDescent="0.2">
      <c r="A1" s="3"/>
    </row>
    <row r="2" spans="1:10" ht="49.5" customHeight="1" x14ac:dyDescent="0.2">
      <c r="A2" s="245" t="s">
        <v>42</v>
      </c>
      <c r="B2" s="245"/>
      <c r="C2" s="245"/>
      <c r="D2" s="245"/>
      <c r="E2" s="245"/>
      <c r="F2" s="1"/>
    </row>
    <row r="3" spans="1:10" ht="8.25" customHeight="1" x14ac:dyDescent="0.2"/>
    <row r="4" spans="1:10" ht="33.75" customHeight="1" x14ac:dyDescent="0.2">
      <c r="A4" s="246" t="s">
        <v>269</v>
      </c>
      <c r="B4" s="246"/>
      <c r="C4" s="246"/>
      <c r="D4" s="246"/>
      <c r="E4" s="246"/>
      <c r="J4" s="4"/>
    </row>
    <row r="5" spans="1:10" ht="4.5" customHeight="1" x14ac:dyDescent="0.2"/>
    <row r="6" spans="1:10" ht="23.25" x14ac:dyDescent="0.2">
      <c r="A6" s="247" t="s">
        <v>288</v>
      </c>
      <c r="B6" s="248"/>
      <c r="C6" s="248"/>
      <c r="D6" s="248"/>
      <c r="E6" s="249"/>
    </row>
    <row r="7" spans="1:10" ht="6.75" customHeight="1" thickBot="1" x14ac:dyDescent="0.25"/>
    <row r="8" spans="1:10" ht="39" customHeight="1" thickTop="1" x14ac:dyDescent="0.2">
      <c r="A8" s="236" t="s">
        <v>25</v>
      </c>
      <c r="B8" s="237"/>
      <c r="C8" s="252" t="s">
        <v>24</v>
      </c>
      <c r="D8" s="253"/>
      <c r="E8" s="254"/>
      <c r="F8" s="1"/>
    </row>
    <row r="9" spans="1:10" ht="19.5" customHeight="1" x14ac:dyDescent="0.2">
      <c r="A9" s="238" t="s">
        <v>26</v>
      </c>
      <c r="B9" s="239"/>
      <c r="C9" s="230" t="s">
        <v>19</v>
      </c>
      <c r="D9" s="231"/>
      <c r="E9" s="232"/>
      <c r="F9" s="1"/>
    </row>
    <row r="10" spans="1:10" ht="39" customHeight="1" x14ac:dyDescent="0.2">
      <c r="A10" s="238" t="s">
        <v>27</v>
      </c>
      <c r="B10" s="239"/>
      <c r="C10" s="230" t="s">
        <v>28</v>
      </c>
      <c r="D10" s="231"/>
      <c r="E10" s="232"/>
      <c r="F10" s="1"/>
    </row>
    <row r="11" spans="1:10" ht="30.75" customHeight="1" x14ac:dyDescent="0.2">
      <c r="A11" s="238" t="s">
        <v>111</v>
      </c>
      <c r="B11" s="239"/>
      <c r="C11" s="230" t="s">
        <v>112</v>
      </c>
      <c r="D11" s="231"/>
      <c r="E11" s="232"/>
      <c r="F11" s="1"/>
    </row>
    <row r="12" spans="1:10" ht="39" customHeight="1" x14ac:dyDescent="0.2">
      <c r="A12" s="238" t="s">
        <v>29</v>
      </c>
      <c r="B12" s="239"/>
      <c r="C12" s="240" t="s">
        <v>30</v>
      </c>
      <c r="D12" s="241"/>
      <c r="E12" s="242"/>
      <c r="F12" s="1"/>
    </row>
    <row r="13" spans="1:10" ht="30.75" customHeight="1" x14ac:dyDescent="0.2">
      <c r="A13" s="238" t="s">
        <v>87</v>
      </c>
      <c r="B13" s="239"/>
      <c r="C13" s="230" t="s">
        <v>82</v>
      </c>
      <c r="D13" s="231"/>
      <c r="E13" s="232"/>
      <c r="F13" s="1"/>
    </row>
    <row r="14" spans="1:10" ht="39" customHeight="1" x14ac:dyDescent="0.2">
      <c r="A14" s="238" t="s">
        <v>80</v>
      </c>
      <c r="B14" s="239"/>
      <c r="C14" s="240" t="s">
        <v>31</v>
      </c>
      <c r="D14" s="241"/>
      <c r="E14" s="242"/>
      <c r="F14" s="1"/>
    </row>
    <row r="15" spans="1:10" ht="39" customHeight="1" x14ac:dyDescent="0.2">
      <c r="A15" s="238" t="s">
        <v>81</v>
      </c>
      <c r="B15" s="239"/>
      <c r="C15" s="230" t="s">
        <v>32</v>
      </c>
      <c r="D15" s="231"/>
      <c r="E15" s="232"/>
      <c r="F15" s="1"/>
    </row>
    <row r="16" spans="1:10" ht="30.75" customHeight="1" x14ac:dyDescent="0.2">
      <c r="A16" s="238" t="s">
        <v>116</v>
      </c>
      <c r="B16" s="239"/>
      <c r="C16" s="230" t="s">
        <v>115</v>
      </c>
      <c r="D16" s="231"/>
      <c r="E16" s="232"/>
      <c r="F16" s="1"/>
    </row>
    <row r="17" spans="1:10" ht="39" customHeight="1" x14ac:dyDescent="0.2">
      <c r="A17" s="238" t="s">
        <v>114</v>
      </c>
      <c r="B17" s="239"/>
      <c r="C17" s="230" t="s">
        <v>33</v>
      </c>
      <c r="D17" s="231"/>
      <c r="E17" s="232"/>
      <c r="F17" s="1"/>
    </row>
    <row r="18" spans="1:10" ht="30.75" customHeight="1" thickBot="1" x14ac:dyDescent="0.25">
      <c r="A18" s="250" t="s">
        <v>113</v>
      </c>
      <c r="B18" s="251"/>
      <c r="C18" s="233" t="s">
        <v>34</v>
      </c>
      <c r="D18" s="234"/>
      <c r="E18" s="235"/>
      <c r="F18" s="1"/>
    </row>
    <row r="19" spans="1:10" ht="19.5" customHeight="1" thickTop="1" x14ac:dyDescent="0.2">
      <c r="A19" s="229" t="s">
        <v>287</v>
      </c>
      <c r="B19" s="229"/>
      <c r="C19" s="229"/>
      <c r="D19" s="229"/>
      <c r="E19" s="229"/>
      <c r="F19" s="1"/>
    </row>
    <row r="20" spans="1:10" ht="3.75" customHeight="1" x14ac:dyDescent="0.2"/>
    <row r="21" spans="1:10" ht="18" customHeight="1" x14ac:dyDescent="0.2"/>
    <row r="22" spans="1:10" ht="23.25" x14ac:dyDescent="0.2">
      <c r="A22" s="247" t="s">
        <v>45</v>
      </c>
      <c r="B22" s="248"/>
      <c r="C22" s="248"/>
      <c r="D22" s="248"/>
      <c r="E22" s="249"/>
    </row>
    <row r="23" spans="1:10" ht="20.25" customHeight="1" thickBot="1" x14ac:dyDescent="0.25"/>
    <row r="24" spans="1:10" ht="23.25" customHeight="1" thickTop="1" x14ac:dyDescent="0.2">
      <c r="A24" s="19" t="s">
        <v>12</v>
      </c>
      <c r="B24" s="256" t="s">
        <v>13</v>
      </c>
      <c r="C24" s="257"/>
      <c r="D24" s="256" t="s">
        <v>20</v>
      </c>
      <c r="E24" s="260"/>
    </row>
    <row r="25" spans="1:10" ht="30" customHeight="1" x14ac:dyDescent="0.2">
      <c r="A25" s="20" t="s">
        <v>4</v>
      </c>
      <c r="B25" s="259" t="s">
        <v>16</v>
      </c>
      <c r="C25" s="259"/>
      <c r="D25" s="271" t="s">
        <v>11</v>
      </c>
      <c r="E25" s="272"/>
    </row>
    <row r="26" spans="1:10" ht="30" customHeight="1" x14ac:dyDescent="0.2">
      <c r="A26" s="21" t="s">
        <v>3</v>
      </c>
      <c r="B26" s="255" t="s">
        <v>17</v>
      </c>
      <c r="C26" s="255"/>
      <c r="D26" s="269" t="s">
        <v>10</v>
      </c>
      <c r="E26" s="270"/>
    </row>
    <row r="27" spans="1:10" ht="30" customHeight="1" x14ac:dyDescent="0.2">
      <c r="A27" s="22" t="s">
        <v>2</v>
      </c>
      <c r="B27" s="243" t="s">
        <v>21</v>
      </c>
      <c r="C27" s="244"/>
      <c r="D27" s="267" t="s">
        <v>9</v>
      </c>
      <c r="E27" s="268"/>
    </row>
    <row r="28" spans="1:10" ht="30" customHeight="1" x14ac:dyDescent="0.2">
      <c r="A28" s="23" t="s">
        <v>1</v>
      </c>
      <c r="B28" s="279" t="s">
        <v>15</v>
      </c>
      <c r="C28" s="279"/>
      <c r="D28" s="265" t="s">
        <v>8</v>
      </c>
      <c r="E28" s="266"/>
    </row>
    <row r="29" spans="1:10" ht="30" customHeight="1" x14ac:dyDescent="0.2">
      <c r="A29" s="24" t="s">
        <v>0</v>
      </c>
      <c r="B29" s="274" t="s">
        <v>14</v>
      </c>
      <c r="C29" s="274"/>
      <c r="D29" s="263" t="s">
        <v>7</v>
      </c>
      <c r="E29" s="264"/>
    </row>
    <row r="30" spans="1:10" ht="30" customHeight="1" x14ac:dyDescent="0.2">
      <c r="A30" s="25" t="s">
        <v>5</v>
      </c>
      <c r="B30" s="273" t="s">
        <v>18</v>
      </c>
      <c r="C30" s="273"/>
      <c r="D30" s="261" t="s">
        <v>6</v>
      </c>
      <c r="E30" s="262"/>
    </row>
    <row r="31" spans="1:10" ht="30" customHeight="1" thickBot="1" x14ac:dyDescent="0.25">
      <c r="A31" s="26" t="s">
        <v>37</v>
      </c>
      <c r="B31" s="275" t="s">
        <v>38</v>
      </c>
      <c r="C31" s="276"/>
      <c r="D31" s="277" t="s">
        <v>39</v>
      </c>
      <c r="E31" s="278"/>
    </row>
    <row r="32" spans="1:10" ht="52.5" customHeight="1" thickTop="1" x14ac:dyDescent="0.45">
      <c r="A32" s="258" t="s">
        <v>44</v>
      </c>
      <c r="B32" s="258"/>
      <c r="C32" s="258"/>
      <c r="D32" s="258"/>
      <c r="E32" s="258"/>
      <c r="J32" s="4"/>
    </row>
    <row r="33" spans="6:10" ht="4.5" customHeight="1" x14ac:dyDescent="0.2"/>
    <row r="34" spans="6:10" ht="4.5" customHeight="1" x14ac:dyDescent="0.2"/>
    <row r="35" spans="6:10" ht="4.5" customHeight="1" x14ac:dyDescent="0.2">
      <c r="F35" s="7"/>
      <c r="G35" s="7"/>
    </row>
    <row r="36" spans="6:10" ht="4.5" customHeight="1" x14ac:dyDescent="0.2">
      <c r="F36" s="7"/>
      <c r="G36" s="7"/>
    </row>
    <row r="37" spans="6:10" ht="4.5" customHeight="1" x14ac:dyDescent="0.2">
      <c r="F37" s="7"/>
      <c r="G37" s="7"/>
    </row>
    <row r="38" spans="6:10" ht="4.5" customHeight="1" x14ac:dyDescent="0.2">
      <c r="F38" s="7"/>
      <c r="G38" s="7"/>
    </row>
    <row r="39" spans="6:10" ht="4.5" customHeight="1" x14ac:dyDescent="0.2">
      <c r="F39" s="7"/>
      <c r="G39" s="7"/>
    </row>
    <row r="40" spans="6:10" s="103" customFormat="1" ht="12.75" customHeight="1" x14ac:dyDescent="0.2">
      <c r="F40" s="102"/>
      <c r="G40" s="102"/>
      <c r="J40" s="104"/>
    </row>
    <row r="41" spans="6:10" s="103" customFormat="1" ht="12.75" customHeight="1" x14ac:dyDescent="0.2">
      <c r="F41" s="102"/>
      <c r="G41" s="102"/>
      <c r="J41" s="104"/>
    </row>
    <row r="42" spans="6:10" s="103" customFormat="1" ht="12.75" customHeight="1" x14ac:dyDescent="0.2">
      <c r="F42" s="105"/>
      <c r="G42" s="105"/>
      <c r="J42" s="104"/>
    </row>
    <row r="43" spans="6:10" s="103" customFormat="1" ht="12.75" customHeight="1" x14ac:dyDescent="0.2">
      <c r="F43" s="105"/>
      <c r="G43" s="105"/>
      <c r="J43" s="104"/>
    </row>
    <row r="44" spans="6:10" s="103" customFormat="1" ht="12.75" customHeight="1" x14ac:dyDescent="0.2">
      <c r="F44" s="105"/>
      <c r="G44" s="105"/>
      <c r="J44" s="104"/>
    </row>
    <row r="45" spans="6:10" s="103" customFormat="1" ht="12.75" customHeight="1" x14ac:dyDescent="0.2">
      <c r="F45" s="105"/>
      <c r="G45" s="105"/>
      <c r="J45" s="104"/>
    </row>
    <row r="46" spans="6:10" ht="12.75" customHeight="1" x14ac:dyDescent="0.2">
      <c r="F46" s="1"/>
    </row>
    <row r="47" spans="6:10" ht="12.75" customHeight="1" x14ac:dyDescent="0.2">
      <c r="F47" s="1"/>
    </row>
    <row r="297" spans="201:222" x14ac:dyDescent="0.2">
      <c r="GT297" s="211" t="s">
        <v>286</v>
      </c>
      <c r="GW297" s="2" t="s">
        <v>291</v>
      </c>
      <c r="HD297" s="219" t="s">
        <v>289</v>
      </c>
      <c r="HK297" s="220" t="s">
        <v>290</v>
      </c>
    </row>
    <row r="298" spans="201:222" x14ac:dyDescent="0.2">
      <c r="GT298" s="211" t="s">
        <v>285</v>
      </c>
      <c r="GW298" s="209">
        <v>5</v>
      </c>
      <c r="GX298" s="221">
        <f>MAX(GV300:GV424)</f>
        <v>143</v>
      </c>
      <c r="HD298" s="209">
        <f>MAX(HC300:HC3484)</f>
        <v>10011</v>
      </c>
      <c r="HK298" s="209">
        <f>MAX(HJ300:HJ3484)</f>
        <v>10011</v>
      </c>
    </row>
    <row r="299" spans="201:222" x14ac:dyDescent="0.2">
      <c r="GS299" s="209">
        <v>0</v>
      </c>
      <c r="GT299" s="209">
        <f>MAX(GS300:GS337)</f>
        <v>15</v>
      </c>
      <c r="GV299" s="209">
        <f>GW299</f>
        <v>100</v>
      </c>
      <c r="GW299" s="209">
        <f>GZ299</f>
        <v>100</v>
      </c>
      <c r="GX299" s="209">
        <f>MAX(GW300:GW424)</f>
        <v>110</v>
      </c>
      <c r="GZ299" s="209">
        <v>100</v>
      </c>
      <c r="HA299" s="209">
        <f>GX299</f>
        <v>110</v>
      </c>
      <c r="HC299" s="209">
        <v>10000</v>
      </c>
      <c r="HD299" s="209">
        <v>0</v>
      </c>
      <c r="HG299" s="219" t="s">
        <v>289</v>
      </c>
      <c r="HJ299" s="209">
        <f>HC299</f>
        <v>10000</v>
      </c>
      <c r="HK299" s="209">
        <f>HD299</f>
        <v>0</v>
      </c>
      <c r="HN299" s="220" t="s">
        <v>290</v>
      </c>
    </row>
    <row r="300" spans="201:222" x14ac:dyDescent="0.2">
      <c r="GS300" s="2">
        <f>IF(GT300="","",COUNTA(GT$300:GT300)+GS$299)</f>
        <v>1</v>
      </c>
      <c r="GT300" s="212" t="s">
        <v>270</v>
      </c>
      <c r="GV300" s="2">
        <f>IF(GX300="","",COUNTA(GX$300:GX300)+GV$299)</f>
        <v>101</v>
      </c>
      <c r="GW300" s="2" t="str">
        <f>IF(GX300="","",IF(FIND(" ",GX300)=GW$298,MAX(GW$299:GW299)+1,""))</f>
        <v/>
      </c>
      <c r="GX300" s="2" t="str">
        <f>IF('Référentiel 2nde MRC'!FV500=0,"",CONCATENATE('Référentiel 2nde MRC'!FV500," ",'Référentiel 2nde MRC'!FW500))</f>
        <v>1. Intégrer la relation client dans un cadre omnicanal</v>
      </c>
      <c r="GZ300" s="2">
        <f>IF(MAX(GZ$299:GZ299)=$HA$299,"",GZ299+1)</f>
        <v>101</v>
      </c>
      <c r="HA300" s="210" t="str">
        <f>IF(OR(GZ300="",ISNA(MATCH(GZ300,$GW$300:$GW$424,0))),"",INDEX($GW$300:$GX$424,MATCH(GZ300,$GW$300:$GW$424,0),2))</f>
        <v>1.A. Prendre contact avec le client interne ou externe (ou prospect), dans un cadre omnicanal :</v>
      </c>
      <c r="HC300" s="2">
        <f>IF(HD300="","",COUNTA(HD$300:HD300)+HC$299)</f>
        <v>10001</v>
      </c>
      <c r="HD300" s="2" t="str">
        <f t="shared" ref="HD300:HD310" si="0">IF(OR(HD299="",A8=""),"",A8)</f>
        <v>CT 1. Produire un résultat conforme à la commande (de la hiérarchie, du client…)</v>
      </c>
      <c r="HF300" s="209">
        <v>0</v>
      </c>
      <c r="HG300" s="218"/>
      <c r="HH300" s="4"/>
      <c r="HI300" s="4"/>
      <c r="HJ300" s="2">
        <f>IF(HC300="","",HC300)</f>
        <v>10001</v>
      </c>
      <c r="HK300" s="2" t="str">
        <f>IF(HD300="","",HD300)</f>
        <v>CT 1. Produire un résultat conforme à la commande (de la hiérarchie, du client…)</v>
      </c>
      <c r="HM300" s="209">
        <f>HF300</f>
        <v>0</v>
      </c>
      <c r="HN300" s="218"/>
    </row>
    <row r="301" spans="201:222" x14ac:dyDescent="0.2">
      <c r="GS301" s="2">
        <f>IF(GT301="","",COUNTA(GT$300:GT301)+GS$299)</f>
        <v>2</v>
      </c>
      <c r="GT301" s="213" t="s">
        <v>271</v>
      </c>
      <c r="GV301" s="2">
        <f>IF(GX301="","",COUNTA(GX$300:GX301)+GV$299)</f>
        <v>102</v>
      </c>
      <c r="GW301" s="2">
        <f>IF(GX301="","",IF(FIND(" ",GX301)=GW$298,MAX(GW$299:GW300)+1,""))</f>
        <v>101</v>
      </c>
      <c r="GX301" s="2" t="str">
        <f>IF('Référentiel 2nde MRC'!FV501=0,"",CONCATENATE('Référentiel 2nde MRC'!FV501," ",'Référentiel 2nde MRC'!FW501))</f>
        <v>1.A. Prendre contact avec le client interne ou externe (ou prospect), dans un cadre omnicanal :</v>
      </c>
      <c r="GZ301" s="2">
        <f>IF(MAX(GZ$299:GZ300)=$HA$299,"",GZ300+1)</f>
        <v>102</v>
      </c>
      <c r="HA301" s="210" t="str">
        <f t="shared" ref="HA301:HA364" si="1">IF(OR(GZ301="",ISNA(MATCH(GZ301,$GW$300:$GW$424,0))),"",INDEX($GW$300:$GX$424,MATCH(GZ301,$GW$300:$GW$424,0),2))</f>
        <v>1.B. Identifier le client externe ou interne à l’organisation et ses caractéristiques, dans un cadre omnicanal</v>
      </c>
      <c r="HC301" s="2">
        <f>IF(HD301="","",COUNTA(HD$300:HD301)+HC$299)</f>
        <v>10002</v>
      </c>
      <c r="HD301" s="2" t="str">
        <f t="shared" si="0"/>
        <v>CT 2. Respecter les délais impartis</v>
      </c>
      <c r="HF301" s="2">
        <f>IF(HF300=$GT$299,$GZ$300,IF(HF300=$HA$299,$HC$300,IF(HF300=$HD$298,$HC$299*100,HF300+1)))</f>
        <v>1</v>
      </c>
      <c r="HG301" s="210" t="str">
        <f>IF(ISNA(MATCH(HF301,$HC$300:$HC$671,0)),"",INDEX($HC$300:$HD$671,MATCH(HF301,$HC$300:$HC$671,0),2))</f>
        <v>Orientation MA1 : Communiquer avec courtoisie, faire preuve de serviabilité, de calme et de tact</v>
      </c>
      <c r="HH301" s="4"/>
      <c r="HI301" s="4"/>
      <c r="HJ301" s="2">
        <f t="shared" ref="HJ301:HJ349" si="2">IF(HC301="","",HC301)</f>
        <v>10002</v>
      </c>
      <c r="HK301" s="2" t="str">
        <f t="shared" ref="HK301:HK349" si="3">IF(HD301="","",HD301)</f>
        <v>CT 2. Respecter les délais impartis</v>
      </c>
      <c r="HM301" s="2">
        <f>IF(HM300=$GT$299,$GV$300,IF(HM300=$GX$298,$HJ$300,IF(HM300=$HK$298,$HJ$299*100,HM300+1)))</f>
        <v>1</v>
      </c>
      <c r="HN301" s="210" t="str">
        <f>IF(ISNA(MATCH(HM301,$HJ$300:$HJ$671,0)),"",INDEX($HJ$300:$HK$671,MATCH(HM301,$HJ$300:$HJ$671,0),2))</f>
        <v>Orientation MA1 : Communiquer avec courtoisie, faire preuve de serviabilité, de calme et de tact</v>
      </c>
    </row>
    <row r="302" spans="201:222" x14ac:dyDescent="0.2">
      <c r="GS302" s="2">
        <f>IF(GT302="","",COUNTA(GT$300:GT302)+GS$299)</f>
        <v>3</v>
      </c>
      <c r="GT302" s="213" t="s">
        <v>272</v>
      </c>
      <c r="GV302" s="2">
        <f>IF(GX302="","",COUNTA(GX$300:GX302)+GV$299)</f>
        <v>103</v>
      </c>
      <c r="GW302" s="2" t="str">
        <f>IF(GX302="","",IF(FIND(" ",GX302)=GW$298,MAX(GW$299:GW301)+1,""))</f>
        <v/>
      </c>
      <c r="GX302" s="2" t="str">
        <f>IF('Référentiel 2nde MRC'!FV502=0,"",CONCATENATE('Référentiel 2nde MRC'!FV502," ",'Référentiel 2nde MRC'!FW502))</f>
        <v>1.A.1. Accueillir le client lorsque celui-ci prend contact avec l’organisation</v>
      </c>
      <c r="GZ302" s="2">
        <f>IF(MAX(GZ$299:GZ301)=$HA$299,"",GZ301+1)</f>
        <v>103</v>
      </c>
      <c r="HA302" s="210" t="str">
        <f t="shared" si="1"/>
        <v>1.C. Identifier le besoin du client externe ou interne (ou du prospect), dans un cadre omnicanal</v>
      </c>
      <c r="HC302" s="2">
        <f>IF(HD302="","",COUNTA(HD$300:HD302)+HC$299)</f>
        <v>10003</v>
      </c>
      <c r="HD302" s="2" t="str">
        <f t="shared" si="0"/>
        <v>CT 3. Restituer la présentation de son activité</v>
      </c>
      <c r="HF302" s="2">
        <f t="shared" ref="HF302:HF365" si="4">IF($HF301=$GT$299,$GZ$300,IF($HF301=$HA$299,$HC$300,IF($HF301=$HD$298,$HC$299*100,$HF301+1)))</f>
        <v>2</v>
      </c>
      <c r="HG302" s="210" t="str">
        <f t="shared" ref="HG302:HG365" si="5">IF(ISNA(MATCH(HF302,$HC$300:$HC$671,0)),"",INDEX($HC$300:$HD$671,MATCH(HF302,$HC$300:$HC$671,0),2))</f>
        <v>Orientation MA2 : Maintenir son espace de travail fonctionnel et propre dans le respect des règles internes</v>
      </c>
      <c r="HH302" s="4"/>
      <c r="HI302" s="4"/>
      <c r="HJ302" s="2">
        <f t="shared" si="2"/>
        <v>10003</v>
      </c>
      <c r="HK302" s="2" t="str">
        <f t="shared" si="3"/>
        <v>CT 3. Restituer la présentation de son activité</v>
      </c>
      <c r="HM302" s="2">
        <f t="shared" ref="HM302:HM312" si="6">IF(HM301=$GT$299,$GV$300,IF(HM301=$GX$298,$HJ$300,IF(HM301=$HK$298,$HJ$299*100,HM301+1)))</f>
        <v>2</v>
      </c>
      <c r="HN302" s="210" t="str">
        <f t="shared" ref="HN302:HN365" si="7">IF(ISNA(MATCH(HM302,$HJ$300:$HJ$671,0)),"",INDEX($HJ$300:$HK$671,MATCH(HM302,$HJ$300:$HJ$671,0),2))</f>
        <v>Orientation MA2 : Maintenir son espace de travail fonctionnel et propre dans le respect des règles internes</v>
      </c>
    </row>
    <row r="303" spans="201:222" x14ac:dyDescent="0.2">
      <c r="GS303" s="2">
        <f>IF(GT303="","",COUNTA(GT$300:GT303)+GS$299)</f>
        <v>4</v>
      </c>
      <c r="GT303" s="213" t="s">
        <v>273</v>
      </c>
      <c r="GV303" s="2">
        <f>IF(GX303="","",COUNTA(GX$300:GX303)+GV$299)</f>
        <v>104</v>
      </c>
      <c r="GW303" s="2" t="str">
        <f>IF(GX303="","",IF(FIND(" ",GX303)=GW$298,MAX(GW$299:GW302)+1,""))</f>
        <v/>
      </c>
      <c r="GX303" s="2" t="str">
        <f>IF('Référentiel 2nde MRC'!FV503=0,"",CONCATENATE('Référentiel 2nde MRC'!FV503," ",'Référentiel 2nde MRC'!FW503))</f>
        <v>1.A.2. Prendre contact avec le client en situation de prospection</v>
      </c>
      <c r="GZ303" s="2">
        <f>IF(MAX(GZ$299:GZ302)=$HA$299,"",GZ302+1)</f>
        <v>104</v>
      </c>
      <c r="HA303" s="210" t="str">
        <f t="shared" si="1"/>
        <v>1.D. Proposer une solution adaptée au parcours et à l’expérience du client interne ou externe (ou prospect), dans un cadre omnicanal</v>
      </c>
      <c r="HC303" s="2">
        <f>IF(HD303="","",COUNTA(HD$300:HD303)+HC$299)</f>
        <v>10004</v>
      </c>
      <c r="HD303" s="2" t="str">
        <f t="shared" si="0"/>
        <v>CT 4. S'impliquer dans son action</v>
      </c>
      <c r="HF303" s="2">
        <f t="shared" si="4"/>
        <v>3</v>
      </c>
      <c r="HG303" s="210" t="str">
        <f t="shared" si="5"/>
        <v>Orientation MA3 : Rechercher, trier, classifier, sélectionner l'information papier et numérique</v>
      </c>
      <c r="HH303" s="4"/>
      <c r="HI303" s="4"/>
      <c r="HJ303" s="2">
        <f t="shared" si="2"/>
        <v>10004</v>
      </c>
      <c r="HK303" s="2" t="str">
        <f t="shared" si="3"/>
        <v>CT 4. S'impliquer dans son action</v>
      </c>
      <c r="HM303" s="2">
        <f t="shared" si="6"/>
        <v>3</v>
      </c>
      <c r="HN303" s="210" t="str">
        <f t="shared" si="7"/>
        <v>Orientation MA3 : Rechercher, trier, classifier, sélectionner l'information papier et numérique</v>
      </c>
    </row>
    <row r="304" spans="201:222" x14ac:dyDescent="0.2">
      <c r="GS304" s="2">
        <f>IF(GT304="","",COUNTA(GT$300:GT304)+GS$299)</f>
        <v>5</v>
      </c>
      <c r="GT304" s="213" t="s">
        <v>274</v>
      </c>
      <c r="GV304" s="2">
        <f>IF(GX304="","",COUNTA(GX$300:GX304)+GV$299)</f>
        <v>105</v>
      </c>
      <c r="GW304" s="2">
        <f>IF(GX304="","",IF(FIND(" ",GX304)=GW$298,MAX(GW$299:GW303)+1,""))</f>
        <v>102</v>
      </c>
      <c r="GX304" s="2" t="str">
        <f>IF('Référentiel 2nde MRC'!FV504=0,"",CONCATENATE('Référentiel 2nde MRC'!FV504," ",'Référentiel 2nde MRC'!FW504))</f>
        <v>1.B. Identifier le client externe ou interne à l’organisation et ses caractéristiques, dans un cadre omnicanal</v>
      </c>
      <c r="GZ304" s="2">
        <f>IF(MAX(GZ$299:GZ303)=$HA$299,"",GZ303+1)</f>
        <v>105</v>
      </c>
      <c r="HA304" s="210" t="str">
        <f t="shared" si="1"/>
        <v>2.A. Gérer le suivi de la demande du client interne ou externe (ou du prospect) dans un cadre omnicanal, notamment :</v>
      </c>
      <c r="HC304" s="2">
        <f>IF(HD304="","",COUNTA(HD$300:HD304)+HC$299)</f>
        <v>10005</v>
      </c>
      <c r="HD304" s="2" t="str">
        <f t="shared" si="0"/>
        <v>CT 5. S'intégrer de façon harmonieuse et constructive à l'équipe de travail</v>
      </c>
      <c r="HF304" s="2">
        <f t="shared" si="4"/>
        <v>4</v>
      </c>
      <c r="HG304" s="210" t="str">
        <f t="shared" si="5"/>
        <v>Orientation MA4 : Rédiger correctement des messages et comptes-rendus simples</v>
      </c>
      <c r="HH304" s="4"/>
      <c r="HI304" s="4"/>
      <c r="HJ304" s="2">
        <f t="shared" si="2"/>
        <v>10005</v>
      </c>
      <c r="HK304" s="2" t="str">
        <f t="shared" si="3"/>
        <v>CT 5. S'intégrer de façon harmonieuse et constructive à l'équipe de travail</v>
      </c>
      <c r="HM304" s="2">
        <f t="shared" si="6"/>
        <v>4</v>
      </c>
      <c r="HN304" s="210" t="str">
        <f t="shared" si="7"/>
        <v>Orientation MA4 : Rédiger correctement des messages et comptes-rendus simples</v>
      </c>
    </row>
    <row r="305" spans="201:222" x14ac:dyDescent="0.2">
      <c r="GS305" s="2">
        <f>IF(GT305="","",COUNTA(GT$300:GT305)+GS$299)</f>
        <v>6</v>
      </c>
      <c r="GT305" s="213" t="s">
        <v>275</v>
      </c>
      <c r="GV305" s="2">
        <f>IF(GX305="","",COUNTA(GX$300:GX305)+GV$299)</f>
        <v>106</v>
      </c>
      <c r="GW305" s="2" t="str">
        <f>IF(GX305="","",IF(FIND(" ",GX305)=GW$298,MAX(GW$299:GW304)+1,""))</f>
        <v/>
      </c>
      <c r="GX305" s="2" t="str">
        <f>IF('Référentiel 2nde MRC'!FV505=0,"",CONCATENATE('Référentiel 2nde MRC'!FV505," ",'Référentiel 2nde MRC'!FW505))</f>
        <v>1.B.1. Identifier le client externe ou interne</v>
      </c>
      <c r="GZ305" s="2">
        <f>IF(MAX(GZ$299:GZ304)=$HA$299,"",GZ304+1)</f>
        <v>106</v>
      </c>
      <c r="HA305" s="210" t="str">
        <f t="shared" si="1"/>
        <v>2.B. Satisfaire le client interne ou externe (ou prospect) dans un cadre omnicanal</v>
      </c>
      <c r="HC305" s="2">
        <f>IF(HD305="","",COUNTA(HD$300:HD305)+HC$299)</f>
        <v>10006</v>
      </c>
      <c r="HD305" s="2" t="str">
        <f t="shared" si="0"/>
        <v>CT 6. Rechercher l'information et l'exploiter</v>
      </c>
      <c r="HF305" s="2">
        <f t="shared" si="4"/>
        <v>5</v>
      </c>
      <c r="HG305" s="210" t="str">
        <f t="shared" si="5"/>
        <v>Orientation MA5 : Montrer de l'intérêt pour l'anglais et/ou autre(s) langue(s) étrangère(s)</v>
      </c>
      <c r="HH305" s="4"/>
      <c r="HI305" s="4"/>
      <c r="HJ305" s="2">
        <f t="shared" si="2"/>
        <v>10006</v>
      </c>
      <c r="HK305" s="2" t="str">
        <f t="shared" si="3"/>
        <v>CT 6. Rechercher l'information et l'exploiter</v>
      </c>
      <c r="HM305" s="2">
        <f t="shared" si="6"/>
        <v>5</v>
      </c>
      <c r="HN305" s="210" t="str">
        <f t="shared" si="7"/>
        <v>Orientation MA5 : Montrer de l'intérêt pour l'anglais et/ou autre(s) langue(s) étrangère(s)</v>
      </c>
    </row>
    <row r="306" spans="201:222" x14ac:dyDescent="0.2">
      <c r="GS306" s="2">
        <f>IF(GT306="","",COUNTA(GT$300:GT306)+GS$299)</f>
        <v>7</v>
      </c>
      <c r="GT306" s="213" t="s">
        <v>276</v>
      </c>
      <c r="GV306" s="2">
        <f>IF(GX306="","",COUNTA(GX$300:GX306)+GV$299)</f>
        <v>107</v>
      </c>
      <c r="GW306" s="2" t="str">
        <f>IF(GX306="","",IF(FIND(" ",GX306)=GW$298,MAX(GW$299:GW305)+1,""))</f>
        <v/>
      </c>
      <c r="GX306" s="2" t="str">
        <f>IF('Référentiel 2nde MRC'!FV506=0,"",CONCATENATE('Référentiel 2nde MRC'!FV506," ",'Référentiel 2nde MRC'!FW506))</f>
        <v>1.B.2. Repérer ses caractéristiques</v>
      </c>
      <c r="GZ306" s="2">
        <f>IF(MAX(GZ$299:GZ305)=$HA$299,"",GZ305+1)</f>
        <v>107</v>
      </c>
      <c r="HA306" s="210" t="str">
        <f t="shared" si="1"/>
        <v>2.C. Fidéliser/pérenniser la relation avec le client interne ou externe dans un cadre omnicanal</v>
      </c>
      <c r="HC306" s="2">
        <f>IF(HD306="","",COUNTA(HD$300:HD306)+HC$299)</f>
        <v>10007</v>
      </c>
      <c r="HD306" s="2" t="str">
        <f t="shared" si="0"/>
        <v>CT 7. A l'écrit, s'exprimer avec la qualité rédactionnelle attendue</v>
      </c>
      <c r="HF306" s="2">
        <f t="shared" si="4"/>
        <v>6</v>
      </c>
      <c r="HG306" s="210" t="str">
        <f t="shared" si="5"/>
        <v>Orientation MCV-A1 : Effectuer et comprendre des calculs commerciaux simples (cadencier, % TVA et réduction)</v>
      </c>
      <c r="HH306" s="4"/>
      <c r="HI306" s="4"/>
      <c r="HJ306" s="2">
        <f t="shared" si="2"/>
        <v>10007</v>
      </c>
      <c r="HK306" s="2" t="str">
        <f t="shared" si="3"/>
        <v>CT 7. A l'écrit, s'exprimer avec la qualité rédactionnelle attendue</v>
      </c>
      <c r="HM306" s="2">
        <f t="shared" si="6"/>
        <v>6</v>
      </c>
      <c r="HN306" s="210" t="str">
        <f t="shared" si="7"/>
        <v>Orientation MCV-A1 : Effectuer et comprendre des calculs commerciaux simples (cadencier, % TVA et réduction)</v>
      </c>
    </row>
    <row r="307" spans="201:222" x14ac:dyDescent="0.2">
      <c r="GS307" s="2">
        <f>IF(GT307="","",COUNTA(GT$300:GT307)+GS$299)</f>
        <v>8</v>
      </c>
      <c r="GT307" s="213" t="s">
        <v>277</v>
      </c>
      <c r="GV307" s="2">
        <f>IF(GX307="","",COUNTA(GX$300:GX307)+GV$299)</f>
        <v>108</v>
      </c>
      <c r="GW307" s="2" t="str">
        <f>IF(GX307="","",IF(FIND(" ",GX307)=GW$298,MAX(GW$299:GW306)+1,""))</f>
        <v/>
      </c>
      <c r="GX307" s="2" t="str">
        <f>IF('Référentiel 2nde MRC'!FV507=0,"",CONCATENATE('Référentiel 2nde MRC'!FV507," ",'Référentiel 2nde MRC'!FW507))</f>
        <v>1.B.3. En amont d’une opération de prospection, cibler les prospects en fonction de leurs caractéristiques et des objectifs de l’opération</v>
      </c>
      <c r="GZ307" s="2">
        <f>IF(MAX(GZ$299:GZ306)=$HA$299,"",GZ306+1)</f>
        <v>108</v>
      </c>
      <c r="HA307" s="210" t="str">
        <f t="shared" si="1"/>
        <v>3.A. Assurer la veille informationnelle et commerciale (la collecte) dans un cadre omnicanal</v>
      </c>
      <c r="HC307" s="2">
        <f>IF(HD307="","",COUNTA(HD$300:HD307)+HC$299)</f>
        <v>10008</v>
      </c>
      <c r="HD307" s="2" t="str">
        <f t="shared" si="0"/>
        <v>CT 8. A l'oral, s'exprimer de façon professionnelle</v>
      </c>
      <c r="HF307" s="2">
        <f t="shared" si="4"/>
        <v>7</v>
      </c>
      <c r="HG307" s="210" t="str">
        <f t="shared" si="5"/>
        <v>Orientation MCV-A2 : Travailler en équipe, collaborer, communiquer avec ses collaborateurs</v>
      </c>
      <c r="HH307" s="4"/>
      <c r="HI307" s="4"/>
      <c r="HJ307" s="2">
        <f t="shared" si="2"/>
        <v>10008</v>
      </c>
      <c r="HK307" s="2" t="str">
        <f t="shared" si="3"/>
        <v>CT 8. A l'oral, s'exprimer de façon professionnelle</v>
      </c>
      <c r="HM307" s="2">
        <f t="shared" si="6"/>
        <v>7</v>
      </c>
      <c r="HN307" s="210" t="str">
        <f t="shared" si="7"/>
        <v>Orientation MCV-A2 : Travailler en équipe, collaborer, communiquer avec ses collaborateurs</v>
      </c>
    </row>
    <row r="308" spans="201:222" x14ac:dyDescent="0.2">
      <c r="GS308" s="2">
        <f>IF(GT308="","",COUNTA(GT$300:GT308)+GS$299)</f>
        <v>9</v>
      </c>
      <c r="GT308" s="213" t="s">
        <v>278</v>
      </c>
      <c r="GV308" s="2">
        <f>IF(GX308="","",COUNTA(GX$300:GX308)+GV$299)</f>
        <v>109</v>
      </c>
      <c r="GW308" s="2">
        <f>IF(GX308="","",IF(FIND(" ",GX308)=GW$298,MAX(GW$299:GW307)+1,""))</f>
        <v>103</v>
      </c>
      <c r="GX308" s="2" t="str">
        <f>IF('Référentiel 2nde MRC'!FV508=0,"",CONCATENATE('Référentiel 2nde MRC'!FV508," ",'Référentiel 2nde MRC'!FW508))</f>
        <v>1.C. Identifier le besoin du client externe ou interne (ou du prospect), dans un cadre omnicanal</v>
      </c>
      <c r="GZ308" s="2">
        <f>IF(MAX(GZ$299:GZ307)=$HA$299,"",GZ307+1)</f>
        <v>109</v>
      </c>
      <c r="HA308" s="210" t="str">
        <f t="shared" si="1"/>
        <v>3.B. Traiter et exploiter l’information relative à la relation client (interne, externe ou prospect) dans un cadre omnicanal</v>
      </c>
      <c r="HC308" s="2">
        <f>IF(HD308="","",COUNTA(HD$300:HD308)+HC$299)</f>
        <v>10009</v>
      </c>
      <c r="HD308" s="2" t="str">
        <f t="shared" si="0"/>
        <v>CT 9. Développer son agilité numérique</v>
      </c>
      <c r="HF308" s="2">
        <f t="shared" si="4"/>
        <v>8</v>
      </c>
      <c r="HG308" s="210" t="str">
        <f t="shared" si="5"/>
        <v>Orientation MCV-A3 : Argumenter, convaincre, répondre à des objections sur des sujets (ou produits) simples</v>
      </c>
      <c r="HH308" s="4"/>
      <c r="HI308" s="4"/>
      <c r="HJ308" s="2">
        <f t="shared" si="2"/>
        <v>10009</v>
      </c>
      <c r="HK308" s="2" t="str">
        <f t="shared" si="3"/>
        <v>CT 9. Développer son agilité numérique</v>
      </c>
      <c r="HM308" s="2">
        <f t="shared" si="6"/>
        <v>8</v>
      </c>
      <c r="HN308" s="210" t="str">
        <f t="shared" si="7"/>
        <v>Orientation MCV-A3 : Argumenter, convaincre, répondre à des objections sur des sujets (ou produits) simples</v>
      </c>
    </row>
    <row r="309" spans="201:222" x14ac:dyDescent="0.2">
      <c r="GS309" s="2">
        <f>IF(GT309="","",COUNTA(GT$300:GT309)+GS$299)</f>
        <v>10</v>
      </c>
      <c r="GT309" s="213" t="s">
        <v>279</v>
      </c>
      <c r="GV309" s="2">
        <f>IF(GX309="","",COUNTA(GX$300:GX309)+GV$299)</f>
        <v>110</v>
      </c>
      <c r="GW309" s="2" t="str">
        <f>IF(GX309="","",IF(FIND(" ",GX309)=GW$298,MAX(GW$299:GW308)+1,""))</f>
        <v/>
      </c>
      <c r="GX309" s="2" t="str">
        <f>IF('Référentiel 2nde MRC'!FV509=0,"",CONCATENATE('Référentiel 2nde MRC'!FV509," ",'Référentiel 2nde MRC'!FW509))</f>
        <v>1.C.1. Appréhender le parcours et l’expérience du client/prospect (dans des situations relativement simples)</v>
      </c>
      <c r="GZ309" s="2">
        <f>IF(MAX(GZ$299:GZ308)=$HA$299,"",GZ308+1)</f>
        <v>110</v>
      </c>
      <c r="HA309" s="210" t="str">
        <f t="shared" si="1"/>
        <v>3.C. Diffuser l’information au client interne, externe ou au prospect dans un cadre omnicanal</v>
      </c>
      <c r="HC309" s="2">
        <f>IF(HD309="","",COUNTA(HD$300:HD309)+HC$299)</f>
        <v>10010</v>
      </c>
      <c r="HD309" s="2" t="str">
        <f t="shared" si="0"/>
        <v>CT 10. Adopter une posture professionnelle (non verbal)</v>
      </c>
      <c r="HF309" s="2">
        <f t="shared" si="4"/>
        <v>9</v>
      </c>
      <c r="HG309" s="210" t="str">
        <f t="shared" si="5"/>
        <v>Orientation MCV-A4 : Se montrer dynamique, rapide et efficace dans la réalisation de tâches matérielles</v>
      </c>
      <c r="HH309" s="4"/>
      <c r="HI309" s="4"/>
      <c r="HJ309" s="2">
        <f t="shared" si="2"/>
        <v>10010</v>
      </c>
      <c r="HK309" s="2" t="str">
        <f t="shared" si="3"/>
        <v>CT 10. Adopter une posture professionnelle (non verbal)</v>
      </c>
      <c r="HM309" s="2">
        <f t="shared" si="6"/>
        <v>9</v>
      </c>
      <c r="HN309" s="210" t="str">
        <f t="shared" si="7"/>
        <v>Orientation MCV-A4 : Se montrer dynamique, rapide et efficace dans la réalisation de tâches matérielles</v>
      </c>
    </row>
    <row r="310" spans="201:222" x14ac:dyDescent="0.2">
      <c r="GS310" s="2">
        <f>IF(GT310="","",COUNTA(GT$300:GT310)+GS$299)</f>
        <v>11</v>
      </c>
      <c r="GT310" s="213" t="s">
        <v>280</v>
      </c>
      <c r="GV310" s="2">
        <f>IF(GX310="","",COUNTA(GX$300:GX310)+GV$299)</f>
        <v>111</v>
      </c>
      <c r="GW310" s="2" t="str">
        <f>IF(GX310="","",IF(FIND(" ",GX310)=GW$298,MAX(GW$299:GW309)+1,""))</f>
        <v/>
      </c>
      <c r="GX310" s="2" t="str">
        <f>IF('Référentiel 2nde MRC'!FV510=0,"",CONCATENATE('Référentiel 2nde MRC'!FV510," ",'Référentiel 2nde MRC'!FW510))</f>
        <v>1.C.2. Situer le client/prospect dans son parcours et son expérience</v>
      </c>
      <c r="GZ310" s="2" t="str">
        <f>IF(MAX(GZ$299:GZ309)=$HA$299,"",GZ309+1)</f>
        <v/>
      </c>
      <c r="HA310" s="210" t="str">
        <f t="shared" si="1"/>
        <v/>
      </c>
      <c r="HC310" s="2">
        <f>IF(HD310="","",COUNTA(HD$300:HD310)+HC$299)</f>
        <v>10011</v>
      </c>
      <c r="HD310" s="2" t="str">
        <f t="shared" si="0"/>
        <v>CT 11. S'autoévaluer</v>
      </c>
      <c r="HF310" s="2">
        <f t="shared" si="4"/>
        <v>10</v>
      </c>
      <c r="HG310" s="210" t="str">
        <f t="shared" si="5"/>
        <v>Orientation MCV-A5 : Mettre en valeur des présentations de produits et/ou créer des affichettes attrayantes</v>
      </c>
      <c r="HH310" s="4"/>
      <c r="HI310" s="4"/>
      <c r="HJ310" s="2">
        <f t="shared" si="2"/>
        <v>10011</v>
      </c>
      <c r="HK310" s="2" t="str">
        <f t="shared" si="3"/>
        <v>CT 11. S'autoévaluer</v>
      </c>
      <c r="HM310" s="2">
        <f t="shared" si="6"/>
        <v>10</v>
      </c>
      <c r="HN310" s="210" t="str">
        <f t="shared" si="7"/>
        <v>Orientation MCV-A5 : Mettre en valeur des présentations de produits et/ou créer des affichettes attrayantes</v>
      </c>
    </row>
    <row r="311" spans="201:222" x14ac:dyDescent="0.2">
      <c r="GS311" s="2">
        <f>IF(GT311="","",COUNTA(GT$300:GT311)+GS$299)</f>
        <v>12</v>
      </c>
      <c r="GT311" s="213" t="s">
        <v>281</v>
      </c>
      <c r="GV311" s="2">
        <f>IF(GX311="","",COUNTA(GX$300:GX311)+GV$299)</f>
        <v>112</v>
      </c>
      <c r="GW311" s="2" t="str">
        <f>IF(GX311="","",IF(FIND(" ",GX311)=GW$298,MAX(GW$299:GW310)+1,""))</f>
        <v/>
      </c>
      <c r="GX311" s="2" t="str">
        <f>IF('Référentiel 2nde MRC'!FV511=0,"",CONCATENATE('Référentiel 2nde MRC'!FV511," ",'Référentiel 2nde MRC'!FW511))</f>
        <v>1.C.3. Interagir pour cibler le besoin</v>
      </c>
      <c r="GZ311" s="2" t="str">
        <f>IF(MAX(GZ$299:GZ310)=$HA$299,"",GZ310+1)</f>
        <v/>
      </c>
      <c r="HA311" s="210" t="str">
        <f t="shared" si="1"/>
        <v/>
      </c>
      <c r="HC311" s="2" t="str">
        <f>IF(HD311="","",COUNTA(HD$300:HD311)+HC$299)</f>
        <v/>
      </c>
      <c r="HD311" s="2" t="str">
        <f t="shared" ref="HD311:HD349" si="8">IF(OR(HD310="",A20=""),"",A20)</f>
        <v/>
      </c>
      <c r="HF311" s="2">
        <f t="shared" si="4"/>
        <v>11</v>
      </c>
      <c r="HG311" s="210" t="str">
        <f t="shared" si="5"/>
        <v>Orientation MCV-B1 : Travailler en autonomie, faire preuve d’indépendance et d’organisation, prendre des initiatives</v>
      </c>
      <c r="HH311" s="4"/>
      <c r="HI311" s="4"/>
      <c r="HJ311" s="2" t="str">
        <f t="shared" si="2"/>
        <v/>
      </c>
      <c r="HK311" s="2" t="str">
        <f t="shared" si="3"/>
        <v/>
      </c>
      <c r="HM311" s="2">
        <f t="shared" si="6"/>
        <v>11</v>
      </c>
      <c r="HN311" s="210" t="str">
        <f t="shared" si="7"/>
        <v>Orientation MCV-B1 : Travailler en autonomie, faire preuve d’indépendance et d’organisation, prendre des initiatives</v>
      </c>
    </row>
    <row r="312" spans="201:222" x14ac:dyDescent="0.2">
      <c r="GS312" s="2">
        <f>IF(GT312="","",COUNTA(GT$300:GT312)+GS$299)</f>
        <v>13</v>
      </c>
      <c r="GT312" s="213" t="s">
        <v>282</v>
      </c>
      <c r="GV312" s="2">
        <f>IF(GX312="","",COUNTA(GX$300:GX312)+GV$299)</f>
        <v>113</v>
      </c>
      <c r="GW312" s="2" t="str">
        <f>IF(GX312="","",IF(FIND(" ",GX312)=GW$298,MAX(GW$299:GW311)+1,""))</f>
        <v/>
      </c>
      <c r="GX312" s="2" t="str">
        <f>IF('Référentiel 2nde MRC'!FV512=0,"",CONCATENATE('Référentiel 2nde MRC'!FV512," ",'Référentiel 2nde MRC'!FW512))</f>
        <v>1.C.4. Identifier le besoin du client/prospect</v>
      </c>
      <c r="GZ312" s="2" t="str">
        <f>IF(MAX(GZ$299:GZ311)=$HA$299,"",GZ311+1)</f>
        <v/>
      </c>
      <c r="HA312" s="210" t="str">
        <f t="shared" si="1"/>
        <v/>
      </c>
      <c r="HC312" s="2" t="str">
        <f>IF(HD312="","",COUNTA(HD$300:HD312)+HC$299)</f>
        <v/>
      </c>
      <c r="HD312" s="2" t="str">
        <f t="shared" si="8"/>
        <v/>
      </c>
      <c r="HF312" s="2">
        <f t="shared" si="4"/>
        <v>12</v>
      </c>
      <c r="HG312" s="210" t="str">
        <f t="shared" si="5"/>
        <v>Orientation MCV-B2 : Faire preuve de qualité d'écoute, d'observation, d'adaptabilité et d'aisance verbale</v>
      </c>
      <c r="HH312" s="4"/>
      <c r="HI312" s="4"/>
      <c r="HJ312" s="2" t="str">
        <f t="shared" si="2"/>
        <v/>
      </c>
      <c r="HK312" s="2" t="str">
        <f t="shared" si="3"/>
        <v/>
      </c>
      <c r="HM312" s="2">
        <f t="shared" si="6"/>
        <v>12</v>
      </c>
      <c r="HN312" s="210" t="str">
        <f t="shared" si="7"/>
        <v>Orientation MCV-B2 : Faire preuve de qualité d'écoute, d'observation, d'adaptabilité et d'aisance verbale</v>
      </c>
    </row>
    <row r="313" spans="201:222" x14ac:dyDescent="0.2">
      <c r="GS313" s="2">
        <f>IF(GT313="","",COUNTA(GT$300:GT313)+GS$299)</f>
        <v>14</v>
      </c>
      <c r="GT313" s="213" t="s">
        <v>283</v>
      </c>
      <c r="GV313" s="2">
        <f>IF(GX313="","",COUNTA(GX$300:GX313)+GV$299)</f>
        <v>114</v>
      </c>
      <c r="GW313" s="2">
        <f>IF(GX313="","",IF(FIND(" ",GX313)=GW$298,MAX(GW$299:GW312)+1,""))</f>
        <v>104</v>
      </c>
      <c r="GX313" s="2" t="str">
        <f>IF('Référentiel 2nde MRC'!FV513=0,"",CONCATENATE('Référentiel 2nde MRC'!FV513," ",'Référentiel 2nde MRC'!FW513))</f>
        <v>1.D. Proposer une solution adaptée au parcours et à l’expérience du client interne ou externe (ou prospect), dans un cadre omnicanal</v>
      </c>
      <c r="GZ313" s="2" t="str">
        <f>IF(MAX(GZ$299:GZ312)=$HA$299,"",GZ312+1)</f>
        <v/>
      </c>
      <c r="HA313" s="210" t="str">
        <f t="shared" si="1"/>
        <v/>
      </c>
      <c r="HC313" s="2" t="str">
        <f>IF(HD313="","",COUNTA(HD$300:HD313)+HC$299)</f>
        <v/>
      </c>
      <c r="HD313" s="2" t="str">
        <f t="shared" si="8"/>
        <v/>
      </c>
      <c r="HF313" s="2">
        <f t="shared" si="4"/>
        <v>13</v>
      </c>
      <c r="HG313" s="210" t="str">
        <f t="shared" si="5"/>
        <v>Orientation MCV-B3 : Faire preuve d'aisance, de persévérance dans l'argumentation, la réponse aux objections</v>
      </c>
      <c r="HH313" s="4"/>
      <c r="HI313" s="4"/>
      <c r="HJ313" s="2" t="str">
        <f t="shared" si="2"/>
        <v/>
      </c>
      <c r="HK313" s="2" t="str">
        <f t="shared" si="3"/>
        <v/>
      </c>
      <c r="HM313" s="2">
        <f>IF(HM312=$GT$299,$GV$300,IF(HM312=$GX$298,$HJ$300,IF(HM312=$HK$298,$HJ$299*100,HM312+1)))</f>
        <v>13</v>
      </c>
      <c r="HN313" s="210" t="str">
        <f>IF(ISNA(MATCH(HM313,$HJ$300:$HJ$671,0)),"",INDEX($HJ$300:$HK$671,MATCH(HM313,$HJ$300:$HJ$671,0),2))</f>
        <v>Orientation MCV-B3 : Faire preuve d'aisance, de persévérance dans l'argumentation, la réponse aux objections</v>
      </c>
    </row>
    <row r="314" spans="201:222" x14ac:dyDescent="0.2">
      <c r="GS314" s="2">
        <f>IF(GT314="","",COUNTA(GT$300:GT314)+GS$299)</f>
        <v>15</v>
      </c>
      <c r="GT314" s="213" t="s">
        <v>284</v>
      </c>
      <c r="GV314" s="2">
        <f>IF(GX314="","",COUNTA(GX$300:GX314)+GV$299)</f>
        <v>115</v>
      </c>
      <c r="GW314" s="2" t="str">
        <f>IF(GX314="","",IF(FIND(" ",GX314)=GW$298,MAX(GW$299:GW313)+1,""))</f>
        <v/>
      </c>
      <c r="GX314" s="2" t="str">
        <f>IF('Référentiel 2nde MRC'!FV514=0,"",CONCATENATE('Référentiel 2nde MRC'!FV514," ",'Référentiel 2nde MRC'!FW514))</f>
        <v>1.D.1. Personnaliser la solution marchande et/ou non marchande</v>
      </c>
      <c r="GZ314" s="2" t="str">
        <f>IF(MAX(GZ$299:GZ313)=$HA$299,"",GZ313+1)</f>
        <v/>
      </c>
      <c r="HA314" s="210" t="str">
        <f t="shared" si="1"/>
        <v/>
      </c>
      <c r="HC314" s="2" t="str">
        <f>IF(HD314="","",COUNTA(HD$300:HD314)+HC$299)</f>
        <v/>
      </c>
      <c r="HD314" s="2" t="str">
        <f t="shared" si="8"/>
        <v/>
      </c>
      <c r="HF314" s="2">
        <f t="shared" si="4"/>
        <v>14</v>
      </c>
      <c r="HG314" s="210" t="str">
        <f t="shared" si="5"/>
        <v>Orientation MCV-B4 : Analyser, synthétiser, s’autoanalyser avec pertinence à l’oral ou l’écrit</v>
      </c>
      <c r="HH314" s="4"/>
      <c r="HI314" s="4"/>
      <c r="HJ314" s="2" t="str">
        <f t="shared" si="2"/>
        <v/>
      </c>
      <c r="HK314" s="2" t="str">
        <f t="shared" si="3"/>
        <v/>
      </c>
      <c r="HM314" s="2">
        <f t="shared" ref="HM314:HM323" si="9">IF(HM313=$GT$299,$GV$300,IF(HM313=$GX$298,$HJ$300,IF(HM313=$HK$298,$HJ$299*100,HM313+1)))</f>
        <v>14</v>
      </c>
      <c r="HN314" s="210" t="str">
        <f t="shared" si="7"/>
        <v>Orientation MCV-B4 : Analyser, synthétiser, s’autoanalyser avec pertinence à l’oral ou l’écrit</v>
      </c>
    </row>
    <row r="315" spans="201:222" x14ac:dyDescent="0.2">
      <c r="GS315" s="2" t="str">
        <f>IF(GT315="","",COUNTA(GT$300:GT315)+GS$299)</f>
        <v/>
      </c>
      <c r="GT315" s="214"/>
      <c r="GV315" s="2">
        <f>IF(GX315="","",COUNTA(GX$300:GX315)+GV$299)</f>
        <v>116</v>
      </c>
      <c r="GW315" s="2" t="str">
        <f>IF(GX315="","",IF(FIND(" ",GX315)=GW$298,MAX(GW$299:GW314)+1,""))</f>
        <v/>
      </c>
      <c r="GX315" s="2" t="str">
        <f>IF('Référentiel 2nde MRC'!FV515=0,"",CONCATENATE('Référentiel 2nde MRC'!FV515," ",'Référentiel 2nde MRC'!FW515))</f>
        <v>1.D.2. Finaliser le contact (encaissement, vérification de la satisfaction, prise de congé…)</v>
      </c>
      <c r="GZ315" s="2" t="str">
        <f>IF(MAX(GZ$299:GZ314)=$HA$299,"",GZ314+1)</f>
        <v/>
      </c>
      <c r="HA315" s="210" t="str">
        <f t="shared" si="1"/>
        <v/>
      </c>
      <c r="HC315" s="2" t="str">
        <f>IF(HD315="","",COUNTA(HD$300:HD315)+HC$299)</f>
        <v/>
      </c>
      <c r="HD315" s="2" t="str">
        <f t="shared" si="8"/>
        <v/>
      </c>
      <c r="HF315" s="2">
        <f t="shared" si="4"/>
        <v>15</v>
      </c>
      <c r="HG315" s="210" t="str">
        <f t="shared" si="5"/>
        <v>Orientation MCV-B5 : Se montrer rationnel, flexible et entreprenant dans des situations de mobilité</v>
      </c>
      <c r="HH315" s="4"/>
      <c r="HI315" s="4"/>
      <c r="HJ315" s="2" t="str">
        <f t="shared" si="2"/>
        <v/>
      </c>
      <c r="HK315" s="2" t="str">
        <f t="shared" si="3"/>
        <v/>
      </c>
      <c r="HM315" s="2">
        <f t="shared" si="9"/>
        <v>15</v>
      </c>
      <c r="HN315" s="210" t="str">
        <f t="shared" si="7"/>
        <v>Orientation MCV-B5 : Se montrer rationnel, flexible et entreprenant dans des situations de mobilité</v>
      </c>
    </row>
    <row r="316" spans="201:222" x14ac:dyDescent="0.2">
      <c r="GS316" s="2" t="str">
        <f>IF(GT316="","",COUNTA(GT$300:GT316)+GS$299)</f>
        <v/>
      </c>
      <c r="GT316" s="214"/>
      <c r="GV316" s="2">
        <f>IF(GX316="","",COUNTA(GX$300:GX316)+GV$299)</f>
        <v>117</v>
      </c>
      <c r="GW316" s="2" t="str">
        <f>IF(GX316="","",IF(FIND(" ",GX316)=GW$298,MAX(GW$299:GW315)+1,""))</f>
        <v/>
      </c>
      <c r="GX316" s="2" t="str">
        <f>IF('Référentiel 2nde MRC'!FV516=0,"",CONCATENATE('Référentiel 2nde MRC'!FV516," ",'Référentiel 2nde MRC'!FW516))</f>
        <v>2. Assurer le suivi de la relation client (à des fins de satisfaction et de fidélisation)</v>
      </c>
      <c r="GZ316" s="2" t="str">
        <f>IF(MAX(GZ$299:GZ315)=$HA$299,"",GZ315+1)</f>
        <v/>
      </c>
      <c r="HA316" s="210" t="str">
        <f t="shared" si="1"/>
        <v/>
      </c>
      <c r="HC316" s="2" t="str">
        <f>IF(HD316="","",COUNTA(HD$300:HD316)+HC$299)</f>
        <v/>
      </c>
      <c r="HD316" s="2" t="str">
        <f t="shared" si="8"/>
        <v/>
      </c>
      <c r="HF316" s="2">
        <f t="shared" si="4"/>
        <v>101</v>
      </c>
      <c r="HG316" s="210" t="str">
        <f t="shared" si="5"/>
        <v>1.A. Prendre contact avec le client interne ou externe (ou prospect), dans un cadre omnicanal :</v>
      </c>
      <c r="HH316" s="4"/>
      <c r="HI316" s="4"/>
      <c r="HJ316" s="2" t="str">
        <f t="shared" si="2"/>
        <v/>
      </c>
      <c r="HK316" s="2" t="str">
        <f t="shared" si="3"/>
        <v/>
      </c>
      <c r="HM316" s="2">
        <f t="shared" si="9"/>
        <v>101</v>
      </c>
      <c r="HN316" s="210" t="str">
        <f t="shared" si="7"/>
        <v>1. Intégrer la relation client dans un cadre omnicanal</v>
      </c>
    </row>
    <row r="317" spans="201:222" x14ac:dyDescent="0.2">
      <c r="GS317" s="2" t="str">
        <f>IF(GT317="","",COUNTA(GT$300:GT317)+GS$299)</f>
        <v/>
      </c>
      <c r="GT317" s="214"/>
      <c r="GV317" s="2">
        <f>IF(GX317="","",COUNTA(GX$300:GX317)+GV$299)</f>
        <v>118</v>
      </c>
      <c r="GW317" s="2">
        <f>IF(GX317="","",IF(FIND(" ",GX317)=GW$298,MAX(GW$299:GW316)+1,""))</f>
        <v>105</v>
      </c>
      <c r="GX317" s="2" t="str">
        <f>IF('Référentiel 2nde MRC'!FV517=0,"",CONCATENATE('Référentiel 2nde MRC'!FV517," ",'Référentiel 2nde MRC'!FW517))</f>
        <v>2.A. Gérer le suivi de la demande du client interne ou externe (ou du prospect) dans un cadre omnicanal, notamment :</v>
      </c>
      <c r="GZ317" s="2" t="str">
        <f>IF(MAX(GZ$299:GZ316)=$HA$299,"",GZ316+1)</f>
        <v/>
      </c>
      <c r="HA317" s="210" t="str">
        <f t="shared" si="1"/>
        <v/>
      </c>
      <c r="HC317" s="2" t="str">
        <f>IF(HD317="","",COUNTA(HD$300:HD317)+HC$299)</f>
        <v/>
      </c>
      <c r="HD317" s="2" t="str">
        <f t="shared" si="8"/>
        <v/>
      </c>
      <c r="HF317" s="2">
        <f t="shared" si="4"/>
        <v>102</v>
      </c>
      <c r="HG317" s="210" t="str">
        <f t="shared" si="5"/>
        <v>1.B. Identifier le client externe ou interne à l’organisation et ses caractéristiques, dans un cadre omnicanal</v>
      </c>
      <c r="HH317" s="4"/>
      <c r="HI317" s="4"/>
      <c r="HJ317" s="2" t="str">
        <f t="shared" si="2"/>
        <v/>
      </c>
      <c r="HK317" s="2" t="str">
        <f t="shared" si="3"/>
        <v/>
      </c>
      <c r="HM317" s="2">
        <f t="shared" si="9"/>
        <v>102</v>
      </c>
      <c r="HN317" s="210" t="str">
        <f t="shared" si="7"/>
        <v>1.A. Prendre contact avec le client interne ou externe (ou prospect), dans un cadre omnicanal :</v>
      </c>
    </row>
    <row r="318" spans="201:222" x14ac:dyDescent="0.2">
      <c r="GS318" s="2" t="str">
        <f>IF(GT318="","",COUNTA(GT$300:GT318)+GS$299)</f>
        <v/>
      </c>
      <c r="GT318" s="214"/>
      <c r="GV318" s="2">
        <f>IF(GX318="","",COUNTA(GX$300:GX318)+GV$299)</f>
        <v>119</v>
      </c>
      <c r="GW318" s="2" t="str">
        <f>IF(GX318="","",IF(FIND(" ",GX318)=GW$298,MAX(GW$299:GW317)+1,""))</f>
        <v/>
      </c>
      <c r="GX318" s="2" t="str">
        <f>IF('Référentiel 2nde MRC'!FV518=0,"",CONCATENATE('Référentiel 2nde MRC'!FV518," ",'Référentiel 2nde MRC'!FW518))</f>
        <v>2.A.1. Gérer les commandes</v>
      </c>
      <c r="GZ318" s="2" t="str">
        <f>IF(MAX(GZ$299:GZ317)=$HA$299,"",GZ317+1)</f>
        <v/>
      </c>
      <c r="HA318" s="210" t="str">
        <f t="shared" si="1"/>
        <v/>
      </c>
      <c r="HC318" s="2" t="str">
        <f>IF(HD318="","",COUNTA(HD$300:HD318)+HC$299)</f>
        <v/>
      </c>
      <c r="HD318" s="2" t="str">
        <f t="shared" si="8"/>
        <v/>
      </c>
      <c r="HF318" s="2">
        <f t="shared" si="4"/>
        <v>103</v>
      </c>
      <c r="HG318" s="210" t="str">
        <f t="shared" si="5"/>
        <v>1.C. Identifier le besoin du client externe ou interne (ou du prospect), dans un cadre omnicanal</v>
      </c>
      <c r="HH318" s="4"/>
      <c r="HI318" s="4"/>
      <c r="HJ318" s="2" t="str">
        <f t="shared" si="2"/>
        <v/>
      </c>
      <c r="HK318" s="2" t="str">
        <f t="shared" si="3"/>
        <v/>
      </c>
      <c r="HM318" s="2">
        <f t="shared" si="9"/>
        <v>103</v>
      </c>
      <c r="HN318" s="210" t="str">
        <f t="shared" si="7"/>
        <v>1.A.1. Accueillir le client lorsque celui-ci prend contact avec l’organisation</v>
      </c>
    </row>
    <row r="319" spans="201:222" x14ac:dyDescent="0.2">
      <c r="GS319" s="2" t="str">
        <f>IF(GT319="","",COUNTA(GT$300:GT319)+GS$299)</f>
        <v/>
      </c>
      <c r="GT319" s="214"/>
      <c r="GV319" s="2">
        <f>IF(GX319="","",COUNTA(GX$300:GX319)+GV$299)</f>
        <v>120</v>
      </c>
      <c r="GW319" s="2" t="str">
        <f>IF(GX319="","",IF(FIND(" ",GX319)=GW$298,MAX(GW$299:GW318)+1,""))</f>
        <v/>
      </c>
      <c r="GX319" s="2" t="str">
        <f>IF('Référentiel 2nde MRC'!FV519=0,"",CONCATENATE('Référentiel 2nde MRC'!FV519," ",'Référentiel 2nde MRC'!FW519))</f>
        <v>2.A.2. Gérer les services associés (livraisons…)</v>
      </c>
      <c r="GZ319" s="2" t="str">
        <f>IF(MAX(GZ$299:GZ318)=$HA$299,"",GZ318+1)</f>
        <v/>
      </c>
      <c r="HA319" s="210" t="str">
        <f t="shared" si="1"/>
        <v/>
      </c>
      <c r="HC319" s="2" t="str">
        <f>IF(HD319="","",COUNTA(HD$300:HD319)+HC$299)</f>
        <v/>
      </c>
      <c r="HD319" s="2" t="str">
        <f t="shared" si="8"/>
        <v/>
      </c>
      <c r="HF319" s="2">
        <f t="shared" si="4"/>
        <v>104</v>
      </c>
      <c r="HG319" s="210" t="str">
        <f t="shared" si="5"/>
        <v>1.D. Proposer une solution adaptée au parcours et à l’expérience du client interne ou externe (ou prospect), dans un cadre omnicanal</v>
      </c>
      <c r="HH319" s="4"/>
      <c r="HI319" s="4"/>
      <c r="HJ319" s="2" t="str">
        <f t="shared" si="2"/>
        <v/>
      </c>
      <c r="HK319" s="2" t="str">
        <f t="shared" si="3"/>
        <v/>
      </c>
      <c r="HM319" s="2">
        <f t="shared" si="9"/>
        <v>104</v>
      </c>
      <c r="HN319" s="210" t="str">
        <f t="shared" si="7"/>
        <v>1.A.2. Prendre contact avec le client en situation de prospection</v>
      </c>
    </row>
    <row r="320" spans="201:222" x14ac:dyDescent="0.2">
      <c r="GS320" s="2" t="str">
        <f>IF(GT320="","",COUNTA(GT$300:GT320)+GS$299)</f>
        <v/>
      </c>
      <c r="GT320" s="214"/>
      <c r="GV320" s="2">
        <f>IF(GX320="","",COUNTA(GX$300:GX320)+GV$299)</f>
        <v>121</v>
      </c>
      <c r="GW320" s="2" t="str">
        <f>IF(GX320="","",IF(FIND(" ",GX320)=GW$298,MAX(GW$299:GW319)+1,""))</f>
        <v/>
      </c>
      <c r="GX320" s="2" t="str">
        <f>IF('Référentiel 2nde MRC'!FV520=0,"",CONCATENATE('Référentiel 2nde MRC'!FV520," ",'Référentiel 2nde MRC'!FW520))</f>
        <v>2.A.3. Gérer les prestations internes</v>
      </c>
      <c r="GZ320" s="2" t="str">
        <f>IF(MAX(GZ$299:GZ319)=$HA$299,"",GZ319+1)</f>
        <v/>
      </c>
      <c r="HA320" s="210" t="str">
        <f t="shared" si="1"/>
        <v/>
      </c>
      <c r="HC320" s="2" t="str">
        <f>IF(HD320="","",COUNTA(HD$300:HD320)+HC$299)</f>
        <v/>
      </c>
      <c r="HD320" s="2" t="str">
        <f t="shared" si="8"/>
        <v/>
      </c>
      <c r="HF320" s="2">
        <f t="shared" si="4"/>
        <v>105</v>
      </c>
      <c r="HG320" s="210" t="str">
        <f t="shared" si="5"/>
        <v>2.A. Gérer le suivi de la demande du client interne ou externe (ou du prospect) dans un cadre omnicanal, notamment :</v>
      </c>
      <c r="HH320" s="4"/>
      <c r="HI320" s="4"/>
      <c r="HJ320" s="2" t="str">
        <f t="shared" si="2"/>
        <v/>
      </c>
      <c r="HK320" s="2" t="str">
        <f t="shared" si="3"/>
        <v/>
      </c>
      <c r="HM320" s="2">
        <f t="shared" si="9"/>
        <v>105</v>
      </c>
      <c r="HN320" s="210" t="str">
        <f t="shared" si="7"/>
        <v>1.B. Identifier le client externe ou interne à l’organisation et ses caractéristiques, dans un cadre omnicanal</v>
      </c>
    </row>
    <row r="321" spans="201:222" x14ac:dyDescent="0.2">
      <c r="GS321" s="2" t="str">
        <f>IF(GT321="","",COUNTA(GT$300:GT321)+GS$299)</f>
        <v/>
      </c>
      <c r="GT321" s="214"/>
      <c r="GV321" s="2">
        <f>IF(GX321="","",COUNTA(GX$300:GX321)+GV$299)</f>
        <v>122</v>
      </c>
      <c r="GW321" s="2" t="str">
        <f>IF(GX321="","",IF(FIND(" ",GX321)=GW$298,MAX(GW$299:GW320)+1,""))</f>
        <v/>
      </c>
      <c r="GX321" s="2" t="str">
        <f>IF('Référentiel 2nde MRC'!FV521=0,"",CONCATENATE('Référentiel 2nde MRC'!FV521," ",'Référentiel 2nde MRC'!FW521))</f>
        <v>2.A.4. Gérer les prestations externes</v>
      </c>
      <c r="GZ321" s="2" t="str">
        <f>IF(MAX(GZ$299:GZ320)=$HA$299,"",GZ320+1)</f>
        <v/>
      </c>
      <c r="HA321" s="210" t="str">
        <f t="shared" si="1"/>
        <v/>
      </c>
      <c r="HC321" s="2" t="str">
        <f>IF(HD321="","",COUNTA(HD$300:HD321)+HC$299)</f>
        <v/>
      </c>
      <c r="HD321" s="2" t="str">
        <f t="shared" si="8"/>
        <v/>
      </c>
      <c r="HF321" s="2">
        <f t="shared" si="4"/>
        <v>106</v>
      </c>
      <c r="HG321" s="210" t="str">
        <f t="shared" si="5"/>
        <v>2.B. Satisfaire le client interne ou externe (ou prospect) dans un cadre omnicanal</v>
      </c>
      <c r="HH321" s="4"/>
      <c r="HI321" s="4"/>
      <c r="HJ321" s="2" t="str">
        <f t="shared" si="2"/>
        <v/>
      </c>
      <c r="HK321" s="2" t="str">
        <f t="shared" si="3"/>
        <v/>
      </c>
      <c r="HM321" s="2">
        <f t="shared" si="9"/>
        <v>106</v>
      </c>
      <c r="HN321" s="210" t="str">
        <f t="shared" si="7"/>
        <v>1.B.1. Identifier le client externe ou interne</v>
      </c>
    </row>
    <row r="322" spans="201:222" x14ac:dyDescent="0.2">
      <c r="GS322" s="2" t="str">
        <f>IF(GT322="","",COUNTA(GT$300:GT322)+GS$299)</f>
        <v/>
      </c>
      <c r="GT322" s="214"/>
      <c r="GV322" s="2">
        <f>IF(GX322="","",COUNTA(GX$300:GX322)+GV$299)</f>
        <v>123</v>
      </c>
      <c r="GW322" s="2">
        <f>IF(GX322="","",IF(FIND(" ",GX322)=GW$298,MAX(GW$299:GW321)+1,""))</f>
        <v>106</v>
      </c>
      <c r="GX322" s="2" t="str">
        <f>IF('Référentiel 2nde MRC'!FV522=0,"",CONCATENATE('Référentiel 2nde MRC'!FV522," ",'Référentiel 2nde MRC'!FW522))</f>
        <v>2.B. Satisfaire le client interne ou externe (ou prospect) dans un cadre omnicanal</v>
      </c>
      <c r="GZ322" s="2" t="str">
        <f>IF(MAX(GZ$299:GZ321)=$HA$299,"",GZ321+1)</f>
        <v/>
      </c>
      <c r="HA322" s="210" t="str">
        <f t="shared" si="1"/>
        <v/>
      </c>
      <c r="HC322" s="2" t="str">
        <f>IF(HD322="","",COUNTA(HD$300:HD322)+HC$299)</f>
        <v/>
      </c>
      <c r="HD322" s="2" t="str">
        <f t="shared" si="8"/>
        <v/>
      </c>
      <c r="HF322" s="2">
        <f t="shared" si="4"/>
        <v>107</v>
      </c>
      <c r="HG322" s="210" t="str">
        <f t="shared" si="5"/>
        <v>2.C. Fidéliser/pérenniser la relation avec le client interne ou externe dans un cadre omnicanal</v>
      </c>
      <c r="HH322" s="4"/>
      <c r="HI322" s="4"/>
      <c r="HJ322" s="2" t="str">
        <f t="shared" si="2"/>
        <v/>
      </c>
      <c r="HK322" s="2" t="str">
        <f t="shared" si="3"/>
        <v/>
      </c>
      <c r="HM322" s="2">
        <f t="shared" si="9"/>
        <v>107</v>
      </c>
      <c r="HN322" s="210" t="str">
        <f t="shared" si="7"/>
        <v>1.B.2. Repérer ses caractéristiques</v>
      </c>
    </row>
    <row r="323" spans="201:222" x14ac:dyDescent="0.2">
      <c r="GS323" s="2" t="str">
        <f>IF(GT323="","",COUNTA(GT$300:GT323)+GS$299)</f>
        <v/>
      </c>
      <c r="GT323" s="214"/>
      <c r="GV323" s="2">
        <f>IF(GX323="","",COUNTA(GX$300:GX323)+GV$299)</f>
        <v>124</v>
      </c>
      <c r="GW323" s="2" t="str">
        <f>IF(GX323="","",IF(FIND(" ",GX323)=GW$298,MAX(GW$299:GW322)+1,""))</f>
        <v/>
      </c>
      <c r="GX323" s="2" t="str">
        <f>IF('Référentiel 2nde MRC'!FV523=0,"",CONCATENATE('Référentiel 2nde MRC'!FV523," ",'Référentiel 2nde MRC'!FW523))</f>
        <v>2.B.1. Contribuer à la satisfaction du client/prospect par la qualité de la relation établie</v>
      </c>
      <c r="GZ323" s="2" t="str">
        <f>IF(MAX(GZ$299:GZ322)=$HA$299,"",GZ322+1)</f>
        <v/>
      </c>
      <c r="HA323" s="210" t="str">
        <f t="shared" si="1"/>
        <v/>
      </c>
      <c r="HC323" s="2" t="str">
        <f>IF(HD323="","",COUNTA(HD$300:HD323)+HC$299)</f>
        <v/>
      </c>
      <c r="HD323" s="2" t="str">
        <f t="shared" si="8"/>
        <v/>
      </c>
      <c r="HF323" s="2">
        <f t="shared" si="4"/>
        <v>108</v>
      </c>
      <c r="HG323" s="210" t="str">
        <f t="shared" si="5"/>
        <v>3.A. Assurer la veille informationnelle et commerciale (la collecte) dans un cadre omnicanal</v>
      </c>
      <c r="HH323" s="4"/>
      <c r="HI323" s="4"/>
      <c r="HJ323" s="2" t="str">
        <f t="shared" si="2"/>
        <v/>
      </c>
      <c r="HK323" s="2" t="str">
        <f t="shared" si="3"/>
        <v/>
      </c>
      <c r="HM323" s="2">
        <f t="shared" si="9"/>
        <v>108</v>
      </c>
      <c r="HN323" s="210" t="str">
        <f t="shared" si="7"/>
        <v>1.B.3. En amont d’une opération de prospection, cibler les prospects en fonction de leurs caractéristiques et des objectifs de l’opération</v>
      </c>
    </row>
    <row r="324" spans="201:222" x14ac:dyDescent="0.2">
      <c r="GS324" s="2" t="str">
        <f>IF(GT324="","",COUNTA(GT$300:GT324)+GS$299)</f>
        <v/>
      </c>
      <c r="GT324" s="214"/>
      <c r="GV324" s="2">
        <f>IF(GX324="","",COUNTA(GX$300:GX324)+GV$299)</f>
        <v>125</v>
      </c>
      <c r="GW324" s="2" t="str">
        <f>IF(GX324="","",IF(FIND(" ",GX324)=GW$298,MAX(GW$299:GW323)+1,""))</f>
        <v/>
      </c>
      <c r="GX324" s="2" t="str">
        <f>IF('Référentiel 2nde MRC'!FV524=0,"",CONCATENATE('Référentiel 2nde MRC'!FV524," ",'Référentiel 2nde MRC'!FW524))</f>
        <v>2.B.2. Contribuer à la satisfaction par la co-construction d’une solution de suivi adéquate et personnalisée, avec le client interne ou externe (ou prospect)</v>
      </c>
      <c r="GZ324" s="2" t="str">
        <f>IF(MAX(GZ$299:GZ323)=$HA$299,"",GZ323+1)</f>
        <v/>
      </c>
      <c r="HA324" s="210" t="str">
        <f t="shared" si="1"/>
        <v/>
      </c>
      <c r="HC324" s="2" t="str">
        <f>IF(HD324="","",COUNTA(HD$300:HD324)+HC$299)</f>
        <v/>
      </c>
      <c r="HD324" s="2" t="str">
        <f t="shared" si="8"/>
        <v/>
      </c>
      <c r="HF324" s="2">
        <f t="shared" si="4"/>
        <v>109</v>
      </c>
      <c r="HG324" s="210" t="str">
        <f t="shared" si="5"/>
        <v>3.B. Traiter et exploiter l’information relative à la relation client (interne, externe ou prospect) dans un cadre omnicanal</v>
      </c>
      <c r="HH324" s="4"/>
      <c r="HI324" s="4"/>
      <c r="HJ324" s="2" t="str">
        <f t="shared" si="2"/>
        <v/>
      </c>
      <c r="HK324" s="2" t="str">
        <f t="shared" si="3"/>
        <v/>
      </c>
      <c r="HM324" s="2">
        <f>IF(HM323=$GT$299,$GV$300,IF(HM323=$GX$298,$HJ$300,IF(HM323=$HK$298,$HJ$299*100,HM323+1)))</f>
        <v>109</v>
      </c>
      <c r="HN324" s="210" t="str">
        <f>IF(ISNA(MATCH(HM324,$HJ$300:$HJ$671,0)),"",INDEX($HJ$300:$HK$671,MATCH(HM324,$HJ$300:$HJ$671,0),2))</f>
        <v>1.C. Identifier le besoin du client externe ou interne (ou du prospect), dans un cadre omnicanal</v>
      </c>
    </row>
    <row r="325" spans="201:222" x14ac:dyDescent="0.2">
      <c r="GS325" s="2" t="str">
        <f>IF(GT325="","",COUNTA(GT$300:GT325)+GS$299)</f>
        <v/>
      </c>
      <c r="GT325" s="214"/>
      <c r="GV325" s="2">
        <f>IF(GX325="","",COUNTA(GX$300:GX325)+GV$299)</f>
        <v>126</v>
      </c>
      <c r="GW325" s="2" t="str">
        <f>IF(GX325="","",IF(FIND(" ",GX325)=GW$298,MAX(GW$299:GW324)+1,""))</f>
        <v/>
      </c>
      <c r="GX325" s="2" t="str">
        <f>IF('Référentiel 2nde MRC'!FV525=0,"",CONCATENATE('Référentiel 2nde MRC'!FV525," ",'Référentiel 2nde MRC'!FW525))</f>
        <v>2.B.3. Recueillir les réclamations avec une attitude constructive, les transmettre à l’interlocuteur approprié</v>
      </c>
      <c r="GZ325" s="2" t="str">
        <f>IF(MAX(GZ$299:GZ324)=$HA$299,"",GZ324+1)</f>
        <v/>
      </c>
      <c r="HA325" s="210" t="str">
        <f t="shared" si="1"/>
        <v/>
      </c>
      <c r="HC325" s="2" t="str">
        <f>IF(HD325="","",COUNTA(HD$300:HD325)+HC$299)</f>
        <v/>
      </c>
      <c r="HD325" s="2" t="str">
        <f t="shared" si="8"/>
        <v/>
      </c>
      <c r="HF325" s="2">
        <f t="shared" si="4"/>
        <v>110</v>
      </c>
      <c r="HG325" s="210" t="str">
        <f t="shared" si="5"/>
        <v>3.C. Diffuser l’information au client interne, externe ou au prospect dans un cadre omnicanal</v>
      </c>
      <c r="HH325" s="4"/>
      <c r="HI325" s="4"/>
      <c r="HJ325" s="2" t="str">
        <f t="shared" si="2"/>
        <v/>
      </c>
      <c r="HK325" s="2" t="str">
        <f t="shared" si="3"/>
        <v/>
      </c>
      <c r="HM325" s="2">
        <f t="shared" ref="HM325:HM335" si="10">IF(HM324=$GT$299,$GV$300,IF(HM324=$GX$298,$HJ$300,IF(HM324=$HK$298,$HJ$299*100,HM324+1)))</f>
        <v>110</v>
      </c>
      <c r="HN325" s="210" t="str">
        <f t="shared" si="7"/>
        <v>1.C.1. Appréhender le parcours et l’expérience du client/prospect (dans des situations relativement simples)</v>
      </c>
    </row>
    <row r="326" spans="201:222" x14ac:dyDescent="0.2">
      <c r="GS326" s="2" t="str">
        <f>IF(GT326="","",COUNTA(GT$300:GT326)+GS$299)</f>
        <v/>
      </c>
      <c r="GT326" s="214"/>
      <c r="GV326" s="2">
        <f>IF(GX326="","",COUNTA(GX$300:GX326)+GV$299)</f>
        <v>127</v>
      </c>
      <c r="GW326" s="2" t="str">
        <f>IF(GX326="","",IF(FIND(" ",GX326)=GW$298,MAX(GW$299:GW325)+1,""))</f>
        <v/>
      </c>
      <c r="GX326" s="2" t="str">
        <f>IF('Référentiel 2nde MRC'!FV526=0,"",CONCATENATE('Référentiel 2nde MRC'!FV526," ",'Référentiel 2nde MRC'!FW526))</f>
        <v>2.B.4. Rendre compte</v>
      </c>
      <c r="GZ326" s="2" t="str">
        <f>IF(MAX(GZ$299:GZ325)=$HA$299,"",GZ325+1)</f>
        <v/>
      </c>
      <c r="HA326" s="210" t="str">
        <f t="shared" si="1"/>
        <v/>
      </c>
      <c r="HC326" s="2" t="str">
        <f>IF(HD326="","",COUNTA(HD$300:HD326)+HC$299)</f>
        <v/>
      </c>
      <c r="HD326" s="2" t="str">
        <f t="shared" si="8"/>
        <v/>
      </c>
      <c r="HF326" s="2">
        <f t="shared" si="4"/>
        <v>10001</v>
      </c>
      <c r="HG326" s="210" t="str">
        <f t="shared" si="5"/>
        <v>CT 1. Produire un résultat conforme à la commande (de la hiérarchie, du client…)</v>
      </c>
      <c r="HH326" s="4"/>
      <c r="HI326" s="4"/>
      <c r="HJ326" s="2" t="str">
        <f t="shared" si="2"/>
        <v/>
      </c>
      <c r="HK326" s="2" t="str">
        <f t="shared" si="3"/>
        <v/>
      </c>
      <c r="HM326" s="2">
        <f t="shared" si="10"/>
        <v>111</v>
      </c>
      <c r="HN326" s="210" t="str">
        <f t="shared" si="7"/>
        <v>1.C.2. Situer le client/prospect dans son parcours et son expérience</v>
      </c>
    </row>
    <row r="327" spans="201:222" x14ac:dyDescent="0.2">
      <c r="GS327" s="2" t="str">
        <f>IF(GT327="","",COUNTA(GT$300:GT327)+GS$299)</f>
        <v/>
      </c>
      <c r="GT327" s="214"/>
      <c r="GV327" s="2">
        <f>IF(GX327="","",COUNTA(GX$300:GX327)+GV$299)</f>
        <v>128</v>
      </c>
      <c r="GW327" s="2">
        <f>IF(GX327="","",IF(FIND(" ",GX327)=GW$298,MAX(GW$299:GW326)+1,""))</f>
        <v>107</v>
      </c>
      <c r="GX327" s="2" t="str">
        <f>IF('Référentiel 2nde MRC'!FV527=0,"",CONCATENATE('Référentiel 2nde MRC'!FV527," ",'Référentiel 2nde MRC'!FW527))</f>
        <v>2.C. Fidéliser/pérenniser la relation avec le client interne ou externe dans un cadre omnicanal</v>
      </c>
      <c r="GZ327" s="2" t="str">
        <f>IF(MAX(GZ$299:GZ326)=$HA$299,"",GZ326+1)</f>
        <v/>
      </c>
      <c r="HA327" s="210" t="str">
        <f t="shared" si="1"/>
        <v/>
      </c>
      <c r="HC327" s="2" t="str">
        <f>IF(HD327="","",COUNTA(HD$300:HD327)+HC$299)</f>
        <v/>
      </c>
      <c r="HD327" s="2" t="str">
        <f t="shared" si="8"/>
        <v/>
      </c>
      <c r="HF327" s="2">
        <f t="shared" si="4"/>
        <v>10002</v>
      </c>
      <c r="HG327" s="210" t="str">
        <f t="shared" si="5"/>
        <v>CT 2. Respecter les délais impartis</v>
      </c>
      <c r="HH327" s="4"/>
      <c r="HI327" s="4"/>
      <c r="HJ327" s="2" t="str">
        <f t="shared" si="2"/>
        <v/>
      </c>
      <c r="HK327" s="2" t="str">
        <f t="shared" si="3"/>
        <v/>
      </c>
      <c r="HM327" s="2">
        <f t="shared" si="10"/>
        <v>112</v>
      </c>
      <c r="HN327" s="210" t="str">
        <f t="shared" si="7"/>
        <v>1.C.3. Interagir pour cibler le besoin</v>
      </c>
    </row>
    <row r="328" spans="201:222" x14ac:dyDescent="0.2">
      <c r="GS328" s="2" t="str">
        <f>IF(GT328="","",COUNTA(GT$300:GT328)+GS$299)</f>
        <v/>
      </c>
      <c r="GT328" s="214"/>
      <c r="GV328" s="2">
        <f>IF(GX328="","",COUNTA(GX$300:GX328)+GV$299)</f>
        <v>129</v>
      </c>
      <c r="GW328" s="2" t="str">
        <f>IF(GX328="","",IF(FIND(" ",GX328)=GW$298,MAX(GW$299:GW327)+1,""))</f>
        <v/>
      </c>
      <c r="GX328" s="2" t="str">
        <f>IF('Référentiel 2nde MRC'!FV528=0,"",CONCATENATE('Référentiel 2nde MRC'!FV528," ",'Référentiel 2nde MRC'!FW528))</f>
        <v>2.C.1. Contribuer à la fidélisation du client/prospect par la qualité commerciale de la relation établie</v>
      </c>
      <c r="GZ328" s="2" t="str">
        <f>IF(MAX(GZ$299:GZ327)=$HA$299,"",GZ327+1)</f>
        <v/>
      </c>
      <c r="HA328" s="210" t="str">
        <f t="shared" si="1"/>
        <v/>
      </c>
      <c r="HC328" s="2" t="str">
        <f>IF(HD328="","",COUNTA(HD$300:HD328)+HC$299)</f>
        <v/>
      </c>
      <c r="HD328" s="2" t="str">
        <f t="shared" si="8"/>
        <v/>
      </c>
      <c r="HF328" s="2">
        <f t="shared" si="4"/>
        <v>10003</v>
      </c>
      <c r="HG328" s="210" t="str">
        <f t="shared" si="5"/>
        <v>CT 3. Restituer la présentation de son activité</v>
      </c>
      <c r="HH328" s="4"/>
      <c r="HI328" s="4"/>
      <c r="HJ328" s="2" t="str">
        <f t="shared" si="2"/>
        <v/>
      </c>
      <c r="HK328" s="2" t="str">
        <f t="shared" si="3"/>
        <v/>
      </c>
      <c r="HM328" s="2">
        <f t="shared" si="10"/>
        <v>113</v>
      </c>
      <c r="HN328" s="210" t="str">
        <f t="shared" si="7"/>
        <v>1.C.4. Identifier le besoin du client/prospect</v>
      </c>
    </row>
    <row r="329" spans="201:222" x14ac:dyDescent="0.2">
      <c r="GS329" s="2" t="str">
        <f>IF(GT329="","",COUNTA(GT$300:GT329)+GS$299)</f>
        <v/>
      </c>
      <c r="GT329" s="214"/>
      <c r="GV329" s="2">
        <f>IF(GX329="","",COUNTA(GX$300:GX329)+GV$299)</f>
        <v>130</v>
      </c>
      <c r="GW329" s="2" t="str">
        <f>IF(GX329="","",IF(FIND(" ",GX329)=GW$298,MAX(GW$299:GW328)+1,""))</f>
        <v/>
      </c>
      <c r="GX329" s="2" t="str">
        <f>IF('Référentiel 2nde MRC'!FV529=0,"",CONCATENATE('Référentiel 2nde MRC'!FV529," ",'Référentiel 2nde MRC'!FW529))</f>
        <v>2.C.2. Contribuer à la fidélisation par la co-construction d’une solution de suivi adéquate et personnalisée, avec le client interne ou externe</v>
      </c>
      <c r="GZ329" s="2" t="str">
        <f>IF(MAX(GZ$299:GZ328)=$HA$299,"",GZ328+1)</f>
        <v/>
      </c>
      <c r="HA329" s="210" t="str">
        <f t="shared" si="1"/>
        <v/>
      </c>
      <c r="HC329" s="2" t="str">
        <f>IF(HD329="","",COUNTA(HD$300:HD329)+HC$299)</f>
        <v/>
      </c>
      <c r="HD329" s="2" t="str">
        <f t="shared" si="8"/>
        <v/>
      </c>
      <c r="HF329" s="2">
        <f t="shared" si="4"/>
        <v>10004</v>
      </c>
      <c r="HG329" s="210" t="str">
        <f t="shared" si="5"/>
        <v>CT 4. S'impliquer dans son action</v>
      </c>
      <c r="HH329" s="4"/>
      <c r="HI329" s="4"/>
      <c r="HJ329" s="2" t="str">
        <f t="shared" si="2"/>
        <v/>
      </c>
      <c r="HK329" s="2" t="str">
        <f t="shared" si="3"/>
        <v/>
      </c>
      <c r="HM329" s="2">
        <f t="shared" si="10"/>
        <v>114</v>
      </c>
      <c r="HN329" s="210" t="str">
        <f t="shared" si="7"/>
        <v>1.D. Proposer une solution adaptée au parcours et à l’expérience du client interne ou externe (ou prospect), dans un cadre omnicanal</v>
      </c>
    </row>
    <row r="330" spans="201:222" x14ac:dyDescent="0.2">
      <c r="GS330" s="2" t="str">
        <f>IF(GT330="","",COUNTA(GT$300:GT330)+GS$299)</f>
        <v/>
      </c>
      <c r="GT330" s="214"/>
      <c r="GV330" s="2">
        <f>IF(GX330="","",COUNTA(GX$300:GX330)+GV$299)</f>
        <v>131</v>
      </c>
      <c r="GW330" s="2" t="str">
        <f>IF(GX330="","",IF(FIND(" ",GX330)=GW$298,MAX(GW$299:GW329)+1,""))</f>
        <v/>
      </c>
      <c r="GX330" s="2" t="str">
        <f>IF('Référentiel 2nde MRC'!FV530=0,"",CONCATENATE('Référentiel 2nde MRC'!FV530," ",'Référentiel 2nde MRC'!FW530))</f>
        <v>2.C.3. Sélectionner et mettre en oeuvre des outils simples de fidélisation (ex : proposition de la carte de fidélité…)</v>
      </c>
      <c r="GZ330" s="2" t="str">
        <f>IF(MAX(GZ$299:GZ329)=$HA$299,"",GZ329+1)</f>
        <v/>
      </c>
      <c r="HA330" s="210" t="str">
        <f t="shared" si="1"/>
        <v/>
      </c>
      <c r="HC330" s="2" t="str">
        <f>IF(HD330="","",COUNTA(HD$300:HD330)+HC$299)</f>
        <v/>
      </c>
      <c r="HD330" s="2" t="str">
        <f t="shared" si="8"/>
        <v/>
      </c>
      <c r="HF330" s="2">
        <f t="shared" si="4"/>
        <v>10005</v>
      </c>
      <c r="HG330" s="210" t="str">
        <f t="shared" si="5"/>
        <v>CT 5. S'intégrer de façon harmonieuse et constructive à l'équipe de travail</v>
      </c>
      <c r="HH330" s="4"/>
      <c r="HI330" s="4"/>
      <c r="HJ330" s="2" t="str">
        <f t="shared" si="2"/>
        <v/>
      </c>
      <c r="HK330" s="2" t="str">
        <f t="shared" si="3"/>
        <v/>
      </c>
      <c r="HM330" s="2">
        <f t="shared" si="10"/>
        <v>115</v>
      </c>
      <c r="HN330" s="210" t="str">
        <f t="shared" si="7"/>
        <v>1.D.1. Personnaliser la solution marchande et/ou non marchande</v>
      </c>
    </row>
    <row r="331" spans="201:222" x14ac:dyDescent="0.2">
      <c r="GS331" s="2" t="str">
        <f>IF(GT331="","",COUNTA(GT$300:GT331)+GS$299)</f>
        <v/>
      </c>
      <c r="GT331" s="214"/>
      <c r="GV331" s="2">
        <f>IF(GX331="","",COUNTA(GX$300:GX331)+GV$299)</f>
        <v>132</v>
      </c>
      <c r="GW331" s="2" t="str">
        <f>IF(GX331="","",IF(FIND(" ",GX331)=GW$298,MAX(GW$299:GW330)+1,""))</f>
        <v/>
      </c>
      <c r="GX331" s="2" t="str">
        <f>IF('Référentiel 2nde MRC'!FV531=0,"",CONCATENATE('Référentiel 2nde MRC'!FV531," ",'Référentiel 2nde MRC'!FW531))</f>
        <v>3. Collecter et exploiter l’information dans le cadre de la relation client</v>
      </c>
      <c r="GZ331" s="2" t="str">
        <f>IF(MAX(GZ$299:GZ330)=$HA$299,"",GZ330+1)</f>
        <v/>
      </c>
      <c r="HA331" s="210" t="str">
        <f t="shared" si="1"/>
        <v/>
      </c>
      <c r="HC331" s="2" t="str">
        <f>IF(HD331="","",COUNTA(HD$300:HD331)+HC$299)</f>
        <v/>
      </c>
      <c r="HD331" s="2" t="str">
        <f t="shared" si="8"/>
        <v/>
      </c>
      <c r="HF331" s="2">
        <f t="shared" si="4"/>
        <v>10006</v>
      </c>
      <c r="HG331" s="210" t="str">
        <f t="shared" si="5"/>
        <v>CT 6. Rechercher l'information et l'exploiter</v>
      </c>
      <c r="HH331" s="4"/>
      <c r="HI331" s="4"/>
      <c r="HJ331" s="2" t="str">
        <f t="shared" si="2"/>
        <v/>
      </c>
      <c r="HK331" s="2" t="str">
        <f t="shared" si="3"/>
        <v/>
      </c>
      <c r="HM331" s="2">
        <f t="shared" si="10"/>
        <v>116</v>
      </c>
      <c r="HN331" s="210" t="str">
        <f t="shared" si="7"/>
        <v>1.D.2. Finaliser le contact (encaissement, vérification de la satisfaction, prise de congé…)</v>
      </c>
    </row>
    <row r="332" spans="201:222" x14ac:dyDescent="0.2">
      <c r="GS332" s="2" t="str">
        <f>IF(GT332="","",COUNTA(GT$300:GT332)+GS$299)</f>
        <v/>
      </c>
      <c r="GT332" s="214"/>
      <c r="GV332" s="2">
        <f>IF(GX332="","",COUNTA(GX$300:GX332)+GV$299)</f>
        <v>133</v>
      </c>
      <c r="GW332" s="2">
        <f>IF(GX332="","",IF(FIND(" ",GX332)=GW$298,MAX(GW$299:GW331)+1,""))</f>
        <v>108</v>
      </c>
      <c r="GX332" s="2" t="str">
        <f>IF('Référentiel 2nde MRC'!FV532=0,"",CONCATENATE('Référentiel 2nde MRC'!FV532," ",'Référentiel 2nde MRC'!FW532))</f>
        <v>3.A. Assurer la veille informationnelle et commerciale (la collecte) dans un cadre omnicanal</v>
      </c>
      <c r="GZ332" s="2" t="str">
        <f>IF(MAX(GZ$299:GZ331)=$HA$299,"",GZ331+1)</f>
        <v/>
      </c>
      <c r="HA332" s="210" t="str">
        <f t="shared" si="1"/>
        <v/>
      </c>
      <c r="HC332" s="2" t="str">
        <f>IF(HD332="","",COUNTA(HD$300:HD332)+HC$299)</f>
        <v/>
      </c>
      <c r="HD332" s="2" t="str">
        <f t="shared" si="8"/>
        <v/>
      </c>
      <c r="HF332" s="2">
        <f t="shared" si="4"/>
        <v>10007</v>
      </c>
      <c r="HG332" s="210" t="str">
        <f t="shared" si="5"/>
        <v>CT 7. A l'écrit, s'exprimer avec la qualité rédactionnelle attendue</v>
      </c>
      <c r="HH332" s="4"/>
      <c r="HI332" s="4"/>
      <c r="HJ332" s="2" t="str">
        <f t="shared" si="2"/>
        <v/>
      </c>
      <c r="HK332" s="2" t="str">
        <f t="shared" si="3"/>
        <v/>
      </c>
      <c r="HM332" s="2">
        <f t="shared" si="10"/>
        <v>117</v>
      </c>
      <c r="HN332" s="210" t="str">
        <f t="shared" si="7"/>
        <v>2. Assurer le suivi de la relation client (à des fins de satisfaction et de fidélisation)</v>
      </c>
    </row>
    <row r="333" spans="201:222" x14ac:dyDescent="0.2">
      <c r="GS333" s="2" t="str">
        <f>IF(GT333="","",COUNTA(GT$300:GT333)+GS$299)</f>
        <v/>
      </c>
      <c r="GT333" s="214"/>
      <c r="GV333" s="2">
        <f>IF(GX333="","",COUNTA(GX$300:GX333)+GV$299)</f>
        <v>134</v>
      </c>
      <c r="GW333" s="2" t="str">
        <f>IF(GX333="","",IF(FIND(" ",GX333)=GW$298,MAX(GW$299:GW332)+1,""))</f>
        <v/>
      </c>
      <c r="GX333" s="2" t="str">
        <f>IF('Référentiel 2nde MRC'!FV533=0,"",CONCATENATE('Référentiel 2nde MRC'!FV533," ",'Référentiel 2nde MRC'!FW533))</f>
        <v>3.A.1. En amont du contact, rechercher et réunir l’information utile au contact avec le client interne, externe ou avec le prospect (offres, profil de clientèle, évolutions, etc.)</v>
      </c>
      <c r="GZ333" s="2" t="str">
        <f>IF(MAX(GZ$299:GZ332)=$HA$299,"",GZ332+1)</f>
        <v/>
      </c>
      <c r="HA333" s="210" t="str">
        <f t="shared" si="1"/>
        <v/>
      </c>
      <c r="HC333" s="2" t="str">
        <f>IF(HD333="","",COUNTA(HD$300:HD333)+HC$299)</f>
        <v/>
      </c>
      <c r="HD333" s="2" t="str">
        <f t="shared" si="8"/>
        <v/>
      </c>
      <c r="HF333" s="2">
        <f t="shared" si="4"/>
        <v>10008</v>
      </c>
      <c r="HG333" s="210" t="str">
        <f t="shared" si="5"/>
        <v>CT 8. A l'oral, s'exprimer de façon professionnelle</v>
      </c>
      <c r="HH333" s="4"/>
      <c r="HI333" s="4"/>
      <c r="HJ333" s="2" t="str">
        <f t="shared" si="2"/>
        <v/>
      </c>
      <c r="HK333" s="2" t="str">
        <f t="shared" si="3"/>
        <v/>
      </c>
      <c r="HM333" s="2">
        <f t="shared" si="10"/>
        <v>118</v>
      </c>
      <c r="HN333" s="210" t="str">
        <f t="shared" si="7"/>
        <v>2.A. Gérer le suivi de la demande du client interne ou externe (ou du prospect) dans un cadre omnicanal, notamment :</v>
      </c>
    </row>
    <row r="334" spans="201:222" x14ac:dyDescent="0.2">
      <c r="GS334" s="2" t="str">
        <f>IF(GT334="","",COUNTA(GT$300:GT334)+GS$299)</f>
        <v/>
      </c>
      <c r="GT334" s="214"/>
      <c r="GV334" s="2">
        <f>IF(GX334="","",COUNTA(GX$300:GX334)+GV$299)</f>
        <v>135</v>
      </c>
      <c r="GW334" s="2" t="str">
        <f>IF(GX334="","",IF(FIND(" ",GX334)=GW$298,MAX(GW$299:GW333)+1,""))</f>
        <v/>
      </c>
      <c r="GX334" s="2" t="str">
        <f>IF('Référentiel 2nde MRC'!FV534=0,"",CONCATENATE('Référentiel 2nde MRC'!FV534," ",'Référentiel 2nde MRC'!FW534))</f>
        <v>3.A.2. Lors du contact et en aval, rechercher/collecter l’information utile à la relation client interne, externe ou à la relation avec le prospect (satisfaction, fidélisation…)</v>
      </c>
      <c r="GZ334" s="2" t="str">
        <f>IF(MAX(GZ$299:GZ333)=$HA$299,"",GZ333+1)</f>
        <v/>
      </c>
      <c r="HA334" s="210" t="str">
        <f t="shared" si="1"/>
        <v/>
      </c>
      <c r="HC334" s="2" t="str">
        <f>IF(HD334="","",COUNTA(HD$300:HD334)+HC$299)</f>
        <v/>
      </c>
      <c r="HD334" s="2" t="str">
        <f t="shared" si="8"/>
        <v/>
      </c>
      <c r="HF334" s="2">
        <f t="shared" si="4"/>
        <v>10009</v>
      </c>
      <c r="HG334" s="210" t="str">
        <f t="shared" si="5"/>
        <v>CT 9. Développer son agilité numérique</v>
      </c>
      <c r="HH334" s="4"/>
      <c r="HI334" s="4"/>
      <c r="HJ334" s="2" t="str">
        <f t="shared" si="2"/>
        <v/>
      </c>
      <c r="HK334" s="2" t="str">
        <f t="shared" si="3"/>
        <v/>
      </c>
      <c r="HM334" s="2">
        <f t="shared" si="10"/>
        <v>119</v>
      </c>
      <c r="HN334" s="210" t="str">
        <f t="shared" si="7"/>
        <v>2.A.1. Gérer les commandes</v>
      </c>
    </row>
    <row r="335" spans="201:222" x14ac:dyDescent="0.2">
      <c r="GS335" s="2" t="str">
        <f>IF(GT335="","",COUNTA(GT$300:GT335)+GS$299)</f>
        <v/>
      </c>
      <c r="GT335" s="214"/>
      <c r="GV335" s="2">
        <f>IF(GX335="","",COUNTA(GX$300:GX335)+GV$299)</f>
        <v>136</v>
      </c>
      <c r="GW335" s="2" t="str">
        <f>IF(GX335="","",IF(FIND(" ",GX335)=GW$298,MAX(GW$299:GW334)+1,""))</f>
        <v/>
      </c>
      <c r="GX335" s="2" t="str">
        <f>IF('Référentiel 2nde MRC'!FV535=0,"",CONCATENATE('Référentiel 2nde MRC'!FV535," ",'Référentiel 2nde MRC'!FW535))</f>
        <v>3.A.3. Effectuer les mises à jour nécessaires de l’information</v>
      </c>
      <c r="GZ335" s="2" t="str">
        <f>IF(MAX(GZ$299:GZ334)=$HA$299,"",GZ334+1)</f>
        <v/>
      </c>
      <c r="HA335" s="210" t="str">
        <f t="shared" si="1"/>
        <v/>
      </c>
      <c r="HC335" s="2" t="str">
        <f>IF(HD335="","",COUNTA(HD$300:HD335)+HC$299)</f>
        <v/>
      </c>
      <c r="HD335" s="2" t="str">
        <f t="shared" si="8"/>
        <v/>
      </c>
      <c r="HF335" s="2">
        <f t="shared" si="4"/>
        <v>10010</v>
      </c>
      <c r="HG335" s="210" t="str">
        <f t="shared" si="5"/>
        <v>CT 10. Adopter une posture professionnelle (non verbal)</v>
      </c>
      <c r="HH335" s="4"/>
      <c r="HI335" s="4"/>
      <c r="HJ335" s="2" t="str">
        <f t="shared" si="2"/>
        <v/>
      </c>
      <c r="HK335" s="2" t="str">
        <f t="shared" si="3"/>
        <v/>
      </c>
      <c r="HM335" s="2">
        <f t="shared" si="10"/>
        <v>120</v>
      </c>
      <c r="HN335" s="210" t="str">
        <f t="shared" si="7"/>
        <v>2.A.2. Gérer les services associés (livraisons…)</v>
      </c>
    </row>
    <row r="336" spans="201:222" x14ac:dyDescent="0.2">
      <c r="GS336" s="2" t="str">
        <f>IF(GT336="","",COUNTA(GT$300:GT336)+GS$299)</f>
        <v/>
      </c>
      <c r="GT336" s="214"/>
      <c r="GV336" s="2">
        <f>IF(GX336="","",COUNTA(GX$300:GX336)+GV$299)</f>
        <v>137</v>
      </c>
      <c r="GW336" s="2">
        <f>IF(GX336="","",IF(FIND(" ",GX336)=GW$298,MAX(GW$299:GW335)+1,""))</f>
        <v>109</v>
      </c>
      <c r="GX336" s="2" t="str">
        <f>IF('Référentiel 2nde MRC'!FV536=0,"",CONCATENATE('Référentiel 2nde MRC'!FV536," ",'Référentiel 2nde MRC'!FW536))</f>
        <v>3.B. Traiter et exploiter l’information relative à la relation client (interne, externe ou prospect) dans un cadre omnicanal</v>
      </c>
      <c r="GZ336" s="2" t="str">
        <f>IF(MAX(GZ$299:GZ335)=$HA$299,"",GZ335+1)</f>
        <v/>
      </c>
      <c r="HA336" s="210" t="str">
        <f t="shared" si="1"/>
        <v/>
      </c>
      <c r="HC336" s="2" t="str">
        <f>IF(HD336="","",COUNTA(HD$300:HD336)+HC$299)</f>
        <v/>
      </c>
      <c r="HD336" s="2" t="str">
        <f t="shared" si="8"/>
        <v/>
      </c>
      <c r="HF336" s="2">
        <f t="shared" si="4"/>
        <v>10011</v>
      </c>
      <c r="HG336" s="210" t="str">
        <f t="shared" si="5"/>
        <v>CT 11. S'autoévaluer</v>
      </c>
      <c r="HH336" s="4"/>
      <c r="HI336" s="4"/>
      <c r="HJ336" s="2" t="str">
        <f t="shared" si="2"/>
        <v/>
      </c>
      <c r="HK336" s="2" t="str">
        <f t="shared" si="3"/>
        <v/>
      </c>
      <c r="HM336" s="2">
        <f>IF(HM335=$GT$299,$GV$300,IF(HM335=$GX$298,$HJ$300,IF(HM335=$HK$298,$HJ$299*100,HM335+1)))</f>
        <v>121</v>
      </c>
      <c r="HN336" s="210" t="str">
        <f>IF(ISNA(MATCH(HM336,$HJ$300:$HJ$671,0)),"",INDEX($HJ$300:$HK$671,MATCH(HM336,$HJ$300:$HJ$671,0),2))</f>
        <v>2.A.3. Gérer les prestations internes</v>
      </c>
    </row>
    <row r="337" spans="201:222" x14ac:dyDescent="0.2">
      <c r="GS337" s="2" t="str">
        <f>IF(GT337="","",COUNTA(GT$300:GT337)+GS$299)</f>
        <v/>
      </c>
      <c r="GT337" s="214"/>
      <c r="GV337" s="2">
        <f>IF(GX337="","",COUNTA(GX$300:GX337)+GV$299)</f>
        <v>138</v>
      </c>
      <c r="GW337" s="2" t="str">
        <f>IF(GX337="","",IF(FIND(" ",GX337)=GW$298,MAX(GW$299:GW336)+1,""))</f>
        <v/>
      </c>
      <c r="GX337" s="2" t="str">
        <f>IF('Référentiel 2nde MRC'!FV537=0,"",CONCATENATE('Référentiel 2nde MRC'!FV537," ",'Référentiel 2nde MRC'!FW537))</f>
        <v>3.B.1. En amont du contact, exploiter l’information utile au contact avec le client interne, externe ou avec le prospect (offres, profil de clientèle, etc.)</v>
      </c>
      <c r="GZ337" s="2" t="str">
        <f>IF(MAX(GZ$299:GZ336)=$HA$299,"",GZ336+1)</f>
        <v/>
      </c>
      <c r="HA337" s="210" t="str">
        <f t="shared" si="1"/>
        <v/>
      </c>
      <c r="HC337" s="2" t="str">
        <f>IF(HD337="","",COUNTA(HD$300:HD337)+HC$299)</f>
        <v/>
      </c>
      <c r="HD337" s="2" t="str">
        <f t="shared" si="8"/>
        <v/>
      </c>
      <c r="HF337" s="2">
        <f t="shared" si="4"/>
        <v>1000000</v>
      </c>
      <c r="HG337" s="210" t="str">
        <f t="shared" si="5"/>
        <v/>
      </c>
      <c r="HH337" s="4"/>
      <c r="HI337" s="4"/>
      <c r="HJ337" s="2" t="str">
        <f t="shared" si="2"/>
        <v/>
      </c>
      <c r="HK337" s="2" t="str">
        <f t="shared" si="3"/>
        <v/>
      </c>
      <c r="HM337" s="2">
        <f t="shared" ref="HM337:HM373" si="11">IF(HM336=$GT$299,$GV$300,IF(HM336=$GX$298,$HJ$300,IF(HM336=$HK$298,$HJ$299*100,HM336+1)))</f>
        <v>122</v>
      </c>
      <c r="HN337" s="210" t="str">
        <f t="shared" si="7"/>
        <v>2.A.4. Gérer les prestations externes</v>
      </c>
    </row>
    <row r="338" spans="201:222" x14ac:dyDescent="0.2">
      <c r="GV338" s="2">
        <f>IF(GX338="","",COUNTA(GX$300:GX338)+GV$299)</f>
        <v>139</v>
      </c>
      <c r="GW338" s="2" t="str">
        <f>IF(GX338="","",IF(FIND(" ",GX338)=GW$298,MAX(GW$299:GW337)+1,""))</f>
        <v/>
      </c>
      <c r="GX338" s="2" t="str">
        <f>IF('Référentiel 2nde MRC'!FV538=0,"",CONCATENATE('Référentiel 2nde MRC'!FV538," ",'Référentiel 2nde MRC'!FW538))</f>
        <v>3.B.2. Lors du contact et en aval, traiter et exploiter l’information utile à la relation client interne, externe ou à la relation avec le prospect (satisfaction, fidélisation…)</v>
      </c>
      <c r="GZ338" s="2" t="str">
        <f>IF(MAX(GZ$299:GZ337)=$HA$299,"",GZ337+1)</f>
        <v/>
      </c>
      <c r="HA338" s="210" t="str">
        <f t="shared" si="1"/>
        <v/>
      </c>
      <c r="HC338" s="2" t="str">
        <f>IF(HD338="","",COUNTA(HD$300:HD338)+HC$299)</f>
        <v/>
      </c>
      <c r="HD338" s="2" t="str">
        <f t="shared" si="8"/>
        <v/>
      </c>
      <c r="HF338" s="2">
        <f t="shared" si="4"/>
        <v>1000001</v>
      </c>
      <c r="HG338" s="210" t="str">
        <f t="shared" si="5"/>
        <v/>
      </c>
      <c r="HH338" s="4"/>
      <c r="HI338" s="4"/>
      <c r="HJ338" s="2" t="str">
        <f t="shared" si="2"/>
        <v/>
      </c>
      <c r="HK338" s="2" t="str">
        <f t="shared" si="3"/>
        <v/>
      </c>
      <c r="HM338" s="2">
        <f t="shared" si="11"/>
        <v>123</v>
      </c>
      <c r="HN338" s="210" t="str">
        <f t="shared" si="7"/>
        <v>2.B. Satisfaire le client interne ou externe (ou prospect) dans un cadre omnicanal</v>
      </c>
    </row>
    <row r="339" spans="201:222" x14ac:dyDescent="0.2">
      <c r="GV339" s="2">
        <f>IF(GX339="","",COUNTA(GX$300:GX339)+GV$299)</f>
        <v>140</v>
      </c>
      <c r="GW339" s="2">
        <f>IF(GX339="","",IF(FIND(" ",GX339)=GW$298,MAX(GW$299:GW338)+1,""))</f>
        <v>110</v>
      </c>
      <c r="GX339" s="2" t="str">
        <f>IF('Référentiel 2nde MRC'!FV539=0,"",CONCATENATE('Référentiel 2nde MRC'!FV539," ",'Référentiel 2nde MRC'!FW539))</f>
        <v>3.C. Diffuser l’information au client interne, externe ou au prospect dans un cadre omnicanal</v>
      </c>
      <c r="GZ339" s="2" t="str">
        <f>IF(MAX(GZ$299:GZ338)=$HA$299,"",GZ338+1)</f>
        <v/>
      </c>
      <c r="HA339" s="210" t="str">
        <f t="shared" si="1"/>
        <v/>
      </c>
      <c r="HC339" s="2" t="str">
        <f>IF(HD339="","",COUNTA(HD$300:HD339)+HC$299)</f>
        <v/>
      </c>
      <c r="HD339" s="2" t="str">
        <f t="shared" si="8"/>
        <v/>
      </c>
      <c r="HF339" s="2">
        <f t="shared" si="4"/>
        <v>1000002</v>
      </c>
      <c r="HG339" s="210" t="str">
        <f t="shared" si="5"/>
        <v/>
      </c>
      <c r="HH339" s="4"/>
      <c r="HI339" s="4"/>
      <c r="HJ339" s="2" t="str">
        <f t="shared" si="2"/>
        <v/>
      </c>
      <c r="HK339" s="2" t="str">
        <f t="shared" si="3"/>
        <v/>
      </c>
      <c r="HM339" s="2">
        <f t="shared" si="11"/>
        <v>124</v>
      </c>
      <c r="HN339" s="210" t="str">
        <f t="shared" si="7"/>
        <v>2.B.1. Contribuer à la satisfaction du client/prospect par la qualité de la relation établie</v>
      </c>
    </row>
    <row r="340" spans="201:222" x14ac:dyDescent="0.2">
      <c r="GV340" s="2">
        <f>IF(GX340="","",COUNTA(GX$300:GX340)+GV$299)</f>
        <v>141</v>
      </c>
      <c r="GW340" s="2" t="str">
        <f>IF(GX340="","",IF(FIND(" ",GX340)=GW$298,MAX(GW$299:GW339)+1,""))</f>
        <v/>
      </c>
      <c r="GX340" s="2" t="str">
        <f>IF('Référentiel 2nde MRC'!FV540=0,"",CONCATENATE('Référentiel 2nde MRC'!FV540," ",'Référentiel 2nde MRC'!FW540))</f>
        <v>3.C.1. Transmettre l’information utile au contact avec le client interne, externe ou avec le prospect</v>
      </c>
      <c r="GZ340" s="2" t="str">
        <f>IF(MAX(GZ$299:GZ339)=$HA$299,"",GZ339+1)</f>
        <v/>
      </c>
      <c r="HA340" s="210" t="str">
        <f t="shared" si="1"/>
        <v/>
      </c>
      <c r="HC340" s="2" t="str">
        <f>IF(HD340="","",COUNTA(HD$300:HD340)+HC$299)</f>
        <v/>
      </c>
      <c r="HD340" s="2" t="str">
        <f t="shared" si="8"/>
        <v/>
      </c>
      <c r="HF340" s="2">
        <f t="shared" si="4"/>
        <v>1000003</v>
      </c>
      <c r="HG340" s="210" t="str">
        <f t="shared" si="5"/>
        <v/>
      </c>
      <c r="HH340" s="4"/>
      <c r="HI340" s="4"/>
      <c r="HJ340" s="2" t="str">
        <f t="shared" si="2"/>
        <v/>
      </c>
      <c r="HK340" s="2" t="str">
        <f t="shared" si="3"/>
        <v/>
      </c>
      <c r="HM340" s="2">
        <f t="shared" si="11"/>
        <v>125</v>
      </c>
      <c r="HN340" s="210" t="str">
        <f t="shared" si="7"/>
        <v>2.B.2. Contribuer à la satisfaction par la co-construction d’une solution de suivi adéquate et personnalisée, avec le client interne ou externe (ou prospect)</v>
      </c>
    </row>
    <row r="341" spans="201:222" x14ac:dyDescent="0.2">
      <c r="GV341" s="2">
        <f>IF(GX341="","",COUNTA(GX$300:GX341)+GV$299)</f>
        <v>142</v>
      </c>
      <c r="GW341" s="2" t="str">
        <f>IF(GX341="","",IF(FIND(" ",GX341)=GW$298,MAX(GW$299:GW340)+1,""))</f>
        <v/>
      </c>
      <c r="GX341" s="2" t="str">
        <f>IF('Référentiel 2nde MRC'!FV541=0,"",CONCATENATE('Référentiel 2nde MRC'!FV541," ",'Référentiel 2nde MRC'!FW541))</f>
        <v>3.C.2. Mutualiser l’information utile à la continuité du service</v>
      </c>
      <c r="GZ341" s="2" t="str">
        <f>IF(MAX(GZ$299:GZ340)=$HA$299,"",GZ340+1)</f>
        <v/>
      </c>
      <c r="HA341" s="210" t="str">
        <f t="shared" si="1"/>
        <v/>
      </c>
      <c r="HC341" s="2" t="str">
        <f>IF(HD341="","",COUNTA(HD$300:HD341)+HC$299)</f>
        <v/>
      </c>
      <c r="HD341" s="2" t="str">
        <f t="shared" si="8"/>
        <v/>
      </c>
      <c r="HF341" s="2">
        <f t="shared" si="4"/>
        <v>1000004</v>
      </c>
      <c r="HG341" s="210" t="str">
        <f t="shared" si="5"/>
        <v/>
      </c>
      <c r="HH341" s="4"/>
      <c r="HI341" s="4"/>
      <c r="HJ341" s="2" t="str">
        <f t="shared" si="2"/>
        <v/>
      </c>
      <c r="HK341" s="2" t="str">
        <f t="shared" si="3"/>
        <v/>
      </c>
      <c r="HM341" s="2">
        <f t="shared" si="11"/>
        <v>126</v>
      </c>
      <c r="HN341" s="210" t="str">
        <f t="shared" si="7"/>
        <v>2.B.3. Recueillir les réclamations avec une attitude constructive, les transmettre à l’interlocuteur approprié</v>
      </c>
    </row>
    <row r="342" spans="201:222" x14ac:dyDescent="0.2">
      <c r="GV342" s="2">
        <f>IF(GX342="","",COUNTA(GX$300:GX342)+GV$299)</f>
        <v>143</v>
      </c>
      <c r="GW342" s="2" t="str">
        <f>IF(GX342="","",IF(FIND(" ",GX342)=GW$298,MAX(GW$299:GW341)+1,""))</f>
        <v/>
      </c>
      <c r="GX342" s="2" t="str">
        <f>IF('Référentiel 2nde MRC'!FV542=0,"",CONCATENATE('Référentiel 2nde MRC'!FV542," ",'Référentiel 2nde MRC'!FW542))</f>
        <v>3.C.3. Etablir un compte-rendu, rendre compte à l’oral et/ou à l’écrit</v>
      </c>
      <c r="GZ342" s="2" t="str">
        <f>IF(MAX(GZ$299:GZ341)=$HA$299,"",GZ341+1)</f>
        <v/>
      </c>
      <c r="HA342" s="210" t="str">
        <f t="shared" si="1"/>
        <v/>
      </c>
      <c r="HC342" s="2" t="str">
        <f>IF(HD342="","",COUNTA(HD$300:HD342)+HC$299)</f>
        <v/>
      </c>
      <c r="HD342" s="2" t="str">
        <f t="shared" si="8"/>
        <v/>
      </c>
      <c r="HF342" s="2">
        <f t="shared" si="4"/>
        <v>1000005</v>
      </c>
      <c r="HG342" s="210" t="str">
        <f t="shared" si="5"/>
        <v/>
      </c>
      <c r="HH342" s="4"/>
      <c r="HI342" s="4"/>
      <c r="HJ342" s="2" t="str">
        <f t="shared" si="2"/>
        <v/>
      </c>
      <c r="HK342" s="2" t="str">
        <f t="shared" si="3"/>
        <v/>
      </c>
      <c r="HM342" s="2">
        <f t="shared" si="11"/>
        <v>127</v>
      </c>
      <c r="HN342" s="210" t="str">
        <f t="shared" si="7"/>
        <v>2.B.4. Rendre compte</v>
      </c>
    </row>
    <row r="343" spans="201:222" x14ac:dyDescent="0.2">
      <c r="GV343" s="2" t="str">
        <f>IF(GX343="","",COUNTA(GX$300:GX343)+GV$299)</f>
        <v/>
      </c>
      <c r="GW343" s="2" t="str">
        <f>IF(GX343="","",IF(FIND(" ",GX343)=GW$298,MAX(GW$299:GW342)+1,""))</f>
        <v/>
      </c>
      <c r="GX343" s="2" t="str">
        <f>IF('Référentiel 2nde MRC'!FV543=0,"",CONCATENATE('Référentiel 2nde MRC'!FV543," ",'Référentiel 2nde MRC'!FW543))</f>
        <v/>
      </c>
      <c r="GZ343" s="2" t="str">
        <f>IF(MAX(GZ$299:GZ342)=$HA$299,"",GZ342+1)</f>
        <v/>
      </c>
      <c r="HA343" s="210" t="str">
        <f t="shared" si="1"/>
        <v/>
      </c>
      <c r="HC343" s="2" t="str">
        <f>IF(HD343="","",COUNTA(HD$300:HD343)+HC$299)</f>
        <v/>
      </c>
      <c r="HD343" s="2" t="str">
        <f t="shared" si="8"/>
        <v/>
      </c>
      <c r="HF343" s="2">
        <f t="shared" si="4"/>
        <v>1000006</v>
      </c>
      <c r="HG343" s="210" t="str">
        <f t="shared" si="5"/>
        <v/>
      </c>
      <c r="HH343" s="4"/>
      <c r="HI343" s="4"/>
      <c r="HJ343" s="2" t="str">
        <f t="shared" si="2"/>
        <v/>
      </c>
      <c r="HK343" s="2" t="str">
        <f t="shared" si="3"/>
        <v/>
      </c>
      <c r="HM343" s="2">
        <f t="shared" si="11"/>
        <v>128</v>
      </c>
      <c r="HN343" s="210" t="str">
        <f t="shared" si="7"/>
        <v>2.C. Fidéliser/pérenniser la relation avec le client interne ou externe dans un cadre omnicanal</v>
      </c>
    </row>
    <row r="344" spans="201:222" x14ac:dyDescent="0.2">
      <c r="GV344" s="2" t="str">
        <f>IF(GX344="","",COUNTA(GX$300:GX344)+GV$299)</f>
        <v/>
      </c>
      <c r="GW344" s="2" t="str">
        <f>IF(GX344="","",IF(FIND(" ",GX344)=GW$298,MAX(GW$299:GW343)+1,""))</f>
        <v/>
      </c>
      <c r="GX344" s="2" t="str">
        <f>IF('Référentiel 2nde MRC'!FV544=0,"",CONCATENATE('Référentiel 2nde MRC'!FV544," ",'Référentiel 2nde MRC'!FW544))</f>
        <v/>
      </c>
      <c r="GZ344" s="2" t="str">
        <f>IF(MAX(GZ$299:GZ343)=$HA$299,"",GZ343+1)</f>
        <v/>
      </c>
      <c r="HA344" s="210" t="str">
        <f t="shared" si="1"/>
        <v/>
      </c>
      <c r="HC344" s="2" t="str">
        <f>IF(HD344="","",COUNTA(HD$300:HD344)+HC$299)</f>
        <v/>
      </c>
      <c r="HD344" s="2" t="str">
        <f t="shared" si="8"/>
        <v/>
      </c>
      <c r="HF344" s="2">
        <f t="shared" si="4"/>
        <v>1000007</v>
      </c>
      <c r="HG344" s="210" t="str">
        <f t="shared" si="5"/>
        <v/>
      </c>
      <c r="HH344" s="4"/>
      <c r="HI344" s="4"/>
      <c r="HJ344" s="2" t="str">
        <f t="shared" si="2"/>
        <v/>
      </c>
      <c r="HK344" s="2" t="str">
        <f t="shared" si="3"/>
        <v/>
      </c>
      <c r="HM344" s="2">
        <f t="shared" si="11"/>
        <v>129</v>
      </c>
      <c r="HN344" s="210" t="str">
        <f t="shared" si="7"/>
        <v>2.C.1. Contribuer à la fidélisation du client/prospect par la qualité commerciale de la relation établie</v>
      </c>
    </row>
    <row r="345" spans="201:222" x14ac:dyDescent="0.2">
      <c r="GV345" s="2" t="str">
        <f>IF(GX345="","",COUNTA(GX$300:GX345)+GV$299)</f>
        <v/>
      </c>
      <c r="GW345" s="2" t="str">
        <f>IF(GX345="","",IF(FIND(" ",GX345)=GW$298,MAX(GW$299:GW344)+1,""))</f>
        <v/>
      </c>
      <c r="GX345" s="2" t="str">
        <f>IF('Référentiel 2nde MRC'!FV545=0,"",CONCATENATE('Référentiel 2nde MRC'!FV545," ",'Référentiel 2nde MRC'!FW545))</f>
        <v/>
      </c>
      <c r="GZ345" s="2" t="str">
        <f>IF(MAX(GZ$299:GZ344)=$HA$299,"",GZ344+1)</f>
        <v/>
      </c>
      <c r="HA345" s="210" t="str">
        <f t="shared" si="1"/>
        <v/>
      </c>
      <c r="HC345" s="2" t="str">
        <f>IF(HD345="","",COUNTA(HD$300:HD345)+HC$299)</f>
        <v/>
      </c>
      <c r="HD345" s="2" t="str">
        <f t="shared" si="8"/>
        <v/>
      </c>
      <c r="HF345" s="2">
        <f t="shared" si="4"/>
        <v>1000008</v>
      </c>
      <c r="HG345" s="210" t="str">
        <f t="shared" si="5"/>
        <v/>
      </c>
      <c r="HH345" s="4"/>
      <c r="HI345" s="4"/>
      <c r="HJ345" s="2" t="str">
        <f t="shared" si="2"/>
        <v/>
      </c>
      <c r="HK345" s="2" t="str">
        <f t="shared" si="3"/>
        <v/>
      </c>
      <c r="HM345" s="2">
        <f t="shared" si="11"/>
        <v>130</v>
      </c>
      <c r="HN345" s="210" t="str">
        <f t="shared" si="7"/>
        <v>2.C.2. Contribuer à la fidélisation par la co-construction d’une solution de suivi adéquate et personnalisée, avec le client interne ou externe</v>
      </c>
    </row>
    <row r="346" spans="201:222" x14ac:dyDescent="0.2">
      <c r="GV346" s="2" t="str">
        <f>IF(GX346="","",COUNTA(GX$300:GX346)+GV$299)</f>
        <v/>
      </c>
      <c r="GW346" s="2" t="str">
        <f>IF(GX346="","",IF(FIND(" ",GX346)=GW$298,MAX(GW$299:GW345)+1,""))</f>
        <v/>
      </c>
      <c r="GX346" s="2" t="str">
        <f>IF('Référentiel 2nde MRC'!FV546=0,"",CONCATENATE('Référentiel 2nde MRC'!FV546," ",'Référentiel 2nde MRC'!FW546))</f>
        <v/>
      </c>
      <c r="GZ346" s="2" t="str">
        <f>IF(MAX(GZ$299:GZ345)=$HA$299,"",GZ345+1)</f>
        <v/>
      </c>
      <c r="HA346" s="210" t="str">
        <f t="shared" si="1"/>
        <v/>
      </c>
      <c r="HC346" s="2" t="str">
        <f>IF(HD346="","",COUNTA(HD$300:HD346)+HC$299)</f>
        <v/>
      </c>
      <c r="HD346" s="2" t="str">
        <f t="shared" si="8"/>
        <v/>
      </c>
      <c r="HF346" s="2">
        <f t="shared" si="4"/>
        <v>1000009</v>
      </c>
      <c r="HG346" s="210" t="str">
        <f t="shared" si="5"/>
        <v/>
      </c>
      <c r="HH346" s="4"/>
      <c r="HI346" s="4"/>
      <c r="HJ346" s="2" t="str">
        <f t="shared" si="2"/>
        <v/>
      </c>
      <c r="HK346" s="2" t="str">
        <f t="shared" si="3"/>
        <v/>
      </c>
      <c r="HM346" s="2">
        <f t="shared" si="11"/>
        <v>131</v>
      </c>
      <c r="HN346" s="210" t="str">
        <f t="shared" si="7"/>
        <v>2.C.3. Sélectionner et mettre en oeuvre des outils simples de fidélisation (ex : proposition de la carte de fidélité…)</v>
      </c>
    </row>
    <row r="347" spans="201:222" x14ac:dyDescent="0.2">
      <c r="GV347" s="2" t="str">
        <f>IF(GX347="","",COUNTA(GX$300:GX347)+GV$299)</f>
        <v/>
      </c>
      <c r="GW347" s="2" t="str">
        <f>IF(GX347="","",IF(FIND(" ",GX347)=GW$298,MAX(GW$299:GW346)+1,""))</f>
        <v/>
      </c>
      <c r="GX347" s="2" t="str">
        <f>IF('Référentiel 2nde MRC'!FV547=0,"",CONCATENATE('Référentiel 2nde MRC'!FV547," ",'Référentiel 2nde MRC'!FW547))</f>
        <v/>
      </c>
      <c r="GZ347" s="2" t="str">
        <f>IF(MAX(GZ$299:GZ346)=$HA$299,"",GZ346+1)</f>
        <v/>
      </c>
      <c r="HA347" s="210" t="str">
        <f t="shared" si="1"/>
        <v/>
      </c>
      <c r="HC347" s="2" t="str">
        <f>IF(HD347="","",COUNTA(HD$300:HD347)+HC$299)</f>
        <v/>
      </c>
      <c r="HD347" s="2" t="str">
        <f t="shared" si="8"/>
        <v/>
      </c>
      <c r="HF347" s="2">
        <f t="shared" si="4"/>
        <v>1000010</v>
      </c>
      <c r="HG347" s="210" t="str">
        <f t="shared" si="5"/>
        <v/>
      </c>
      <c r="HH347" s="4"/>
      <c r="HI347" s="4"/>
      <c r="HJ347" s="2" t="str">
        <f t="shared" si="2"/>
        <v/>
      </c>
      <c r="HK347" s="2" t="str">
        <f t="shared" si="3"/>
        <v/>
      </c>
      <c r="HM347" s="2">
        <f t="shared" si="11"/>
        <v>132</v>
      </c>
      <c r="HN347" s="210" t="str">
        <f t="shared" si="7"/>
        <v>3. Collecter et exploiter l’information dans le cadre de la relation client</v>
      </c>
    </row>
    <row r="348" spans="201:222" x14ac:dyDescent="0.2">
      <c r="GV348" s="2" t="str">
        <f>IF(GX348="","",COUNTA(GX$300:GX348)+GV$299)</f>
        <v/>
      </c>
      <c r="GW348" s="2" t="str">
        <f>IF(GX348="","",IF(FIND(" ",GX348)=GW$298,MAX(GW$299:GW347)+1,""))</f>
        <v/>
      </c>
      <c r="GX348" s="2" t="str">
        <f>IF('Référentiel 2nde MRC'!FV548=0,"",CONCATENATE('Référentiel 2nde MRC'!FV548," ",'Référentiel 2nde MRC'!FW548))</f>
        <v/>
      </c>
      <c r="GZ348" s="2" t="str">
        <f>IF(MAX(GZ$299:GZ347)=$HA$299,"",GZ347+1)</f>
        <v/>
      </c>
      <c r="HA348" s="210" t="str">
        <f t="shared" si="1"/>
        <v/>
      </c>
      <c r="HC348" s="2" t="str">
        <f>IF(HD348="","",COUNTA(HD$300:HD348)+HC$299)</f>
        <v/>
      </c>
      <c r="HD348" s="2" t="str">
        <f t="shared" si="8"/>
        <v/>
      </c>
      <c r="HF348" s="2">
        <f t="shared" si="4"/>
        <v>1000011</v>
      </c>
      <c r="HG348" s="210" t="str">
        <f t="shared" si="5"/>
        <v/>
      </c>
      <c r="HH348" s="4"/>
      <c r="HI348" s="4"/>
      <c r="HJ348" s="2" t="str">
        <f t="shared" si="2"/>
        <v/>
      </c>
      <c r="HK348" s="2" t="str">
        <f t="shared" si="3"/>
        <v/>
      </c>
      <c r="HM348" s="2">
        <f t="shared" si="11"/>
        <v>133</v>
      </c>
      <c r="HN348" s="210" t="str">
        <f t="shared" si="7"/>
        <v>3.A. Assurer la veille informationnelle et commerciale (la collecte) dans un cadre omnicanal</v>
      </c>
    </row>
    <row r="349" spans="201:222" x14ac:dyDescent="0.2">
      <c r="GV349" s="2" t="str">
        <f>IF(GX349="","",COUNTA(GX$300:GX349)+GV$299)</f>
        <v/>
      </c>
      <c r="GW349" s="2" t="str">
        <f>IF(GX349="","",IF(FIND(" ",GX349)=GW$298,MAX(GW$299:GW348)+1,""))</f>
        <v/>
      </c>
      <c r="GX349" s="2" t="str">
        <f>IF('Référentiel 2nde MRC'!FV549=0,"",CONCATENATE('Référentiel 2nde MRC'!FV549," ",'Référentiel 2nde MRC'!FW549))</f>
        <v/>
      </c>
      <c r="GZ349" s="2" t="str">
        <f>IF(MAX(GZ$299:GZ348)=$HA$299,"",GZ348+1)</f>
        <v/>
      </c>
      <c r="HA349" s="210" t="str">
        <f t="shared" si="1"/>
        <v/>
      </c>
      <c r="HC349" s="2" t="str">
        <f>IF(HD349="","",COUNTA(HD$300:HD349)+HC$299)</f>
        <v/>
      </c>
      <c r="HD349" s="2" t="str">
        <f t="shared" si="8"/>
        <v/>
      </c>
      <c r="HF349" s="2">
        <f t="shared" si="4"/>
        <v>1000012</v>
      </c>
      <c r="HG349" s="210" t="str">
        <f t="shared" si="5"/>
        <v/>
      </c>
      <c r="HH349" s="4"/>
      <c r="HI349" s="4"/>
      <c r="HJ349" s="2" t="str">
        <f t="shared" si="2"/>
        <v/>
      </c>
      <c r="HK349" s="2" t="str">
        <f t="shared" si="3"/>
        <v/>
      </c>
      <c r="HM349" s="2">
        <f t="shared" si="11"/>
        <v>134</v>
      </c>
      <c r="HN349" s="210" t="str">
        <f t="shared" si="7"/>
        <v>3.A.1. En amont du contact, rechercher et réunir l’information utile au contact avec le client interne, externe ou avec le prospect (offres, profil de clientèle, évolutions, etc.)</v>
      </c>
    </row>
    <row r="350" spans="201:222" x14ac:dyDescent="0.2">
      <c r="GV350" s="2" t="str">
        <f>IF(GX350="","",COUNTA(GX$300:GX350)+GV$299)</f>
        <v/>
      </c>
      <c r="GW350" s="2" t="str">
        <f>IF(GX350="","",IF(FIND(" ",GX350)=GW$298,MAX(GW$299:GW349)+1,""))</f>
        <v/>
      </c>
      <c r="GX350" s="2" t="str">
        <f>IF('Référentiel 2nde MRC'!FV550=0,"",CONCATENATE('Référentiel 2nde MRC'!FV550," ",'Référentiel 2nde MRC'!FW550))</f>
        <v/>
      </c>
      <c r="GZ350" s="2" t="str">
        <f>IF(MAX(GZ$299:GZ349)=$HA$299,"",GZ349+1)</f>
        <v/>
      </c>
      <c r="HA350" s="210" t="str">
        <f t="shared" si="1"/>
        <v/>
      </c>
      <c r="HC350" s="216">
        <f t="shared" ref="HC350:HC387" si="12">IF(GS300="","",GS300)</f>
        <v>1</v>
      </c>
      <c r="HD350" s="216" t="str">
        <f t="shared" ref="HD350:HD387" si="13">IF(GT300="","",GT300)</f>
        <v>Orientation MA1 : Communiquer avec courtoisie, faire preuve de serviabilité, de calme et de tact</v>
      </c>
      <c r="HF350" s="2">
        <f t="shared" si="4"/>
        <v>1000013</v>
      </c>
      <c r="HG350" s="210" t="str">
        <f t="shared" si="5"/>
        <v/>
      </c>
      <c r="HH350" s="4"/>
      <c r="HI350" s="4"/>
      <c r="HJ350" s="216">
        <f t="shared" ref="HJ350" si="14">IF(HC350="","",HC350)</f>
        <v>1</v>
      </c>
      <c r="HK350" s="216" t="str">
        <f t="shared" ref="HK350" si="15">IF(HD350="","",HD350)</f>
        <v>Orientation MA1 : Communiquer avec courtoisie, faire preuve de serviabilité, de calme et de tact</v>
      </c>
      <c r="HM350" s="2">
        <f t="shared" si="11"/>
        <v>135</v>
      </c>
      <c r="HN350" s="210" t="str">
        <f t="shared" si="7"/>
        <v>3.A.2. Lors du contact et en aval, rechercher/collecter l’information utile à la relation client interne, externe ou à la relation avec le prospect (satisfaction, fidélisation…)</v>
      </c>
    </row>
    <row r="351" spans="201:222" x14ac:dyDescent="0.2">
      <c r="GV351" s="2" t="str">
        <f>IF(GX351="","",COUNTA(GX$300:GX351)+GV$299)</f>
        <v/>
      </c>
      <c r="GW351" s="2" t="str">
        <f>IF(GX351="","",IF(FIND(" ",GX351)=GW$298,MAX(GW$299:GW350)+1,""))</f>
        <v/>
      </c>
      <c r="GX351" s="2" t="str">
        <f>IF('Référentiel 2nde MRC'!FV551=0,"",CONCATENATE('Référentiel 2nde MRC'!FV551," ",'Référentiel 2nde MRC'!FW551))</f>
        <v/>
      </c>
      <c r="GZ351" s="2" t="str">
        <f>IF(MAX(GZ$299:GZ350)=$HA$299,"",GZ350+1)</f>
        <v/>
      </c>
      <c r="HA351" s="210" t="str">
        <f t="shared" si="1"/>
        <v/>
      </c>
      <c r="HC351" s="216">
        <f t="shared" si="12"/>
        <v>2</v>
      </c>
      <c r="HD351" s="216" t="str">
        <f t="shared" si="13"/>
        <v>Orientation MA2 : Maintenir son espace de travail fonctionnel et propre dans le respect des règles internes</v>
      </c>
      <c r="HF351" s="2">
        <f t="shared" si="4"/>
        <v>1000014</v>
      </c>
      <c r="HG351" s="210" t="str">
        <f t="shared" si="5"/>
        <v/>
      </c>
      <c r="HH351" s="4"/>
      <c r="HI351" s="4"/>
      <c r="HJ351" s="216">
        <f t="shared" ref="HJ351:HJ387" si="16">IF(HC351="","",HC351)</f>
        <v>2</v>
      </c>
      <c r="HK351" s="216" t="str">
        <f t="shared" ref="HK351:HK387" si="17">IF(HD351="","",HD351)</f>
        <v>Orientation MA2 : Maintenir son espace de travail fonctionnel et propre dans le respect des règles internes</v>
      </c>
      <c r="HM351" s="2">
        <f t="shared" si="11"/>
        <v>136</v>
      </c>
      <c r="HN351" s="210" t="str">
        <f t="shared" si="7"/>
        <v>3.A.3. Effectuer les mises à jour nécessaires de l’information</v>
      </c>
    </row>
    <row r="352" spans="201:222" x14ac:dyDescent="0.2">
      <c r="GV352" s="2" t="str">
        <f>IF(GX352="","",COUNTA(GX$300:GX352)+GV$299)</f>
        <v/>
      </c>
      <c r="GW352" s="2" t="str">
        <f>IF(GX352="","",IF(FIND(" ",GX352)=GW$298,MAX(GW$299:GW351)+1,""))</f>
        <v/>
      </c>
      <c r="GX352" s="2" t="str">
        <f>IF('Référentiel 2nde MRC'!FV552=0,"",CONCATENATE('Référentiel 2nde MRC'!FV552," ",'Référentiel 2nde MRC'!FW552))</f>
        <v/>
      </c>
      <c r="GZ352" s="2" t="str">
        <f>IF(MAX(GZ$299:GZ351)=$HA$299,"",GZ351+1)</f>
        <v/>
      </c>
      <c r="HA352" s="210" t="str">
        <f t="shared" si="1"/>
        <v/>
      </c>
      <c r="HC352" s="216">
        <f t="shared" si="12"/>
        <v>3</v>
      </c>
      <c r="HD352" s="216" t="str">
        <f t="shared" si="13"/>
        <v>Orientation MA3 : Rechercher, trier, classifier, sélectionner l'information papier et numérique</v>
      </c>
      <c r="HF352" s="2">
        <f t="shared" si="4"/>
        <v>1000015</v>
      </c>
      <c r="HG352" s="210" t="str">
        <f t="shared" si="5"/>
        <v/>
      </c>
      <c r="HH352" s="4"/>
      <c r="HI352" s="4"/>
      <c r="HJ352" s="216">
        <f t="shared" si="16"/>
        <v>3</v>
      </c>
      <c r="HK352" s="216" t="str">
        <f t="shared" si="17"/>
        <v>Orientation MA3 : Rechercher, trier, classifier, sélectionner l'information papier et numérique</v>
      </c>
      <c r="HM352" s="2">
        <f t="shared" si="11"/>
        <v>137</v>
      </c>
      <c r="HN352" s="210" t="str">
        <f t="shared" si="7"/>
        <v>3.B. Traiter et exploiter l’information relative à la relation client (interne, externe ou prospect) dans un cadre omnicanal</v>
      </c>
    </row>
    <row r="353" spans="204:222" x14ac:dyDescent="0.2">
      <c r="GV353" s="2" t="str">
        <f>IF(GX353="","",COUNTA(GX$300:GX353)+GV$299)</f>
        <v/>
      </c>
      <c r="GW353" s="2" t="str">
        <f>IF(GX353="","",IF(FIND(" ",GX353)=GW$298,MAX(GW$299:GW352)+1,""))</f>
        <v/>
      </c>
      <c r="GX353" s="2" t="str">
        <f>IF('Référentiel 2nde MRC'!FV553=0,"",CONCATENATE('Référentiel 2nde MRC'!FV553," ",'Référentiel 2nde MRC'!FW553))</f>
        <v/>
      </c>
      <c r="GZ353" s="2" t="str">
        <f>IF(MAX(GZ$299:GZ352)=$HA$299,"",GZ352+1)</f>
        <v/>
      </c>
      <c r="HA353" s="210" t="str">
        <f t="shared" si="1"/>
        <v/>
      </c>
      <c r="HC353" s="216">
        <f t="shared" si="12"/>
        <v>4</v>
      </c>
      <c r="HD353" s="216" t="str">
        <f t="shared" si="13"/>
        <v>Orientation MA4 : Rédiger correctement des messages et comptes-rendus simples</v>
      </c>
      <c r="HF353" s="2">
        <f t="shared" si="4"/>
        <v>1000016</v>
      </c>
      <c r="HG353" s="210" t="str">
        <f t="shared" si="5"/>
        <v/>
      </c>
      <c r="HH353" s="4"/>
      <c r="HI353" s="4"/>
      <c r="HJ353" s="216">
        <f t="shared" si="16"/>
        <v>4</v>
      </c>
      <c r="HK353" s="216" t="str">
        <f t="shared" si="17"/>
        <v>Orientation MA4 : Rédiger correctement des messages et comptes-rendus simples</v>
      </c>
      <c r="HM353" s="2">
        <f t="shared" si="11"/>
        <v>138</v>
      </c>
      <c r="HN353" s="210" t="str">
        <f t="shared" si="7"/>
        <v>3.B.1. En amont du contact, exploiter l’information utile au contact avec le client interne, externe ou avec le prospect (offres, profil de clientèle, etc.)</v>
      </c>
    </row>
    <row r="354" spans="204:222" x14ac:dyDescent="0.2">
      <c r="GV354" s="2" t="str">
        <f>IF(GX354="","",COUNTA(GX$300:GX354)+GV$299)</f>
        <v/>
      </c>
      <c r="GW354" s="2" t="str">
        <f>IF(GX354="","",IF(FIND(" ",GX354)=GW$298,MAX(GW$299:GW353)+1,""))</f>
        <v/>
      </c>
      <c r="GX354" s="2" t="str">
        <f>IF('Référentiel 2nde MRC'!FV554=0,"",CONCATENATE('Référentiel 2nde MRC'!FV554," ",'Référentiel 2nde MRC'!FW554))</f>
        <v/>
      </c>
      <c r="GZ354" s="2" t="str">
        <f>IF(MAX(GZ$299:GZ353)=$HA$299,"",GZ353+1)</f>
        <v/>
      </c>
      <c r="HA354" s="210" t="str">
        <f t="shared" si="1"/>
        <v/>
      </c>
      <c r="HC354" s="216">
        <f t="shared" si="12"/>
        <v>5</v>
      </c>
      <c r="HD354" s="216" t="str">
        <f t="shared" si="13"/>
        <v>Orientation MA5 : Montrer de l'intérêt pour l'anglais et/ou autre(s) langue(s) étrangère(s)</v>
      </c>
      <c r="HF354" s="2">
        <f t="shared" si="4"/>
        <v>1000017</v>
      </c>
      <c r="HG354" s="210" t="str">
        <f t="shared" si="5"/>
        <v/>
      </c>
      <c r="HH354" s="4"/>
      <c r="HI354" s="4"/>
      <c r="HJ354" s="216">
        <f t="shared" si="16"/>
        <v>5</v>
      </c>
      <c r="HK354" s="216" t="str">
        <f t="shared" si="17"/>
        <v>Orientation MA5 : Montrer de l'intérêt pour l'anglais et/ou autre(s) langue(s) étrangère(s)</v>
      </c>
      <c r="HM354" s="2">
        <f t="shared" si="11"/>
        <v>139</v>
      </c>
      <c r="HN354" s="210" t="str">
        <f t="shared" si="7"/>
        <v>3.B.2. Lors du contact et en aval, traiter et exploiter l’information utile à la relation client interne, externe ou à la relation avec le prospect (satisfaction, fidélisation…)</v>
      </c>
    </row>
    <row r="355" spans="204:222" x14ac:dyDescent="0.2">
      <c r="GV355" s="2" t="str">
        <f>IF(GX355="","",COUNTA(GX$300:GX355)+GV$299)</f>
        <v/>
      </c>
      <c r="GW355" s="2" t="str">
        <f>IF(GX355="","",IF(FIND(" ",GX355)=GW$298,MAX(GW$299:GW354)+1,""))</f>
        <v/>
      </c>
      <c r="GX355" s="2" t="str">
        <f>IF('Référentiel 2nde MRC'!FV555=0,"",CONCATENATE('Référentiel 2nde MRC'!FV555," ",'Référentiel 2nde MRC'!FW555))</f>
        <v/>
      </c>
      <c r="GZ355" s="2" t="str">
        <f>IF(MAX(GZ$299:GZ354)=$HA$299,"",GZ354+1)</f>
        <v/>
      </c>
      <c r="HA355" s="210" t="str">
        <f t="shared" si="1"/>
        <v/>
      </c>
      <c r="HC355" s="216">
        <f t="shared" si="12"/>
        <v>6</v>
      </c>
      <c r="HD355" s="216" t="str">
        <f t="shared" si="13"/>
        <v>Orientation MCV-A1 : Effectuer et comprendre des calculs commerciaux simples (cadencier, % TVA et réduction)</v>
      </c>
      <c r="HF355" s="2">
        <f t="shared" si="4"/>
        <v>1000018</v>
      </c>
      <c r="HG355" s="210" t="str">
        <f t="shared" si="5"/>
        <v/>
      </c>
      <c r="HH355" s="4"/>
      <c r="HI355" s="4"/>
      <c r="HJ355" s="216">
        <f t="shared" si="16"/>
        <v>6</v>
      </c>
      <c r="HK355" s="216" t="str">
        <f t="shared" si="17"/>
        <v>Orientation MCV-A1 : Effectuer et comprendre des calculs commerciaux simples (cadencier, % TVA et réduction)</v>
      </c>
      <c r="HM355" s="2">
        <f t="shared" si="11"/>
        <v>140</v>
      </c>
      <c r="HN355" s="210" t="str">
        <f t="shared" si="7"/>
        <v>3.C. Diffuser l’information au client interne, externe ou au prospect dans un cadre omnicanal</v>
      </c>
    </row>
    <row r="356" spans="204:222" x14ac:dyDescent="0.2">
      <c r="GV356" s="2" t="str">
        <f>IF(GX356="","",COUNTA(GX$300:GX356)+GV$299)</f>
        <v/>
      </c>
      <c r="GW356" s="2" t="str">
        <f>IF(GX356="","",IF(FIND(" ",GX356)=GW$298,MAX(GW$299:GW355)+1,""))</f>
        <v/>
      </c>
      <c r="GX356" s="2" t="str">
        <f>IF('Référentiel 2nde MRC'!FV556=0,"",CONCATENATE('Référentiel 2nde MRC'!FV556," ",'Référentiel 2nde MRC'!FW556))</f>
        <v/>
      </c>
      <c r="GZ356" s="2" t="str">
        <f>IF(MAX(GZ$299:GZ355)=$HA$299,"",GZ355+1)</f>
        <v/>
      </c>
      <c r="HA356" s="210" t="str">
        <f t="shared" si="1"/>
        <v/>
      </c>
      <c r="HC356" s="216">
        <f t="shared" si="12"/>
        <v>7</v>
      </c>
      <c r="HD356" s="216" t="str">
        <f t="shared" si="13"/>
        <v>Orientation MCV-A2 : Travailler en équipe, collaborer, communiquer avec ses collaborateurs</v>
      </c>
      <c r="HF356" s="2">
        <f t="shared" si="4"/>
        <v>1000019</v>
      </c>
      <c r="HG356" s="210" t="str">
        <f t="shared" si="5"/>
        <v/>
      </c>
      <c r="HH356" s="4"/>
      <c r="HI356" s="4"/>
      <c r="HJ356" s="216">
        <f t="shared" si="16"/>
        <v>7</v>
      </c>
      <c r="HK356" s="216" t="str">
        <f t="shared" si="17"/>
        <v>Orientation MCV-A2 : Travailler en équipe, collaborer, communiquer avec ses collaborateurs</v>
      </c>
      <c r="HM356" s="2">
        <f t="shared" si="11"/>
        <v>141</v>
      </c>
      <c r="HN356" s="210" t="str">
        <f t="shared" si="7"/>
        <v>3.C.1. Transmettre l’information utile au contact avec le client interne, externe ou avec le prospect</v>
      </c>
    </row>
    <row r="357" spans="204:222" x14ac:dyDescent="0.2">
      <c r="GV357" s="2" t="str">
        <f>IF(GX357="","",COUNTA(GX$300:GX357)+GV$299)</f>
        <v/>
      </c>
      <c r="GW357" s="2" t="str">
        <f>IF(GX357="","",IF(FIND(" ",GX357)=GW$298,MAX(GW$299:GW356)+1,""))</f>
        <v/>
      </c>
      <c r="GX357" s="2" t="str">
        <f>IF('Référentiel 2nde MRC'!FV557=0,"",CONCATENATE('Référentiel 2nde MRC'!FV557," ",'Référentiel 2nde MRC'!FW557))</f>
        <v/>
      </c>
      <c r="GZ357" s="2" t="str">
        <f>IF(MAX(GZ$299:GZ356)=$HA$299,"",GZ356+1)</f>
        <v/>
      </c>
      <c r="HA357" s="210" t="str">
        <f t="shared" si="1"/>
        <v/>
      </c>
      <c r="HC357" s="216">
        <f t="shared" si="12"/>
        <v>8</v>
      </c>
      <c r="HD357" s="216" t="str">
        <f t="shared" si="13"/>
        <v>Orientation MCV-A3 : Argumenter, convaincre, répondre à des objections sur des sujets (ou produits) simples</v>
      </c>
      <c r="HF357" s="2">
        <f t="shared" si="4"/>
        <v>1000020</v>
      </c>
      <c r="HG357" s="210" t="str">
        <f t="shared" si="5"/>
        <v/>
      </c>
      <c r="HH357" s="4"/>
      <c r="HI357" s="4"/>
      <c r="HJ357" s="216">
        <f t="shared" si="16"/>
        <v>8</v>
      </c>
      <c r="HK357" s="216" t="str">
        <f t="shared" si="17"/>
        <v>Orientation MCV-A3 : Argumenter, convaincre, répondre à des objections sur des sujets (ou produits) simples</v>
      </c>
      <c r="HM357" s="2">
        <f t="shared" si="11"/>
        <v>142</v>
      </c>
      <c r="HN357" s="210" t="str">
        <f t="shared" si="7"/>
        <v>3.C.2. Mutualiser l’information utile à la continuité du service</v>
      </c>
    </row>
    <row r="358" spans="204:222" x14ac:dyDescent="0.2">
      <c r="GV358" s="2" t="str">
        <f>IF(GX358="","",COUNTA(GX$300:GX358)+GV$299)</f>
        <v/>
      </c>
      <c r="GW358" s="2" t="str">
        <f>IF(GX358="","",IF(FIND(" ",GX358)=GW$298,MAX(GW$299:GW357)+1,""))</f>
        <v/>
      </c>
      <c r="GX358" s="2" t="str">
        <f>IF('Référentiel 2nde MRC'!FV558=0,"",CONCATENATE('Référentiel 2nde MRC'!FV558," ",'Référentiel 2nde MRC'!FW558))</f>
        <v/>
      </c>
      <c r="GZ358" s="2" t="str">
        <f>IF(MAX(GZ$299:GZ357)=$HA$299,"",GZ357+1)</f>
        <v/>
      </c>
      <c r="HA358" s="210" t="str">
        <f t="shared" si="1"/>
        <v/>
      </c>
      <c r="HC358" s="216">
        <f t="shared" si="12"/>
        <v>9</v>
      </c>
      <c r="HD358" s="216" t="str">
        <f t="shared" si="13"/>
        <v>Orientation MCV-A4 : Se montrer dynamique, rapide et efficace dans la réalisation de tâches matérielles</v>
      </c>
      <c r="HF358" s="2">
        <f t="shared" si="4"/>
        <v>1000021</v>
      </c>
      <c r="HG358" s="210" t="str">
        <f t="shared" si="5"/>
        <v/>
      </c>
      <c r="HH358" s="4"/>
      <c r="HI358" s="4"/>
      <c r="HJ358" s="216">
        <f t="shared" si="16"/>
        <v>9</v>
      </c>
      <c r="HK358" s="216" t="str">
        <f t="shared" si="17"/>
        <v>Orientation MCV-A4 : Se montrer dynamique, rapide et efficace dans la réalisation de tâches matérielles</v>
      </c>
      <c r="HM358" s="2">
        <f t="shared" si="11"/>
        <v>143</v>
      </c>
      <c r="HN358" s="210" t="str">
        <f t="shared" si="7"/>
        <v>3.C.3. Etablir un compte-rendu, rendre compte à l’oral et/ou à l’écrit</v>
      </c>
    </row>
    <row r="359" spans="204:222" x14ac:dyDescent="0.2">
      <c r="GV359" s="2" t="str">
        <f>IF(GX359="","",COUNTA(GX$300:GX359)+GV$299)</f>
        <v/>
      </c>
      <c r="GW359" s="2" t="str">
        <f>IF(GX359="","",IF(FIND(" ",GX359)=GW$298,MAX(GW$299:GW358)+1,""))</f>
        <v/>
      </c>
      <c r="GX359" s="2" t="str">
        <f>IF('Référentiel 2nde MRC'!FV559=0,"",CONCATENATE('Référentiel 2nde MRC'!FV559," ",'Référentiel 2nde MRC'!FW559))</f>
        <v/>
      </c>
      <c r="GZ359" s="2" t="str">
        <f>IF(MAX(GZ$299:GZ358)=$HA$299,"",GZ358+1)</f>
        <v/>
      </c>
      <c r="HA359" s="210" t="str">
        <f t="shared" si="1"/>
        <v/>
      </c>
      <c r="HC359" s="216">
        <f t="shared" si="12"/>
        <v>10</v>
      </c>
      <c r="HD359" s="216" t="str">
        <f t="shared" si="13"/>
        <v>Orientation MCV-A5 : Mettre en valeur des présentations de produits et/ou créer des affichettes attrayantes</v>
      </c>
      <c r="HF359" s="2">
        <f t="shared" si="4"/>
        <v>1000022</v>
      </c>
      <c r="HG359" s="210" t="str">
        <f t="shared" si="5"/>
        <v/>
      </c>
      <c r="HH359" s="4"/>
      <c r="HI359" s="4"/>
      <c r="HJ359" s="216">
        <f t="shared" si="16"/>
        <v>10</v>
      </c>
      <c r="HK359" s="216" t="str">
        <f t="shared" si="17"/>
        <v>Orientation MCV-A5 : Mettre en valeur des présentations de produits et/ou créer des affichettes attrayantes</v>
      </c>
      <c r="HM359" s="2">
        <f t="shared" si="11"/>
        <v>10001</v>
      </c>
      <c r="HN359" s="210" t="str">
        <f t="shared" si="7"/>
        <v>CT 1. Produire un résultat conforme à la commande (de la hiérarchie, du client…)</v>
      </c>
    </row>
    <row r="360" spans="204:222" x14ac:dyDescent="0.2">
      <c r="GV360" s="2" t="str">
        <f>IF(GX360="","",COUNTA(GX$300:GX360)+GV$299)</f>
        <v/>
      </c>
      <c r="GW360" s="2" t="str">
        <f>IF(GX360="","",IF(FIND(" ",GX360)=GW$298,MAX(GW$299:GW359)+1,""))</f>
        <v/>
      </c>
      <c r="GX360" s="2" t="str">
        <f>IF('Référentiel 2nde MRC'!FV560=0,"",CONCATENATE('Référentiel 2nde MRC'!FV560," ",'Référentiel 2nde MRC'!FW560))</f>
        <v/>
      </c>
      <c r="GZ360" s="2" t="str">
        <f>IF(MAX(GZ$299:GZ359)=$HA$299,"",GZ359+1)</f>
        <v/>
      </c>
      <c r="HA360" s="210" t="str">
        <f t="shared" si="1"/>
        <v/>
      </c>
      <c r="HC360" s="216">
        <f t="shared" si="12"/>
        <v>11</v>
      </c>
      <c r="HD360" s="216" t="str">
        <f t="shared" si="13"/>
        <v>Orientation MCV-B1 : Travailler en autonomie, faire preuve d’indépendance et d’organisation, prendre des initiatives</v>
      </c>
      <c r="HF360" s="2">
        <f t="shared" si="4"/>
        <v>1000023</v>
      </c>
      <c r="HG360" s="210" t="str">
        <f t="shared" si="5"/>
        <v/>
      </c>
      <c r="HH360" s="4"/>
      <c r="HI360" s="4"/>
      <c r="HJ360" s="216">
        <f t="shared" si="16"/>
        <v>11</v>
      </c>
      <c r="HK360" s="216" t="str">
        <f t="shared" si="17"/>
        <v>Orientation MCV-B1 : Travailler en autonomie, faire preuve d’indépendance et d’organisation, prendre des initiatives</v>
      </c>
      <c r="HM360" s="2">
        <f t="shared" si="11"/>
        <v>10002</v>
      </c>
      <c r="HN360" s="210" t="str">
        <f t="shared" si="7"/>
        <v>CT 2. Respecter les délais impartis</v>
      </c>
    </row>
    <row r="361" spans="204:222" x14ac:dyDescent="0.2">
      <c r="GV361" s="2" t="str">
        <f>IF(GX361="","",COUNTA(GX$300:GX361)+GV$299)</f>
        <v/>
      </c>
      <c r="GW361" s="2" t="str">
        <f>IF(GX361="","",IF(FIND(" ",GX361)=GW$298,MAX(GW$299:GW360)+1,""))</f>
        <v/>
      </c>
      <c r="GX361" s="2" t="str">
        <f>IF('Référentiel 2nde MRC'!FV561=0,"",CONCATENATE('Référentiel 2nde MRC'!FV561," ",'Référentiel 2nde MRC'!FW561))</f>
        <v/>
      </c>
      <c r="GZ361" s="2" t="str">
        <f>IF(MAX(GZ$299:GZ360)=$HA$299,"",GZ360+1)</f>
        <v/>
      </c>
      <c r="HA361" s="210" t="str">
        <f t="shared" si="1"/>
        <v/>
      </c>
      <c r="HC361" s="216">
        <f t="shared" si="12"/>
        <v>12</v>
      </c>
      <c r="HD361" s="216" t="str">
        <f t="shared" si="13"/>
        <v>Orientation MCV-B2 : Faire preuve de qualité d'écoute, d'observation, d'adaptabilité et d'aisance verbale</v>
      </c>
      <c r="HF361" s="2">
        <f t="shared" si="4"/>
        <v>1000024</v>
      </c>
      <c r="HG361" s="210" t="str">
        <f t="shared" si="5"/>
        <v/>
      </c>
      <c r="HH361" s="4"/>
      <c r="HI361" s="4"/>
      <c r="HJ361" s="216">
        <f t="shared" si="16"/>
        <v>12</v>
      </c>
      <c r="HK361" s="216" t="str">
        <f t="shared" si="17"/>
        <v>Orientation MCV-B2 : Faire preuve de qualité d'écoute, d'observation, d'adaptabilité et d'aisance verbale</v>
      </c>
      <c r="HM361" s="2">
        <f t="shared" si="11"/>
        <v>10003</v>
      </c>
      <c r="HN361" s="210" t="str">
        <f t="shared" si="7"/>
        <v>CT 3. Restituer la présentation de son activité</v>
      </c>
    </row>
    <row r="362" spans="204:222" x14ac:dyDescent="0.2">
      <c r="GV362" s="2" t="str">
        <f>IF(GX362="","",COUNTA(GX$300:GX362)+GV$299)</f>
        <v/>
      </c>
      <c r="GW362" s="2" t="str">
        <f>IF(GX362="","",IF(FIND(" ",GX362)=GW$298,MAX(GW$299:GW361)+1,""))</f>
        <v/>
      </c>
      <c r="GX362" s="2" t="str">
        <f>IF('Référentiel 2nde MRC'!FV562=0,"",CONCATENATE('Référentiel 2nde MRC'!FV562," ",'Référentiel 2nde MRC'!FW562))</f>
        <v/>
      </c>
      <c r="GZ362" s="2" t="str">
        <f>IF(MAX(GZ$299:GZ361)=$HA$299,"",GZ361+1)</f>
        <v/>
      </c>
      <c r="HA362" s="210" t="str">
        <f t="shared" si="1"/>
        <v/>
      </c>
      <c r="HC362" s="216">
        <f t="shared" si="12"/>
        <v>13</v>
      </c>
      <c r="HD362" s="216" t="str">
        <f t="shared" si="13"/>
        <v>Orientation MCV-B3 : Faire preuve d'aisance, de persévérance dans l'argumentation, la réponse aux objections</v>
      </c>
      <c r="HF362" s="2">
        <f t="shared" si="4"/>
        <v>1000025</v>
      </c>
      <c r="HG362" s="210" t="str">
        <f t="shared" si="5"/>
        <v/>
      </c>
      <c r="HH362" s="4"/>
      <c r="HI362" s="4"/>
      <c r="HJ362" s="216">
        <f t="shared" si="16"/>
        <v>13</v>
      </c>
      <c r="HK362" s="216" t="str">
        <f t="shared" si="17"/>
        <v>Orientation MCV-B3 : Faire preuve d'aisance, de persévérance dans l'argumentation, la réponse aux objections</v>
      </c>
      <c r="HM362" s="2">
        <f t="shared" si="11"/>
        <v>10004</v>
      </c>
      <c r="HN362" s="210" t="str">
        <f t="shared" si="7"/>
        <v>CT 4. S'impliquer dans son action</v>
      </c>
    </row>
    <row r="363" spans="204:222" x14ac:dyDescent="0.2">
      <c r="GV363" s="2" t="str">
        <f>IF(GX363="","",COUNTA(GX$300:GX363)+GV$299)</f>
        <v/>
      </c>
      <c r="GW363" s="2" t="str">
        <f>IF(GX363="","",IF(FIND(" ",GX363)=GW$298,MAX(GW$299:GW362)+1,""))</f>
        <v/>
      </c>
      <c r="GX363" s="2" t="str">
        <f>IF('Référentiel 2nde MRC'!FV563=0,"",CONCATENATE('Référentiel 2nde MRC'!FV563," ",'Référentiel 2nde MRC'!FW563))</f>
        <v/>
      </c>
      <c r="GZ363" s="2" t="str">
        <f>IF(MAX(GZ$299:GZ362)=$HA$299,"",GZ362+1)</f>
        <v/>
      </c>
      <c r="HA363" s="210" t="str">
        <f t="shared" si="1"/>
        <v/>
      </c>
      <c r="HC363" s="216">
        <f t="shared" si="12"/>
        <v>14</v>
      </c>
      <c r="HD363" s="216" t="str">
        <f t="shared" si="13"/>
        <v>Orientation MCV-B4 : Analyser, synthétiser, s’autoanalyser avec pertinence à l’oral ou l’écrit</v>
      </c>
      <c r="HF363" s="2">
        <f t="shared" si="4"/>
        <v>1000026</v>
      </c>
      <c r="HG363" s="210" t="str">
        <f t="shared" si="5"/>
        <v/>
      </c>
      <c r="HH363" s="4"/>
      <c r="HI363" s="4"/>
      <c r="HJ363" s="216">
        <f t="shared" si="16"/>
        <v>14</v>
      </c>
      <c r="HK363" s="216" t="str">
        <f t="shared" si="17"/>
        <v>Orientation MCV-B4 : Analyser, synthétiser, s’autoanalyser avec pertinence à l’oral ou l’écrit</v>
      </c>
      <c r="HM363" s="2">
        <f t="shared" si="11"/>
        <v>10005</v>
      </c>
      <c r="HN363" s="210" t="str">
        <f t="shared" si="7"/>
        <v>CT 5. S'intégrer de façon harmonieuse et constructive à l'équipe de travail</v>
      </c>
    </row>
    <row r="364" spans="204:222" x14ac:dyDescent="0.2">
      <c r="GV364" s="2" t="str">
        <f>IF(GX364="","",COUNTA(GX$300:GX364)+GV$299)</f>
        <v/>
      </c>
      <c r="GW364" s="2" t="str">
        <f>IF(GX364="","",IF(FIND(" ",GX364)=GW$298,MAX(GW$299:GW363)+1,""))</f>
        <v/>
      </c>
      <c r="GX364" s="2" t="str">
        <f>IF('Référentiel 2nde MRC'!FV564=0,"",CONCATENATE('Référentiel 2nde MRC'!FV564," ",'Référentiel 2nde MRC'!FW564))</f>
        <v/>
      </c>
      <c r="GZ364" s="2" t="str">
        <f>IF(MAX(GZ$299:GZ363)=$HA$299,"",GZ363+1)</f>
        <v/>
      </c>
      <c r="HA364" s="210" t="str">
        <f t="shared" si="1"/>
        <v/>
      </c>
      <c r="HC364" s="216">
        <f t="shared" si="12"/>
        <v>15</v>
      </c>
      <c r="HD364" s="216" t="str">
        <f t="shared" si="13"/>
        <v>Orientation MCV-B5 : Se montrer rationnel, flexible et entreprenant dans des situations de mobilité</v>
      </c>
      <c r="HF364" s="2">
        <f t="shared" si="4"/>
        <v>1000027</v>
      </c>
      <c r="HG364" s="210" t="str">
        <f t="shared" si="5"/>
        <v/>
      </c>
      <c r="HH364" s="4"/>
      <c r="HI364" s="4"/>
      <c r="HJ364" s="216">
        <f t="shared" si="16"/>
        <v>15</v>
      </c>
      <c r="HK364" s="216" t="str">
        <f t="shared" si="17"/>
        <v>Orientation MCV-B5 : Se montrer rationnel, flexible et entreprenant dans des situations de mobilité</v>
      </c>
      <c r="HM364" s="2">
        <f t="shared" si="11"/>
        <v>10006</v>
      </c>
      <c r="HN364" s="210" t="str">
        <f t="shared" si="7"/>
        <v>CT 6. Rechercher l'information et l'exploiter</v>
      </c>
    </row>
    <row r="365" spans="204:222" x14ac:dyDescent="0.2">
      <c r="GV365" s="2" t="str">
        <f>IF(GX365="","",COUNTA(GX$300:GX365)+GV$299)</f>
        <v/>
      </c>
      <c r="GW365" s="2" t="str">
        <f>IF(GX365="","",IF(FIND(" ",GX365)=GW$298,MAX(GW$299:GW364)+1,""))</f>
        <v/>
      </c>
      <c r="GX365" s="2" t="str">
        <f>IF('Référentiel 2nde MRC'!FV565=0,"",CONCATENATE('Référentiel 2nde MRC'!FV565," ",'Référentiel 2nde MRC'!FW565))</f>
        <v/>
      </c>
      <c r="GZ365" s="2" t="str">
        <f>IF(MAX(GZ$299:GZ364)=$HA$299,"",GZ364+1)</f>
        <v/>
      </c>
      <c r="HA365" s="210" t="str">
        <f t="shared" ref="HA365:HA424" si="18">IF(OR(GZ365="",ISNA(MATCH(GZ365,$GW$300:$GW$424,0))),"",INDEX($GW$300:$GX$424,MATCH(GZ365,$GW$300:$GW$424,0),2))</f>
        <v/>
      </c>
      <c r="HC365" s="216" t="str">
        <f t="shared" si="12"/>
        <v/>
      </c>
      <c r="HD365" s="216" t="str">
        <f t="shared" si="13"/>
        <v/>
      </c>
      <c r="HF365" s="2">
        <f t="shared" si="4"/>
        <v>1000028</v>
      </c>
      <c r="HG365" s="210" t="str">
        <f t="shared" si="5"/>
        <v/>
      </c>
      <c r="HH365" s="4"/>
      <c r="HI365" s="4"/>
      <c r="HJ365" s="216" t="str">
        <f t="shared" si="16"/>
        <v/>
      </c>
      <c r="HK365" s="216" t="str">
        <f t="shared" si="17"/>
        <v/>
      </c>
      <c r="HM365" s="2">
        <f t="shared" si="11"/>
        <v>10007</v>
      </c>
      <c r="HN365" s="210" t="str">
        <f t="shared" si="7"/>
        <v>CT 7. A l'écrit, s'exprimer avec la qualité rédactionnelle attendue</v>
      </c>
    </row>
    <row r="366" spans="204:222" x14ac:dyDescent="0.2">
      <c r="GV366" s="2" t="str">
        <f>IF(GX366="","",COUNTA(GX$300:GX366)+GV$299)</f>
        <v/>
      </c>
      <c r="GW366" s="2" t="str">
        <f>IF(GX366="","",IF(FIND(" ",GX366)=GW$298,MAX(GW$299:GW365)+1,""))</f>
        <v/>
      </c>
      <c r="GX366" s="2" t="str">
        <f>IF('Référentiel 2nde MRC'!FV566=0,"",CONCATENATE('Référentiel 2nde MRC'!FV566," ",'Référentiel 2nde MRC'!FW566))</f>
        <v/>
      </c>
      <c r="GZ366" s="2" t="str">
        <f>IF(MAX(GZ$299:GZ365)=$HA$299,"",GZ365+1)</f>
        <v/>
      </c>
      <c r="HA366" s="210" t="str">
        <f t="shared" si="18"/>
        <v/>
      </c>
      <c r="HC366" s="216" t="str">
        <f t="shared" si="12"/>
        <v/>
      </c>
      <c r="HD366" s="216" t="str">
        <f t="shared" si="13"/>
        <v/>
      </c>
      <c r="HF366" s="2">
        <f t="shared" ref="HF366:HF429" si="19">IF($HF365=$GT$299,$GZ$300,IF($HF365=$HA$299,$HC$300,IF($HF365=$HD$298,$HC$299*100,$HF365+1)))</f>
        <v>1000029</v>
      </c>
      <c r="HG366" s="210" t="str">
        <f t="shared" ref="HG366:HG429" si="20">IF(ISNA(MATCH(HF366,$HC$300:$HC$671,0)),"",INDEX($HC$300:$HD$671,MATCH(HF366,$HC$300:$HC$671,0),2))</f>
        <v/>
      </c>
      <c r="HH366" s="4"/>
      <c r="HI366" s="4"/>
      <c r="HJ366" s="216" t="str">
        <f t="shared" si="16"/>
        <v/>
      </c>
      <c r="HK366" s="216" t="str">
        <f t="shared" si="17"/>
        <v/>
      </c>
      <c r="HM366" s="2">
        <f t="shared" si="11"/>
        <v>10008</v>
      </c>
      <c r="HN366" s="210" t="str">
        <f t="shared" ref="HN366:HN429" si="21">IF(ISNA(MATCH(HM366,$HJ$300:$HJ$671,0)),"",INDEX($HJ$300:$HK$671,MATCH(HM366,$HJ$300:$HJ$671,0),2))</f>
        <v>CT 8. A l'oral, s'exprimer de façon professionnelle</v>
      </c>
    </row>
    <row r="367" spans="204:222" x14ac:dyDescent="0.2">
      <c r="GV367" s="2" t="str">
        <f>IF(GX367="","",COUNTA(GX$300:GX367)+GV$299)</f>
        <v/>
      </c>
      <c r="GW367" s="2" t="str">
        <f>IF(GX367="","",IF(FIND(" ",GX367)=GW$298,MAX(GW$299:GW366)+1,""))</f>
        <v/>
      </c>
      <c r="GX367" s="2" t="str">
        <f>IF('Référentiel 2nde MRC'!FV567=0,"",CONCATENATE('Référentiel 2nde MRC'!FV567," ",'Référentiel 2nde MRC'!FW567))</f>
        <v/>
      </c>
      <c r="GZ367" s="2" t="str">
        <f>IF(MAX(GZ$299:GZ366)=$HA$299,"",GZ366+1)</f>
        <v/>
      </c>
      <c r="HA367" s="210" t="str">
        <f t="shared" si="18"/>
        <v/>
      </c>
      <c r="HC367" s="216" t="str">
        <f t="shared" si="12"/>
        <v/>
      </c>
      <c r="HD367" s="216" t="str">
        <f t="shared" si="13"/>
        <v/>
      </c>
      <c r="HF367" s="2">
        <f t="shared" si="19"/>
        <v>1000030</v>
      </c>
      <c r="HG367" s="210" t="str">
        <f t="shared" si="20"/>
        <v/>
      </c>
      <c r="HH367" s="4"/>
      <c r="HI367" s="4"/>
      <c r="HJ367" s="216" t="str">
        <f t="shared" si="16"/>
        <v/>
      </c>
      <c r="HK367" s="216" t="str">
        <f t="shared" si="17"/>
        <v/>
      </c>
      <c r="HM367" s="2">
        <f t="shared" si="11"/>
        <v>10009</v>
      </c>
      <c r="HN367" s="210" t="str">
        <f t="shared" si="21"/>
        <v>CT 9. Développer son agilité numérique</v>
      </c>
    </row>
    <row r="368" spans="204:222" x14ac:dyDescent="0.2">
      <c r="GV368" s="2" t="str">
        <f>IF(GX368="","",COUNTA(GX$300:GX368)+GV$299)</f>
        <v/>
      </c>
      <c r="GW368" s="2" t="str">
        <f>IF(GX368="","",IF(FIND(" ",GX368)=GW$298,MAX(GW$299:GW367)+1,""))</f>
        <v/>
      </c>
      <c r="GX368" s="2" t="str">
        <f>IF('Référentiel 2nde MRC'!FV568=0,"",CONCATENATE('Référentiel 2nde MRC'!FV568," ",'Référentiel 2nde MRC'!FW568))</f>
        <v/>
      </c>
      <c r="GZ368" s="2" t="str">
        <f>IF(MAX(GZ$299:GZ367)=$HA$299,"",GZ367+1)</f>
        <v/>
      </c>
      <c r="HA368" s="210" t="str">
        <f t="shared" si="18"/>
        <v/>
      </c>
      <c r="HC368" s="216" t="str">
        <f t="shared" si="12"/>
        <v/>
      </c>
      <c r="HD368" s="216" t="str">
        <f t="shared" si="13"/>
        <v/>
      </c>
      <c r="HF368" s="2">
        <f t="shared" si="19"/>
        <v>1000031</v>
      </c>
      <c r="HG368" s="210" t="str">
        <f t="shared" si="20"/>
        <v/>
      </c>
      <c r="HH368" s="4"/>
      <c r="HI368" s="4"/>
      <c r="HJ368" s="216" t="str">
        <f t="shared" si="16"/>
        <v/>
      </c>
      <c r="HK368" s="216" t="str">
        <f t="shared" si="17"/>
        <v/>
      </c>
      <c r="HM368" s="2">
        <f t="shared" si="11"/>
        <v>10010</v>
      </c>
      <c r="HN368" s="210" t="str">
        <f t="shared" si="21"/>
        <v>CT 10. Adopter une posture professionnelle (non verbal)</v>
      </c>
    </row>
    <row r="369" spans="204:222" x14ac:dyDescent="0.2">
      <c r="GV369" s="2" t="str">
        <f>IF(GX369="","",COUNTA(GX$300:GX369)+GV$299)</f>
        <v/>
      </c>
      <c r="GW369" s="2" t="str">
        <f>IF(GX369="","",IF(FIND(" ",GX369)=GW$298,MAX(GW$299:GW368)+1,""))</f>
        <v/>
      </c>
      <c r="GX369" s="2" t="str">
        <f>IF('Référentiel 2nde MRC'!FV569=0,"",CONCATENATE('Référentiel 2nde MRC'!FV569," ",'Référentiel 2nde MRC'!FW569))</f>
        <v/>
      </c>
      <c r="GZ369" s="2" t="str">
        <f>IF(MAX(GZ$299:GZ368)=$HA$299,"",GZ368+1)</f>
        <v/>
      </c>
      <c r="HA369" s="210" t="str">
        <f t="shared" si="18"/>
        <v/>
      </c>
      <c r="HC369" s="216" t="str">
        <f t="shared" si="12"/>
        <v/>
      </c>
      <c r="HD369" s="216" t="str">
        <f t="shared" si="13"/>
        <v/>
      </c>
      <c r="HF369" s="2">
        <f t="shared" si="19"/>
        <v>1000032</v>
      </c>
      <c r="HG369" s="210" t="str">
        <f t="shared" si="20"/>
        <v/>
      </c>
      <c r="HH369" s="4"/>
      <c r="HI369" s="4"/>
      <c r="HJ369" s="216" t="str">
        <f t="shared" si="16"/>
        <v/>
      </c>
      <c r="HK369" s="216" t="str">
        <f t="shared" si="17"/>
        <v/>
      </c>
      <c r="HM369" s="2">
        <f t="shared" si="11"/>
        <v>10011</v>
      </c>
      <c r="HN369" s="210" t="str">
        <f t="shared" si="21"/>
        <v>CT 11. S'autoévaluer</v>
      </c>
    </row>
    <row r="370" spans="204:222" x14ac:dyDescent="0.2">
      <c r="GV370" s="2" t="str">
        <f>IF(GX370="","",COUNTA(GX$300:GX370)+GV$299)</f>
        <v/>
      </c>
      <c r="GW370" s="2" t="str">
        <f>IF(GX370="","",IF(FIND(" ",GX370)=GW$298,MAX(GW$299:GW369)+1,""))</f>
        <v/>
      </c>
      <c r="GX370" s="2" t="str">
        <f>IF('Référentiel 2nde MRC'!FV570=0,"",CONCATENATE('Référentiel 2nde MRC'!FV570," ",'Référentiel 2nde MRC'!FW570))</f>
        <v/>
      </c>
      <c r="GZ370" s="2" t="str">
        <f>IF(MAX(GZ$299:GZ369)=$HA$299,"",GZ369+1)</f>
        <v/>
      </c>
      <c r="HA370" s="210" t="str">
        <f t="shared" si="18"/>
        <v/>
      </c>
      <c r="HC370" s="216" t="str">
        <f t="shared" si="12"/>
        <v/>
      </c>
      <c r="HD370" s="216" t="str">
        <f t="shared" si="13"/>
        <v/>
      </c>
      <c r="HF370" s="2">
        <f t="shared" si="19"/>
        <v>1000033</v>
      </c>
      <c r="HG370" s="210" t="str">
        <f t="shared" si="20"/>
        <v/>
      </c>
      <c r="HH370" s="4"/>
      <c r="HI370" s="4"/>
      <c r="HJ370" s="216" t="str">
        <f t="shared" si="16"/>
        <v/>
      </c>
      <c r="HK370" s="216" t="str">
        <f t="shared" si="17"/>
        <v/>
      </c>
      <c r="HM370" s="2">
        <f t="shared" si="11"/>
        <v>1000000</v>
      </c>
      <c r="HN370" s="210" t="str">
        <f t="shared" si="21"/>
        <v/>
      </c>
    </row>
    <row r="371" spans="204:222" x14ac:dyDescent="0.2">
      <c r="GV371" s="2" t="str">
        <f>IF(GX371="","",COUNTA(GX$300:GX371)+GV$299)</f>
        <v/>
      </c>
      <c r="GW371" s="2" t="str">
        <f>IF(GX371="","",IF(FIND(" ",GX371)=GW$298,MAX(GW$299:GW370)+1,""))</f>
        <v/>
      </c>
      <c r="GX371" s="2" t="str">
        <f>IF('Référentiel 2nde MRC'!FV571=0,"",CONCATENATE('Référentiel 2nde MRC'!FV571," ",'Référentiel 2nde MRC'!FW571))</f>
        <v/>
      </c>
      <c r="GZ371" s="2" t="str">
        <f>IF(MAX(GZ$299:GZ370)=$HA$299,"",GZ370+1)</f>
        <v/>
      </c>
      <c r="HA371" s="210" t="str">
        <f t="shared" si="18"/>
        <v/>
      </c>
      <c r="HC371" s="216" t="str">
        <f t="shared" si="12"/>
        <v/>
      </c>
      <c r="HD371" s="216" t="str">
        <f t="shared" si="13"/>
        <v/>
      </c>
      <c r="HF371" s="2">
        <f t="shared" si="19"/>
        <v>1000034</v>
      </c>
      <c r="HG371" s="210" t="str">
        <f t="shared" si="20"/>
        <v/>
      </c>
      <c r="HH371" s="4"/>
      <c r="HI371" s="4"/>
      <c r="HJ371" s="216" t="str">
        <f t="shared" si="16"/>
        <v/>
      </c>
      <c r="HK371" s="216" t="str">
        <f t="shared" si="17"/>
        <v/>
      </c>
      <c r="HM371" s="2">
        <f t="shared" si="11"/>
        <v>1000001</v>
      </c>
      <c r="HN371" s="210" t="str">
        <f t="shared" si="21"/>
        <v/>
      </c>
    </row>
    <row r="372" spans="204:222" x14ac:dyDescent="0.2">
      <c r="GV372" s="2" t="str">
        <f>IF(GX372="","",COUNTA(GX$300:GX372)+GV$299)</f>
        <v/>
      </c>
      <c r="GW372" s="2" t="str">
        <f>IF(GX372="","",IF(FIND(" ",GX372)=GW$298,MAX(GW$299:GW371)+1,""))</f>
        <v/>
      </c>
      <c r="GX372" s="2" t="str">
        <f>IF('Référentiel 2nde MRC'!FV572=0,"",CONCATENATE('Référentiel 2nde MRC'!FV572," ",'Référentiel 2nde MRC'!FW572))</f>
        <v/>
      </c>
      <c r="GZ372" s="2" t="str">
        <f>IF(MAX(GZ$299:GZ371)=$HA$299,"",GZ371+1)</f>
        <v/>
      </c>
      <c r="HA372" s="210" t="str">
        <f t="shared" si="18"/>
        <v/>
      </c>
      <c r="HC372" s="216" t="str">
        <f t="shared" si="12"/>
        <v/>
      </c>
      <c r="HD372" s="216" t="str">
        <f t="shared" si="13"/>
        <v/>
      </c>
      <c r="HF372" s="2">
        <f t="shared" si="19"/>
        <v>1000035</v>
      </c>
      <c r="HG372" s="210" t="str">
        <f t="shared" si="20"/>
        <v/>
      </c>
      <c r="HH372" s="4"/>
      <c r="HI372" s="4"/>
      <c r="HJ372" s="216" t="str">
        <f t="shared" si="16"/>
        <v/>
      </c>
      <c r="HK372" s="216" t="str">
        <f t="shared" si="17"/>
        <v/>
      </c>
      <c r="HM372" s="2">
        <f t="shared" si="11"/>
        <v>1000002</v>
      </c>
      <c r="HN372" s="210" t="str">
        <f t="shared" si="21"/>
        <v/>
      </c>
    </row>
    <row r="373" spans="204:222" x14ac:dyDescent="0.2">
      <c r="GV373" s="2" t="str">
        <f>IF(GX373="","",COUNTA(GX$300:GX373)+GV$299)</f>
        <v/>
      </c>
      <c r="GW373" s="2" t="str">
        <f>IF(GX373="","",IF(FIND(" ",GX373)=GW$298,MAX(GW$299:GW372)+1,""))</f>
        <v/>
      </c>
      <c r="GX373" s="2" t="str">
        <f>IF('Référentiel 2nde MRC'!FV573=0,"",CONCATENATE('Référentiel 2nde MRC'!FV573," ",'Référentiel 2nde MRC'!FW573))</f>
        <v/>
      </c>
      <c r="GZ373" s="2" t="str">
        <f>IF(MAX(GZ$299:GZ372)=$HA$299,"",GZ372+1)</f>
        <v/>
      </c>
      <c r="HA373" s="210" t="str">
        <f t="shared" si="18"/>
        <v/>
      </c>
      <c r="HC373" s="216" t="str">
        <f t="shared" si="12"/>
        <v/>
      </c>
      <c r="HD373" s="216" t="str">
        <f t="shared" si="13"/>
        <v/>
      </c>
      <c r="HF373" s="2">
        <f t="shared" si="19"/>
        <v>1000036</v>
      </c>
      <c r="HG373" s="210" t="str">
        <f t="shared" si="20"/>
        <v/>
      </c>
      <c r="HH373" s="4"/>
      <c r="HI373" s="4"/>
      <c r="HJ373" s="216" t="str">
        <f t="shared" si="16"/>
        <v/>
      </c>
      <c r="HK373" s="216" t="str">
        <f t="shared" si="17"/>
        <v/>
      </c>
      <c r="HM373" s="2">
        <f t="shared" si="11"/>
        <v>1000003</v>
      </c>
      <c r="HN373" s="210" t="str">
        <f t="shared" si="21"/>
        <v/>
      </c>
    </row>
    <row r="374" spans="204:222" x14ac:dyDescent="0.2">
      <c r="GV374" s="2" t="str">
        <f>IF(GX374="","",COUNTA(GX$300:GX374)+GV$299)</f>
        <v/>
      </c>
      <c r="GW374" s="2" t="str">
        <f>IF(GX374="","",IF(FIND(" ",GX374)=GW$298,MAX(GW$299:GW373)+1,""))</f>
        <v/>
      </c>
      <c r="GX374" s="2" t="str">
        <f>IF('Référentiel 2nde MRC'!FV574=0,"",CONCATENATE('Référentiel 2nde MRC'!FV574," ",'Référentiel 2nde MRC'!FW574))</f>
        <v/>
      </c>
      <c r="GZ374" s="2" t="str">
        <f>IF(MAX(GZ$299:GZ373)=$HA$299,"",GZ373+1)</f>
        <v/>
      </c>
      <c r="HA374" s="210" t="str">
        <f t="shared" si="18"/>
        <v/>
      </c>
      <c r="HC374" s="216" t="str">
        <f t="shared" si="12"/>
        <v/>
      </c>
      <c r="HD374" s="216" t="str">
        <f t="shared" si="13"/>
        <v/>
      </c>
      <c r="HF374" s="2">
        <f t="shared" si="19"/>
        <v>1000037</v>
      </c>
      <c r="HG374" s="210" t="str">
        <f t="shared" si="20"/>
        <v/>
      </c>
      <c r="HH374" s="4"/>
      <c r="HI374" s="4"/>
      <c r="HJ374" s="216" t="str">
        <f t="shared" si="16"/>
        <v/>
      </c>
      <c r="HK374" s="216" t="str">
        <f t="shared" si="17"/>
        <v/>
      </c>
      <c r="HM374" s="2">
        <f t="shared" ref="HM374:HM437" si="22">IF(HM373=$GT$299,$GV$300,IF(HM373=$GX$298,$HJ$300,IF(HM373=$HK$298,$HJ$299*100,HM373+1)))</f>
        <v>1000004</v>
      </c>
      <c r="HN374" s="210" t="str">
        <f t="shared" si="21"/>
        <v/>
      </c>
    </row>
    <row r="375" spans="204:222" x14ac:dyDescent="0.2">
      <c r="GV375" s="2" t="str">
        <f>IF(GX375="","",COUNTA(GX$300:GX375)+GV$299)</f>
        <v/>
      </c>
      <c r="GW375" s="2" t="str">
        <f>IF(GX375="","",IF(FIND(" ",GX375)=GW$298,MAX(GW$299:GW374)+1,""))</f>
        <v/>
      </c>
      <c r="GX375" s="2" t="str">
        <f>IF('Référentiel 2nde MRC'!FV575=0,"",CONCATENATE('Référentiel 2nde MRC'!FV575," ",'Référentiel 2nde MRC'!FW575))</f>
        <v/>
      </c>
      <c r="GZ375" s="2" t="str">
        <f>IF(MAX(GZ$299:GZ374)=$HA$299,"",GZ374+1)</f>
        <v/>
      </c>
      <c r="HA375" s="210" t="str">
        <f t="shared" si="18"/>
        <v/>
      </c>
      <c r="HC375" s="216" t="str">
        <f t="shared" si="12"/>
        <v/>
      </c>
      <c r="HD375" s="216" t="str">
        <f t="shared" si="13"/>
        <v/>
      </c>
      <c r="HF375" s="2">
        <f t="shared" si="19"/>
        <v>1000038</v>
      </c>
      <c r="HG375" s="210" t="str">
        <f t="shared" si="20"/>
        <v/>
      </c>
      <c r="HH375" s="4"/>
      <c r="HI375" s="4"/>
      <c r="HJ375" s="216" t="str">
        <f t="shared" si="16"/>
        <v/>
      </c>
      <c r="HK375" s="216" t="str">
        <f t="shared" si="17"/>
        <v/>
      </c>
      <c r="HM375" s="2">
        <f t="shared" si="22"/>
        <v>1000005</v>
      </c>
      <c r="HN375" s="210" t="str">
        <f t="shared" si="21"/>
        <v/>
      </c>
    </row>
    <row r="376" spans="204:222" x14ac:dyDescent="0.2">
      <c r="GV376" s="2" t="str">
        <f>IF(GX376="","",COUNTA(GX$300:GX376)+GV$299)</f>
        <v/>
      </c>
      <c r="GW376" s="2" t="str">
        <f>IF(GX376="","",IF(FIND(" ",GX376)=GW$298,MAX(GW$299:GW375)+1,""))</f>
        <v/>
      </c>
      <c r="GX376" s="2" t="str">
        <f>IF('Référentiel 2nde MRC'!FV576=0,"",CONCATENATE('Référentiel 2nde MRC'!FV576," ",'Référentiel 2nde MRC'!FW576))</f>
        <v/>
      </c>
      <c r="GZ376" s="2" t="str">
        <f>IF(MAX(GZ$299:GZ375)=$HA$299,"",GZ375+1)</f>
        <v/>
      </c>
      <c r="HA376" s="210" t="str">
        <f t="shared" si="18"/>
        <v/>
      </c>
      <c r="HC376" s="216" t="str">
        <f t="shared" si="12"/>
        <v/>
      </c>
      <c r="HD376" s="216" t="str">
        <f t="shared" si="13"/>
        <v/>
      </c>
      <c r="HF376" s="2">
        <f t="shared" si="19"/>
        <v>1000039</v>
      </c>
      <c r="HG376" s="210" t="str">
        <f t="shared" si="20"/>
        <v/>
      </c>
      <c r="HH376" s="4"/>
      <c r="HI376" s="4"/>
      <c r="HJ376" s="216" t="str">
        <f t="shared" si="16"/>
        <v/>
      </c>
      <c r="HK376" s="216" t="str">
        <f t="shared" si="17"/>
        <v/>
      </c>
      <c r="HM376" s="2">
        <f t="shared" si="22"/>
        <v>1000006</v>
      </c>
      <c r="HN376" s="210" t="str">
        <f t="shared" si="21"/>
        <v/>
      </c>
    </row>
    <row r="377" spans="204:222" x14ac:dyDescent="0.2">
      <c r="GV377" s="2" t="str">
        <f>IF(GX377="","",COUNTA(GX$300:GX377)+GV$299)</f>
        <v/>
      </c>
      <c r="GW377" s="2" t="str">
        <f>IF(GX377="","",IF(FIND(" ",GX377)=GW$298,MAX(GW$299:GW376)+1,""))</f>
        <v/>
      </c>
      <c r="GX377" s="2" t="str">
        <f>IF('Référentiel 2nde MRC'!FV577=0,"",CONCATENATE('Référentiel 2nde MRC'!FV577," ",'Référentiel 2nde MRC'!FW577))</f>
        <v/>
      </c>
      <c r="GZ377" s="2" t="str">
        <f>IF(MAX(GZ$299:GZ376)=$HA$299,"",GZ376+1)</f>
        <v/>
      </c>
      <c r="HA377" s="210" t="str">
        <f t="shared" si="18"/>
        <v/>
      </c>
      <c r="HC377" s="216" t="str">
        <f t="shared" si="12"/>
        <v/>
      </c>
      <c r="HD377" s="216" t="str">
        <f t="shared" si="13"/>
        <v/>
      </c>
      <c r="HF377" s="2">
        <f t="shared" si="19"/>
        <v>1000040</v>
      </c>
      <c r="HG377" s="210" t="str">
        <f t="shared" si="20"/>
        <v/>
      </c>
      <c r="HH377" s="4"/>
      <c r="HI377" s="4"/>
      <c r="HJ377" s="216" t="str">
        <f t="shared" si="16"/>
        <v/>
      </c>
      <c r="HK377" s="216" t="str">
        <f t="shared" si="17"/>
        <v/>
      </c>
      <c r="HM377" s="2">
        <f t="shared" si="22"/>
        <v>1000007</v>
      </c>
      <c r="HN377" s="210" t="str">
        <f t="shared" si="21"/>
        <v/>
      </c>
    </row>
    <row r="378" spans="204:222" x14ac:dyDescent="0.2">
      <c r="GV378" s="2" t="str">
        <f>IF(GX378="","",COUNTA(GX$300:GX378)+GV$299)</f>
        <v/>
      </c>
      <c r="GW378" s="2" t="str">
        <f>IF(GX378="","",IF(FIND(" ",GX378)=GW$298,MAX(GW$299:GW377)+1,""))</f>
        <v/>
      </c>
      <c r="GX378" s="2" t="str">
        <f>IF('Référentiel 2nde MRC'!FV578=0,"",CONCATENATE('Référentiel 2nde MRC'!FV578," ",'Référentiel 2nde MRC'!FW578))</f>
        <v/>
      </c>
      <c r="GZ378" s="2" t="str">
        <f>IF(MAX(GZ$299:GZ377)=$HA$299,"",GZ377+1)</f>
        <v/>
      </c>
      <c r="HA378" s="210" t="str">
        <f t="shared" si="18"/>
        <v/>
      </c>
      <c r="HC378" s="216" t="str">
        <f t="shared" si="12"/>
        <v/>
      </c>
      <c r="HD378" s="216" t="str">
        <f t="shared" si="13"/>
        <v/>
      </c>
      <c r="HF378" s="2">
        <f t="shared" si="19"/>
        <v>1000041</v>
      </c>
      <c r="HG378" s="210" t="str">
        <f t="shared" si="20"/>
        <v/>
      </c>
      <c r="HH378" s="4"/>
      <c r="HI378" s="4"/>
      <c r="HJ378" s="216" t="str">
        <f t="shared" si="16"/>
        <v/>
      </c>
      <c r="HK378" s="216" t="str">
        <f t="shared" si="17"/>
        <v/>
      </c>
      <c r="HM378" s="2">
        <f t="shared" si="22"/>
        <v>1000008</v>
      </c>
      <c r="HN378" s="210" t="str">
        <f t="shared" si="21"/>
        <v/>
      </c>
    </row>
    <row r="379" spans="204:222" x14ac:dyDescent="0.2">
      <c r="GV379" s="2" t="str">
        <f>IF(GX379="","",COUNTA(GX$300:GX379)+GV$299)</f>
        <v/>
      </c>
      <c r="GW379" s="2" t="str">
        <f>IF(GX379="","",IF(FIND(" ",GX379)=GW$298,MAX(GW$299:GW378)+1,""))</f>
        <v/>
      </c>
      <c r="GX379" s="2" t="str">
        <f>IF('Référentiel 2nde MRC'!FV579=0,"",CONCATENATE('Référentiel 2nde MRC'!FV579," ",'Référentiel 2nde MRC'!FW579))</f>
        <v/>
      </c>
      <c r="GZ379" s="2" t="str">
        <f>IF(MAX(GZ$299:GZ378)=$HA$299,"",GZ378+1)</f>
        <v/>
      </c>
      <c r="HA379" s="210" t="str">
        <f t="shared" si="18"/>
        <v/>
      </c>
      <c r="HC379" s="216" t="str">
        <f t="shared" si="12"/>
        <v/>
      </c>
      <c r="HD379" s="216" t="str">
        <f t="shared" si="13"/>
        <v/>
      </c>
      <c r="HF379" s="2">
        <f t="shared" si="19"/>
        <v>1000042</v>
      </c>
      <c r="HG379" s="210" t="str">
        <f t="shared" si="20"/>
        <v/>
      </c>
      <c r="HH379" s="4"/>
      <c r="HI379" s="4"/>
      <c r="HJ379" s="216" t="str">
        <f t="shared" si="16"/>
        <v/>
      </c>
      <c r="HK379" s="216" t="str">
        <f t="shared" si="17"/>
        <v/>
      </c>
      <c r="HM379" s="2">
        <f t="shared" si="22"/>
        <v>1000009</v>
      </c>
      <c r="HN379" s="210" t="str">
        <f t="shared" si="21"/>
        <v/>
      </c>
    </row>
    <row r="380" spans="204:222" x14ac:dyDescent="0.2">
      <c r="GV380" s="2" t="str">
        <f>IF(GX380="","",COUNTA(GX$300:GX380)+GV$299)</f>
        <v/>
      </c>
      <c r="GW380" s="2" t="str">
        <f>IF(GX380="","",IF(FIND(" ",GX380)=GW$298,MAX(GW$299:GW379)+1,""))</f>
        <v/>
      </c>
      <c r="GX380" s="2" t="str">
        <f>IF('Référentiel 2nde MRC'!FV580=0,"",CONCATENATE('Référentiel 2nde MRC'!FV580," ",'Référentiel 2nde MRC'!FW580))</f>
        <v/>
      </c>
      <c r="GZ380" s="2" t="str">
        <f>IF(MAX(GZ$299:GZ379)=$HA$299,"",GZ379+1)</f>
        <v/>
      </c>
      <c r="HA380" s="210" t="str">
        <f t="shared" si="18"/>
        <v/>
      </c>
      <c r="HC380" s="216" t="str">
        <f t="shared" si="12"/>
        <v/>
      </c>
      <c r="HD380" s="216" t="str">
        <f t="shared" si="13"/>
        <v/>
      </c>
      <c r="HF380" s="2">
        <f t="shared" si="19"/>
        <v>1000043</v>
      </c>
      <c r="HG380" s="210" t="str">
        <f t="shared" si="20"/>
        <v/>
      </c>
      <c r="HH380" s="4"/>
      <c r="HI380" s="4"/>
      <c r="HJ380" s="216" t="str">
        <f t="shared" si="16"/>
        <v/>
      </c>
      <c r="HK380" s="216" t="str">
        <f t="shared" si="17"/>
        <v/>
      </c>
      <c r="HM380" s="2">
        <f t="shared" si="22"/>
        <v>1000010</v>
      </c>
      <c r="HN380" s="210" t="str">
        <f t="shared" si="21"/>
        <v/>
      </c>
    </row>
    <row r="381" spans="204:222" x14ac:dyDescent="0.2">
      <c r="GV381" s="2" t="str">
        <f>IF(GX381="","",COUNTA(GX$300:GX381)+GV$299)</f>
        <v/>
      </c>
      <c r="GW381" s="2" t="str">
        <f>IF(GX381="","",IF(FIND(" ",GX381)=GW$298,MAX(GW$299:GW380)+1,""))</f>
        <v/>
      </c>
      <c r="GX381" s="2" t="str">
        <f>IF('Référentiel 2nde MRC'!FV581=0,"",CONCATENATE('Référentiel 2nde MRC'!FV581," ",'Référentiel 2nde MRC'!FW581))</f>
        <v/>
      </c>
      <c r="GZ381" s="2" t="str">
        <f>IF(MAX(GZ$299:GZ380)=$HA$299,"",GZ380+1)</f>
        <v/>
      </c>
      <c r="HA381" s="210" t="str">
        <f t="shared" si="18"/>
        <v/>
      </c>
      <c r="HC381" s="216" t="str">
        <f t="shared" si="12"/>
        <v/>
      </c>
      <c r="HD381" s="216" t="str">
        <f t="shared" si="13"/>
        <v/>
      </c>
      <c r="HF381" s="2">
        <f t="shared" si="19"/>
        <v>1000044</v>
      </c>
      <c r="HG381" s="210" t="str">
        <f t="shared" si="20"/>
        <v/>
      </c>
      <c r="HH381" s="4"/>
      <c r="HI381" s="4"/>
      <c r="HJ381" s="216" t="str">
        <f t="shared" si="16"/>
        <v/>
      </c>
      <c r="HK381" s="216" t="str">
        <f t="shared" si="17"/>
        <v/>
      </c>
      <c r="HM381" s="2">
        <f t="shared" si="22"/>
        <v>1000011</v>
      </c>
      <c r="HN381" s="210" t="str">
        <f t="shared" si="21"/>
        <v/>
      </c>
    </row>
    <row r="382" spans="204:222" x14ac:dyDescent="0.2">
      <c r="GV382" s="2" t="str">
        <f>IF(GX382="","",COUNTA(GX$300:GX382)+GV$299)</f>
        <v/>
      </c>
      <c r="GW382" s="2" t="str">
        <f>IF(GX382="","",IF(FIND(" ",GX382)=GW$298,MAX(GW$299:GW381)+1,""))</f>
        <v/>
      </c>
      <c r="GX382" s="2" t="str">
        <f>IF('Référentiel 2nde MRC'!FV582=0,"",CONCATENATE('Référentiel 2nde MRC'!FV582," ",'Référentiel 2nde MRC'!FW582))</f>
        <v/>
      </c>
      <c r="GZ382" s="2" t="str">
        <f>IF(MAX(GZ$299:GZ381)=$HA$299,"",GZ381+1)</f>
        <v/>
      </c>
      <c r="HA382" s="210" t="str">
        <f t="shared" si="18"/>
        <v/>
      </c>
      <c r="HC382" s="216" t="str">
        <f t="shared" si="12"/>
        <v/>
      </c>
      <c r="HD382" s="216" t="str">
        <f t="shared" si="13"/>
        <v/>
      </c>
      <c r="HF382" s="2">
        <f t="shared" si="19"/>
        <v>1000045</v>
      </c>
      <c r="HG382" s="210" t="str">
        <f t="shared" si="20"/>
        <v/>
      </c>
      <c r="HH382" s="4"/>
      <c r="HI382" s="4"/>
      <c r="HJ382" s="216" t="str">
        <f t="shared" si="16"/>
        <v/>
      </c>
      <c r="HK382" s="216" t="str">
        <f t="shared" si="17"/>
        <v/>
      </c>
      <c r="HM382" s="2">
        <f t="shared" si="22"/>
        <v>1000012</v>
      </c>
      <c r="HN382" s="210" t="str">
        <f t="shared" si="21"/>
        <v/>
      </c>
    </row>
    <row r="383" spans="204:222" x14ac:dyDescent="0.2">
      <c r="GV383" s="2" t="str">
        <f>IF(GX383="","",COUNTA(GX$300:GX383)+GV$299)</f>
        <v/>
      </c>
      <c r="GW383" s="2" t="str">
        <f>IF(GX383="","",IF(FIND(" ",GX383)=GW$298,MAX(GW$299:GW382)+1,""))</f>
        <v/>
      </c>
      <c r="GX383" s="2" t="str">
        <f>IF('Référentiel 2nde MRC'!FV583=0,"",CONCATENATE('Référentiel 2nde MRC'!FV583," ",'Référentiel 2nde MRC'!FW583))</f>
        <v/>
      </c>
      <c r="GZ383" s="2" t="str">
        <f>IF(MAX(GZ$299:GZ382)=$HA$299,"",GZ382+1)</f>
        <v/>
      </c>
      <c r="HA383" s="210" t="str">
        <f t="shared" si="18"/>
        <v/>
      </c>
      <c r="HC383" s="216" t="str">
        <f t="shared" si="12"/>
        <v/>
      </c>
      <c r="HD383" s="216" t="str">
        <f t="shared" si="13"/>
        <v/>
      </c>
      <c r="HF383" s="2">
        <f t="shared" si="19"/>
        <v>1000046</v>
      </c>
      <c r="HG383" s="210" t="str">
        <f t="shared" si="20"/>
        <v/>
      </c>
      <c r="HH383" s="4"/>
      <c r="HI383" s="4"/>
      <c r="HJ383" s="216" t="str">
        <f t="shared" si="16"/>
        <v/>
      </c>
      <c r="HK383" s="216" t="str">
        <f t="shared" si="17"/>
        <v/>
      </c>
      <c r="HM383" s="2">
        <f t="shared" si="22"/>
        <v>1000013</v>
      </c>
      <c r="HN383" s="210" t="str">
        <f t="shared" si="21"/>
        <v/>
      </c>
    </row>
    <row r="384" spans="204:222" x14ac:dyDescent="0.2">
      <c r="GV384" s="2" t="str">
        <f>IF(GX384="","",COUNTA(GX$300:GX384)+GV$299)</f>
        <v/>
      </c>
      <c r="GW384" s="2" t="str">
        <f>IF(GX384="","",IF(FIND(" ",GX384)=GW$298,MAX(GW$299:GW383)+1,""))</f>
        <v/>
      </c>
      <c r="GX384" s="2" t="str">
        <f>IF('Référentiel 2nde MRC'!FV584=0,"",CONCATENATE('Référentiel 2nde MRC'!FV584," ",'Référentiel 2nde MRC'!FW584))</f>
        <v/>
      </c>
      <c r="GZ384" s="2" t="str">
        <f>IF(MAX(GZ$299:GZ383)=$HA$299,"",GZ383+1)</f>
        <v/>
      </c>
      <c r="HA384" s="210" t="str">
        <f t="shared" si="18"/>
        <v/>
      </c>
      <c r="HC384" s="216" t="str">
        <f t="shared" si="12"/>
        <v/>
      </c>
      <c r="HD384" s="216" t="str">
        <f t="shared" si="13"/>
        <v/>
      </c>
      <c r="HF384" s="2">
        <f t="shared" si="19"/>
        <v>1000047</v>
      </c>
      <c r="HG384" s="210" t="str">
        <f t="shared" si="20"/>
        <v/>
      </c>
      <c r="HH384" s="4"/>
      <c r="HI384" s="4"/>
      <c r="HJ384" s="216" t="str">
        <f t="shared" si="16"/>
        <v/>
      </c>
      <c r="HK384" s="216" t="str">
        <f t="shared" si="17"/>
        <v/>
      </c>
      <c r="HM384" s="2">
        <f t="shared" si="22"/>
        <v>1000014</v>
      </c>
      <c r="HN384" s="210" t="str">
        <f t="shared" si="21"/>
        <v/>
      </c>
    </row>
    <row r="385" spans="204:222" x14ac:dyDescent="0.2">
      <c r="GV385" s="2" t="str">
        <f>IF(GX385="","",COUNTA(GX$300:GX385)+GV$299)</f>
        <v/>
      </c>
      <c r="GW385" s="2" t="str">
        <f>IF(GX385="","",IF(FIND(" ",GX385)=GW$298,MAX(GW$299:GW384)+1,""))</f>
        <v/>
      </c>
      <c r="GX385" s="2" t="str">
        <f>IF('Référentiel 2nde MRC'!FV585=0,"",CONCATENATE('Référentiel 2nde MRC'!FV585," ",'Référentiel 2nde MRC'!FW585))</f>
        <v/>
      </c>
      <c r="GZ385" s="2" t="str">
        <f>IF(MAX(GZ$299:GZ384)=$HA$299,"",GZ384+1)</f>
        <v/>
      </c>
      <c r="HA385" s="210" t="str">
        <f t="shared" si="18"/>
        <v/>
      </c>
      <c r="HC385" s="216" t="str">
        <f t="shared" si="12"/>
        <v/>
      </c>
      <c r="HD385" s="216" t="str">
        <f t="shared" si="13"/>
        <v/>
      </c>
      <c r="HF385" s="2">
        <f t="shared" si="19"/>
        <v>1000048</v>
      </c>
      <c r="HG385" s="210" t="str">
        <f t="shared" si="20"/>
        <v/>
      </c>
      <c r="HH385" s="4"/>
      <c r="HI385" s="4"/>
      <c r="HJ385" s="216" t="str">
        <f t="shared" si="16"/>
        <v/>
      </c>
      <c r="HK385" s="216" t="str">
        <f t="shared" si="17"/>
        <v/>
      </c>
      <c r="HM385" s="2">
        <f t="shared" si="22"/>
        <v>1000015</v>
      </c>
      <c r="HN385" s="210" t="str">
        <f t="shared" si="21"/>
        <v/>
      </c>
    </row>
    <row r="386" spans="204:222" x14ac:dyDescent="0.2">
      <c r="GV386" s="2" t="str">
        <f>IF(GX386="","",COUNTA(GX$300:GX386)+GV$299)</f>
        <v/>
      </c>
      <c r="GW386" s="2" t="str">
        <f>IF(GX386="","",IF(FIND(" ",GX386)=GW$298,MAX(GW$299:GW385)+1,""))</f>
        <v/>
      </c>
      <c r="GX386" s="2" t="str">
        <f>IF('Référentiel 2nde MRC'!FV586=0,"",CONCATENATE('Référentiel 2nde MRC'!FV586," ",'Référentiel 2nde MRC'!FW586))</f>
        <v/>
      </c>
      <c r="GZ386" s="2" t="str">
        <f>IF(MAX(GZ$299:GZ385)=$HA$299,"",GZ385+1)</f>
        <v/>
      </c>
      <c r="HA386" s="210" t="str">
        <f t="shared" si="18"/>
        <v/>
      </c>
      <c r="HC386" s="216" t="str">
        <f t="shared" si="12"/>
        <v/>
      </c>
      <c r="HD386" s="216" t="str">
        <f t="shared" si="13"/>
        <v/>
      </c>
      <c r="HF386" s="2">
        <f t="shared" si="19"/>
        <v>1000049</v>
      </c>
      <c r="HG386" s="210" t="str">
        <f t="shared" si="20"/>
        <v/>
      </c>
      <c r="HH386" s="4"/>
      <c r="HI386" s="4"/>
      <c r="HJ386" s="216" t="str">
        <f t="shared" si="16"/>
        <v/>
      </c>
      <c r="HK386" s="216" t="str">
        <f t="shared" si="17"/>
        <v/>
      </c>
      <c r="HM386" s="2">
        <f t="shared" si="22"/>
        <v>1000016</v>
      </c>
      <c r="HN386" s="210" t="str">
        <f t="shared" si="21"/>
        <v/>
      </c>
    </row>
    <row r="387" spans="204:222" x14ac:dyDescent="0.2">
      <c r="GV387" s="2" t="str">
        <f>IF(GX387="","",COUNTA(GX$300:GX387)+GV$299)</f>
        <v/>
      </c>
      <c r="GW387" s="2" t="str">
        <f>IF(GX387="","",IF(FIND(" ",GX387)=GW$298,MAX(GW$299:GW386)+1,""))</f>
        <v/>
      </c>
      <c r="GX387" s="2" t="str">
        <f>IF('Référentiel 2nde MRC'!FV587=0,"",CONCATENATE('Référentiel 2nde MRC'!FV587," ",'Référentiel 2nde MRC'!FW587))</f>
        <v/>
      </c>
      <c r="GZ387" s="2" t="str">
        <f>IF(MAX(GZ$299:GZ386)=$HA$299,"",GZ386+1)</f>
        <v/>
      </c>
      <c r="HA387" s="210" t="str">
        <f t="shared" si="18"/>
        <v/>
      </c>
      <c r="HC387" s="216" t="str">
        <f t="shared" si="12"/>
        <v/>
      </c>
      <c r="HD387" s="216" t="str">
        <f t="shared" si="13"/>
        <v/>
      </c>
      <c r="HF387" s="2">
        <f t="shared" si="19"/>
        <v>1000050</v>
      </c>
      <c r="HG387" s="210" t="str">
        <f t="shared" si="20"/>
        <v/>
      </c>
      <c r="HH387" s="4"/>
      <c r="HI387" s="4"/>
      <c r="HJ387" s="216" t="str">
        <f t="shared" si="16"/>
        <v/>
      </c>
      <c r="HK387" s="216" t="str">
        <f t="shared" si="17"/>
        <v/>
      </c>
      <c r="HM387" s="2">
        <f t="shared" si="22"/>
        <v>1000017</v>
      </c>
      <c r="HN387" s="210" t="str">
        <f t="shared" si="21"/>
        <v/>
      </c>
    </row>
    <row r="388" spans="204:222" x14ac:dyDescent="0.2">
      <c r="GV388" s="2" t="str">
        <f>IF(GX388="","",COUNTA(GX$300:GX388)+GV$299)</f>
        <v/>
      </c>
      <c r="GW388" s="2" t="str">
        <f>IF(GX388="","",IF(FIND(" ",GX388)=GW$298,MAX(GW$299:GW387)+1,""))</f>
        <v/>
      </c>
      <c r="GX388" s="2" t="str">
        <f>IF('Référentiel 2nde MRC'!FV588=0,"",CONCATENATE('Référentiel 2nde MRC'!FV588," ",'Référentiel 2nde MRC'!FW588))</f>
        <v/>
      </c>
      <c r="GZ388" s="2" t="str">
        <f>IF(MAX(GZ$299:GZ387)=$HA$299,"",GZ387+1)</f>
        <v/>
      </c>
      <c r="HA388" s="210" t="str">
        <f t="shared" si="18"/>
        <v/>
      </c>
      <c r="HC388" s="215">
        <f>IF(GZ300="","",GZ300)</f>
        <v>101</v>
      </c>
      <c r="HD388" s="215" t="str">
        <f>IF(HA300="","",HA300)</f>
        <v>1.A. Prendre contact avec le client interne ou externe (ou prospect), dans un cadre omnicanal :</v>
      </c>
      <c r="HF388" s="2">
        <f t="shared" si="19"/>
        <v>1000051</v>
      </c>
      <c r="HG388" s="210" t="str">
        <f t="shared" si="20"/>
        <v/>
      </c>
      <c r="HH388" s="4"/>
      <c r="HI388" s="4"/>
      <c r="HJ388" s="215">
        <f>IF(GV300="","",GV300)</f>
        <v>101</v>
      </c>
      <c r="HK388" s="215" t="str">
        <f>IF(GX300="","",GX300)</f>
        <v>1. Intégrer la relation client dans un cadre omnicanal</v>
      </c>
      <c r="HM388" s="2">
        <f t="shared" si="22"/>
        <v>1000018</v>
      </c>
      <c r="HN388" s="210" t="str">
        <f t="shared" si="21"/>
        <v/>
      </c>
    </row>
    <row r="389" spans="204:222" x14ac:dyDescent="0.2">
      <c r="GV389" s="2" t="str">
        <f>IF(GX389="","",COUNTA(GX$300:GX389)+GV$299)</f>
        <v/>
      </c>
      <c r="GW389" s="2" t="str">
        <f>IF(GX389="","",IF(FIND(" ",GX389)=GW$298,MAX(GW$299:GW388)+1,""))</f>
        <v/>
      </c>
      <c r="GX389" s="2" t="str">
        <f>IF('Référentiel 2nde MRC'!FV589=0,"",CONCATENATE('Référentiel 2nde MRC'!FV589," ",'Référentiel 2nde MRC'!FW589))</f>
        <v/>
      </c>
      <c r="GZ389" s="2" t="str">
        <f>IF(MAX(GZ$299:GZ388)=$HA$299,"",GZ388+1)</f>
        <v/>
      </c>
      <c r="HA389" s="210" t="str">
        <f t="shared" si="18"/>
        <v/>
      </c>
      <c r="HC389" s="215">
        <f t="shared" ref="HC389:HD389" si="23">IF(GZ301="","",GZ301)</f>
        <v>102</v>
      </c>
      <c r="HD389" s="215" t="str">
        <f t="shared" si="23"/>
        <v>1.B. Identifier le client externe ou interne à l’organisation et ses caractéristiques, dans un cadre omnicanal</v>
      </c>
      <c r="HF389" s="2">
        <f t="shared" si="19"/>
        <v>1000052</v>
      </c>
      <c r="HG389" s="210" t="str">
        <f t="shared" si="20"/>
        <v/>
      </c>
      <c r="HH389" s="4"/>
      <c r="HI389" s="4"/>
      <c r="HJ389" s="215">
        <f t="shared" ref="HJ389:HJ452" si="24">IF(GV301="","",GV301)</f>
        <v>102</v>
      </c>
      <c r="HK389" s="215" t="str">
        <f t="shared" ref="HK389:HK452" si="25">IF(GX301="","",GX301)</f>
        <v>1.A. Prendre contact avec le client interne ou externe (ou prospect), dans un cadre omnicanal :</v>
      </c>
      <c r="HM389" s="2">
        <f t="shared" si="22"/>
        <v>1000019</v>
      </c>
      <c r="HN389" s="210" t="str">
        <f t="shared" si="21"/>
        <v/>
      </c>
    </row>
    <row r="390" spans="204:222" x14ac:dyDescent="0.2">
      <c r="GV390" s="2" t="str">
        <f>IF(GX390="","",COUNTA(GX$300:GX390)+GV$299)</f>
        <v/>
      </c>
      <c r="GW390" s="2" t="str">
        <f>IF(GX390="","",IF(FIND(" ",GX390)=GW$298,MAX(GW$299:GW389)+1,""))</f>
        <v/>
      </c>
      <c r="GX390" s="2" t="str">
        <f>IF('Référentiel 2nde MRC'!FV590=0,"",CONCATENATE('Référentiel 2nde MRC'!FV590," ",'Référentiel 2nde MRC'!FW590))</f>
        <v/>
      </c>
      <c r="GZ390" s="2" t="str">
        <f>IF(MAX(GZ$299:GZ389)=$HA$299,"",GZ389+1)</f>
        <v/>
      </c>
      <c r="HA390" s="210" t="str">
        <f t="shared" si="18"/>
        <v/>
      </c>
      <c r="HC390" s="215">
        <f t="shared" ref="HC390:HD390" si="26">IF(GZ302="","",GZ302)</f>
        <v>103</v>
      </c>
      <c r="HD390" s="215" t="str">
        <f t="shared" si="26"/>
        <v>1.C. Identifier le besoin du client externe ou interne (ou du prospect), dans un cadre omnicanal</v>
      </c>
      <c r="HF390" s="2">
        <f t="shared" si="19"/>
        <v>1000053</v>
      </c>
      <c r="HG390" s="210" t="str">
        <f t="shared" si="20"/>
        <v/>
      </c>
      <c r="HH390" s="4"/>
      <c r="HI390" s="4"/>
      <c r="HJ390" s="215">
        <f t="shared" si="24"/>
        <v>103</v>
      </c>
      <c r="HK390" s="215" t="str">
        <f t="shared" si="25"/>
        <v>1.A.1. Accueillir le client lorsque celui-ci prend contact avec l’organisation</v>
      </c>
      <c r="HM390" s="2">
        <f t="shared" si="22"/>
        <v>1000020</v>
      </c>
      <c r="HN390" s="210" t="str">
        <f t="shared" si="21"/>
        <v/>
      </c>
    </row>
    <row r="391" spans="204:222" x14ac:dyDescent="0.2">
      <c r="GV391" s="2" t="str">
        <f>IF(GX391="","",COUNTA(GX$300:GX391)+GV$299)</f>
        <v/>
      </c>
      <c r="GW391" s="2" t="str">
        <f>IF(GX391="","",IF(FIND(" ",GX391)=GW$298,MAX(GW$299:GW390)+1,""))</f>
        <v/>
      </c>
      <c r="GX391" s="2" t="str">
        <f>IF('Référentiel 2nde MRC'!FV591=0,"",CONCATENATE('Référentiel 2nde MRC'!FV591," ",'Référentiel 2nde MRC'!FW591))</f>
        <v/>
      </c>
      <c r="GZ391" s="2" t="str">
        <f>IF(MAX(GZ$299:GZ390)=$HA$299,"",GZ390+1)</f>
        <v/>
      </c>
      <c r="HA391" s="210" t="str">
        <f t="shared" si="18"/>
        <v/>
      </c>
      <c r="HC391" s="215">
        <f t="shared" ref="HC391:HD391" si="27">IF(GZ303="","",GZ303)</f>
        <v>104</v>
      </c>
      <c r="HD391" s="215" t="str">
        <f t="shared" si="27"/>
        <v>1.D. Proposer une solution adaptée au parcours et à l’expérience du client interne ou externe (ou prospect), dans un cadre omnicanal</v>
      </c>
      <c r="HF391" s="2">
        <f t="shared" si="19"/>
        <v>1000054</v>
      </c>
      <c r="HG391" s="210" t="str">
        <f t="shared" si="20"/>
        <v/>
      </c>
      <c r="HH391" s="4"/>
      <c r="HI391" s="4"/>
      <c r="HJ391" s="215">
        <f t="shared" si="24"/>
        <v>104</v>
      </c>
      <c r="HK391" s="215" t="str">
        <f t="shared" si="25"/>
        <v>1.A.2. Prendre contact avec le client en situation de prospection</v>
      </c>
      <c r="HM391" s="2">
        <f t="shared" si="22"/>
        <v>1000021</v>
      </c>
      <c r="HN391" s="210" t="str">
        <f t="shared" si="21"/>
        <v/>
      </c>
    </row>
    <row r="392" spans="204:222" x14ac:dyDescent="0.2">
      <c r="GV392" s="2" t="str">
        <f>IF(GX392="","",COUNTA(GX$300:GX392)+GV$299)</f>
        <v/>
      </c>
      <c r="GW392" s="2" t="str">
        <f>IF(GX392="","",IF(FIND(" ",GX392)=GW$298,MAX(GW$299:GW391)+1,""))</f>
        <v/>
      </c>
      <c r="GX392" s="2" t="str">
        <f>IF('Référentiel 2nde MRC'!FV592=0,"",CONCATENATE('Référentiel 2nde MRC'!FV592," ",'Référentiel 2nde MRC'!FW592))</f>
        <v/>
      </c>
      <c r="GZ392" s="2" t="str">
        <f>IF(MAX(GZ$299:GZ391)=$HA$299,"",GZ391+1)</f>
        <v/>
      </c>
      <c r="HA392" s="210" t="str">
        <f t="shared" si="18"/>
        <v/>
      </c>
      <c r="HC392" s="215">
        <f t="shared" ref="HC392:HD392" si="28">IF(GZ304="","",GZ304)</f>
        <v>105</v>
      </c>
      <c r="HD392" s="215" t="str">
        <f t="shared" si="28"/>
        <v>2.A. Gérer le suivi de la demande du client interne ou externe (ou du prospect) dans un cadre omnicanal, notamment :</v>
      </c>
      <c r="HF392" s="2">
        <f t="shared" si="19"/>
        <v>1000055</v>
      </c>
      <c r="HG392" s="210" t="str">
        <f t="shared" si="20"/>
        <v/>
      </c>
      <c r="HH392" s="4"/>
      <c r="HI392" s="4"/>
      <c r="HJ392" s="215">
        <f t="shared" si="24"/>
        <v>105</v>
      </c>
      <c r="HK392" s="215" t="str">
        <f t="shared" si="25"/>
        <v>1.B. Identifier le client externe ou interne à l’organisation et ses caractéristiques, dans un cadre omnicanal</v>
      </c>
      <c r="HM392" s="2">
        <f t="shared" si="22"/>
        <v>1000022</v>
      </c>
      <c r="HN392" s="210" t="str">
        <f t="shared" si="21"/>
        <v/>
      </c>
    </row>
    <row r="393" spans="204:222" x14ac:dyDescent="0.2">
      <c r="GV393" s="2" t="str">
        <f>IF(GX393="","",COUNTA(GX$300:GX393)+GV$299)</f>
        <v/>
      </c>
      <c r="GW393" s="2" t="str">
        <f>IF(GX393="","",IF(FIND(" ",GX393)=GW$298,MAX(GW$299:GW392)+1,""))</f>
        <v/>
      </c>
      <c r="GX393" s="2" t="str">
        <f>IF('Référentiel 2nde MRC'!FV593=0,"",CONCATENATE('Référentiel 2nde MRC'!FV593," ",'Référentiel 2nde MRC'!FW593))</f>
        <v/>
      </c>
      <c r="GZ393" s="2" t="str">
        <f>IF(MAX(GZ$299:GZ392)=$HA$299,"",GZ392+1)</f>
        <v/>
      </c>
      <c r="HA393" s="210" t="str">
        <f t="shared" si="18"/>
        <v/>
      </c>
      <c r="HC393" s="215">
        <f t="shared" ref="HC393:HD393" si="29">IF(GZ305="","",GZ305)</f>
        <v>106</v>
      </c>
      <c r="HD393" s="215" t="str">
        <f t="shared" si="29"/>
        <v>2.B. Satisfaire le client interne ou externe (ou prospect) dans un cadre omnicanal</v>
      </c>
      <c r="HF393" s="2">
        <f t="shared" si="19"/>
        <v>1000056</v>
      </c>
      <c r="HG393" s="210" t="str">
        <f t="shared" si="20"/>
        <v/>
      </c>
      <c r="HH393" s="4"/>
      <c r="HI393" s="4"/>
      <c r="HJ393" s="215">
        <f t="shared" si="24"/>
        <v>106</v>
      </c>
      <c r="HK393" s="215" t="str">
        <f t="shared" si="25"/>
        <v>1.B.1. Identifier le client externe ou interne</v>
      </c>
      <c r="HM393" s="2">
        <f t="shared" si="22"/>
        <v>1000023</v>
      </c>
      <c r="HN393" s="210" t="str">
        <f t="shared" si="21"/>
        <v/>
      </c>
    </row>
    <row r="394" spans="204:222" x14ac:dyDescent="0.2">
      <c r="GV394" s="2" t="str">
        <f>IF(GX394="","",COUNTA(GX$300:GX394)+GV$299)</f>
        <v/>
      </c>
      <c r="GW394" s="2" t="str">
        <f>IF(GX394="","",IF(FIND(" ",GX394)=GW$298,MAX(GW$299:GW393)+1,""))</f>
        <v/>
      </c>
      <c r="GX394" s="2" t="str">
        <f>IF('Référentiel 2nde MRC'!FV594=0,"",CONCATENATE('Référentiel 2nde MRC'!FV594," ",'Référentiel 2nde MRC'!FW594))</f>
        <v/>
      </c>
      <c r="GZ394" s="2" t="str">
        <f>IF(MAX(GZ$299:GZ393)=$HA$299,"",GZ393+1)</f>
        <v/>
      </c>
      <c r="HA394" s="210" t="str">
        <f t="shared" si="18"/>
        <v/>
      </c>
      <c r="HC394" s="215">
        <f t="shared" ref="HC394:HD394" si="30">IF(GZ306="","",GZ306)</f>
        <v>107</v>
      </c>
      <c r="HD394" s="215" t="str">
        <f t="shared" si="30"/>
        <v>2.C. Fidéliser/pérenniser la relation avec le client interne ou externe dans un cadre omnicanal</v>
      </c>
      <c r="HF394" s="2">
        <f t="shared" si="19"/>
        <v>1000057</v>
      </c>
      <c r="HG394" s="210" t="str">
        <f t="shared" si="20"/>
        <v/>
      </c>
      <c r="HH394" s="4"/>
      <c r="HI394" s="4"/>
      <c r="HJ394" s="215">
        <f t="shared" si="24"/>
        <v>107</v>
      </c>
      <c r="HK394" s="215" t="str">
        <f t="shared" si="25"/>
        <v>1.B.2. Repérer ses caractéristiques</v>
      </c>
      <c r="HM394" s="2">
        <f t="shared" si="22"/>
        <v>1000024</v>
      </c>
      <c r="HN394" s="210" t="str">
        <f t="shared" si="21"/>
        <v/>
      </c>
    </row>
    <row r="395" spans="204:222" x14ac:dyDescent="0.2">
      <c r="GV395" s="2" t="str">
        <f>IF(GX395="","",COUNTA(GX$300:GX395)+GV$299)</f>
        <v/>
      </c>
      <c r="GW395" s="2" t="str">
        <f>IF(GX395="","",IF(FIND(" ",GX395)=GW$298,MAX(GW$299:GW394)+1,""))</f>
        <v/>
      </c>
      <c r="GX395" s="2" t="str">
        <f>IF('Référentiel 2nde MRC'!FV595=0,"",CONCATENATE('Référentiel 2nde MRC'!FV595," ",'Référentiel 2nde MRC'!FW595))</f>
        <v/>
      </c>
      <c r="GZ395" s="2" t="str">
        <f>IF(MAX(GZ$299:GZ394)=$HA$299,"",GZ394+1)</f>
        <v/>
      </c>
      <c r="HA395" s="210" t="str">
        <f t="shared" si="18"/>
        <v/>
      </c>
      <c r="HC395" s="215">
        <f t="shared" ref="HC395:HD395" si="31">IF(GZ307="","",GZ307)</f>
        <v>108</v>
      </c>
      <c r="HD395" s="215" t="str">
        <f t="shared" si="31"/>
        <v>3.A. Assurer la veille informationnelle et commerciale (la collecte) dans un cadre omnicanal</v>
      </c>
      <c r="HF395" s="2">
        <f t="shared" si="19"/>
        <v>1000058</v>
      </c>
      <c r="HG395" s="210" t="str">
        <f t="shared" si="20"/>
        <v/>
      </c>
      <c r="HH395" s="4"/>
      <c r="HI395" s="4"/>
      <c r="HJ395" s="215">
        <f t="shared" si="24"/>
        <v>108</v>
      </c>
      <c r="HK395" s="215" t="str">
        <f t="shared" si="25"/>
        <v>1.B.3. En amont d’une opération de prospection, cibler les prospects en fonction de leurs caractéristiques et des objectifs de l’opération</v>
      </c>
      <c r="HM395" s="2">
        <f t="shared" si="22"/>
        <v>1000025</v>
      </c>
      <c r="HN395" s="210" t="str">
        <f t="shared" si="21"/>
        <v/>
      </c>
    </row>
    <row r="396" spans="204:222" x14ac:dyDescent="0.2">
      <c r="GV396" s="2" t="str">
        <f>IF(GX396="","",COUNTA(GX$300:GX396)+GV$299)</f>
        <v/>
      </c>
      <c r="GW396" s="2" t="str">
        <f>IF(GX396="","",IF(FIND(" ",GX396)=GW$298,MAX(GW$299:GW395)+1,""))</f>
        <v/>
      </c>
      <c r="GX396" s="2" t="str">
        <f>IF('Référentiel 2nde MRC'!FV596=0,"",CONCATENATE('Référentiel 2nde MRC'!FV596," ",'Référentiel 2nde MRC'!FW596))</f>
        <v/>
      </c>
      <c r="GZ396" s="2" t="str">
        <f>IF(MAX(GZ$299:GZ395)=$HA$299,"",GZ395+1)</f>
        <v/>
      </c>
      <c r="HA396" s="210" t="str">
        <f t="shared" si="18"/>
        <v/>
      </c>
      <c r="HC396" s="215">
        <f t="shared" ref="HC396:HD396" si="32">IF(GZ308="","",GZ308)</f>
        <v>109</v>
      </c>
      <c r="HD396" s="215" t="str">
        <f t="shared" si="32"/>
        <v>3.B. Traiter et exploiter l’information relative à la relation client (interne, externe ou prospect) dans un cadre omnicanal</v>
      </c>
      <c r="HF396" s="2">
        <f t="shared" si="19"/>
        <v>1000059</v>
      </c>
      <c r="HG396" s="210" t="str">
        <f t="shared" si="20"/>
        <v/>
      </c>
      <c r="HH396" s="4"/>
      <c r="HI396" s="4"/>
      <c r="HJ396" s="215">
        <f t="shared" si="24"/>
        <v>109</v>
      </c>
      <c r="HK396" s="215" t="str">
        <f t="shared" si="25"/>
        <v>1.C. Identifier le besoin du client externe ou interne (ou du prospect), dans un cadre omnicanal</v>
      </c>
      <c r="HM396" s="2">
        <f t="shared" si="22"/>
        <v>1000026</v>
      </c>
      <c r="HN396" s="210" t="str">
        <f t="shared" si="21"/>
        <v/>
      </c>
    </row>
    <row r="397" spans="204:222" x14ac:dyDescent="0.2">
      <c r="GV397" s="2" t="str">
        <f>IF(GX397="","",COUNTA(GX$300:GX397)+GV$299)</f>
        <v/>
      </c>
      <c r="GW397" s="2" t="str">
        <f>IF(GX397="","",IF(FIND(" ",GX397)=GW$298,MAX(GW$299:GW396)+1,""))</f>
        <v/>
      </c>
      <c r="GX397" s="2" t="str">
        <f>IF('Référentiel 2nde MRC'!FV597=0,"",CONCATENATE('Référentiel 2nde MRC'!FV597," ",'Référentiel 2nde MRC'!FW597))</f>
        <v/>
      </c>
      <c r="GZ397" s="2" t="str">
        <f>IF(MAX(GZ$299:GZ396)=$HA$299,"",GZ396+1)</f>
        <v/>
      </c>
      <c r="HA397" s="210" t="str">
        <f t="shared" si="18"/>
        <v/>
      </c>
      <c r="HC397" s="215">
        <f t="shared" ref="HC397:HD397" si="33">IF(GZ309="","",GZ309)</f>
        <v>110</v>
      </c>
      <c r="HD397" s="215" t="str">
        <f t="shared" si="33"/>
        <v>3.C. Diffuser l’information au client interne, externe ou au prospect dans un cadre omnicanal</v>
      </c>
      <c r="HF397" s="2">
        <f t="shared" si="19"/>
        <v>1000060</v>
      </c>
      <c r="HG397" s="210" t="str">
        <f t="shared" si="20"/>
        <v/>
      </c>
      <c r="HH397" s="4"/>
      <c r="HI397" s="4"/>
      <c r="HJ397" s="215">
        <f t="shared" si="24"/>
        <v>110</v>
      </c>
      <c r="HK397" s="215" t="str">
        <f t="shared" si="25"/>
        <v>1.C.1. Appréhender le parcours et l’expérience du client/prospect (dans des situations relativement simples)</v>
      </c>
      <c r="HM397" s="2">
        <f t="shared" si="22"/>
        <v>1000027</v>
      </c>
      <c r="HN397" s="210" t="str">
        <f t="shared" si="21"/>
        <v/>
      </c>
    </row>
    <row r="398" spans="204:222" x14ac:dyDescent="0.2">
      <c r="GV398" s="2" t="str">
        <f>IF(GX398="","",COUNTA(GX$300:GX398)+GV$299)</f>
        <v/>
      </c>
      <c r="GW398" s="2" t="str">
        <f>IF(GX398="","",IF(FIND(" ",GX398)=GW$298,MAX(GW$299:GW397)+1,""))</f>
        <v/>
      </c>
      <c r="GX398" s="2" t="str">
        <f>IF('Référentiel 2nde MRC'!FV598=0,"",CONCATENATE('Référentiel 2nde MRC'!FV598," ",'Référentiel 2nde MRC'!FW598))</f>
        <v/>
      </c>
      <c r="GZ398" s="2" t="str">
        <f>IF(MAX(GZ$299:GZ397)=$HA$299,"",GZ397+1)</f>
        <v/>
      </c>
      <c r="HA398" s="210" t="str">
        <f t="shared" si="18"/>
        <v/>
      </c>
      <c r="HC398" s="215" t="str">
        <f t="shared" ref="HC398:HD398" si="34">IF(GZ310="","",GZ310)</f>
        <v/>
      </c>
      <c r="HD398" s="215" t="str">
        <f t="shared" si="34"/>
        <v/>
      </c>
      <c r="HF398" s="2">
        <f t="shared" si="19"/>
        <v>1000061</v>
      </c>
      <c r="HG398" s="210" t="str">
        <f t="shared" si="20"/>
        <v/>
      </c>
      <c r="HH398" s="4"/>
      <c r="HI398" s="4"/>
      <c r="HJ398" s="215">
        <f t="shared" si="24"/>
        <v>111</v>
      </c>
      <c r="HK398" s="215" t="str">
        <f t="shared" si="25"/>
        <v>1.C.2. Situer le client/prospect dans son parcours et son expérience</v>
      </c>
      <c r="HM398" s="2">
        <f t="shared" si="22"/>
        <v>1000028</v>
      </c>
      <c r="HN398" s="210" t="str">
        <f t="shared" si="21"/>
        <v/>
      </c>
    </row>
    <row r="399" spans="204:222" x14ac:dyDescent="0.2">
      <c r="GV399" s="2" t="str">
        <f>IF(GX399="","",COUNTA(GX$300:GX399)+GV$299)</f>
        <v/>
      </c>
      <c r="GW399" s="2" t="str">
        <f>IF(GX399="","",IF(FIND(" ",GX399)=GW$298,MAX(GW$299:GW398)+1,""))</f>
        <v/>
      </c>
      <c r="GX399" s="2" t="str">
        <f>IF('Référentiel 2nde MRC'!FV599=0,"",CONCATENATE('Référentiel 2nde MRC'!FV599," ",'Référentiel 2nde MRC'!FW599))</f>
        <v/>
      </c>
      <c r="GZ399" s="2" t="str">
        <f>IF(MAX(GZ$299:GZ398)=$HA$299,"",GZ398+1)</f>
        <v/>
      </c>
      <c r="HA399" s="210" t="str">
        <f t="shared" si="18"/>
        <v/>
      </c>
      <c r="HC399" s="215" t="str">
        <f t="shared" ref="HC399:HD399" si="35">IF(GZ311="","",GZ311)</f>
        <v/>
      </c>
      <c r="HD399" s="215" t="str">
        <f t="shared" si="35"/>
        <v/>
      </c>
      <c r="HF399" s="2">
        <f t="shared" si="19"/>
        <v>1000062</v>
      </c>
      <c r="HG399" s="210" t="str">
        <f t="shared" si="20"/>
        <v/>
      </c>
      <c r="HH399" s="4"/>
      <c r="HI399" s="4"/>
      <c r="HJ399" s="215">
        <f t="shared" si="24"/>
        <v>112</v>
      </c>
      <c r="HK399" s="215" t="str">
        <f t="shared" si="25"/>
        <v>1.C.3. Interagir pour cibler le besoin</v>
      </c>
      <c r="HM399" s="2">
        <f t="shared" si="22"/>
        <v>1000029</v>
      </c>
      <c r="HN399" s="210" t="str">
        <f t="shared" si="21"/>
        <v/>
      </c>
    </row>
    <row r="400" spans="204:222" x14ac:dyDescent="0.2">
      <c r="GV400" s="2" t="str">
        <f>IF(GX400="","",COUNTA(GX$300:GX400)+GV$299)</f>
        <v/>
      </c>
      <c r="GW400" s="2" t="str">
        <f>IF(GX400="","",IF(FIND(" ",GX400)=GW$298,MAX(GW$299:GW399)+1,""))</f>
        <v/>
      </c>
      <c r="GX400" s="2" t="str">
        <f>IF('Référentiel 2nde MRC'!FV600=0,"",CONCATENATE('Référentiel 2nde MRC'!FV600," ",'Référentiel 2nde MRC'!FW600))</f>
        <v/>
      </c>
      <c r="GZ400" s="2" t="str">
        <f>IF(MAX(GZ$299:GZ399)=$HA$299,"",GZ399+1)</f>
        <v/>
      </c>
      <c r="HA400" s="210" t="str">
        <f t="shared" si="18"/>
        <v/>
      </c>
      <c r="HC400" s="215" t="str">
        <f t="shared" ref="HC400:HD400" si="36">IF(GZ312="","",GZ312)</f>
        <v/>
      </c>
      <c r="HD400" s="215" t="str">
        <f t="shared" si="36"/>
        <v/>
      </c>
      <c r="HF400" s="2">
        <f t="shared" si="19"/>
        <v>1000063</v>
      </c>
      <c r="HG400" s="210" t="str">
        <f t="shared" si="20"/>
        <v/>
      </c>
      <c r="HH400" s="4"/>
      <c r="HI400" s="4"/>
      <c r="HJ400" s="215">
        <f t="shared" si="24"/>
        <v>113</v>
      </c>
      <c r="HK400" s="215" t="str">
        <f t="shared" si="25"/>
        <v>1.C.4. Identifier le besoin du client/prospect</v>
      </c>
      <c r="HM400" s="2">
        <f t="shared" si="22"/>
        <v>1000030</v>
      </c>
      <c r="HN400" s="210" t="str">
        <f t="shared" si="21"/>
        <v/>
      </c>
    </row>
    <row r="401" spans="204:222" x14ac:dyDescent="0.2">
      <c r="GV401" s="2" t="str">
        <f>IF(GX401="","",COUNTA(GX$300:GX401)+GV$299)</f>
        <v/>
      </c>
      <c r="GW401" s="2" t="str">
        <f>IF(GX401="","",IF(FIND(" ",GX401)=GW$298,MAX(GW$299:GW400)+1,""))</f>
        <v/>
      </c>
      <c r="GX401" s="2" t="str">
        <f>IF('Référentiel 2nde MRC'!FV601=0,"",CONCATENATE('Référentiel 2nde MRC'!FV601," ",'Référentiel 2nde MRC'!FW601))</f>
        <v/>
      </c>
      <c r="GZ401" s="2" t="str">
        <f>IF(MAX(GZ$299:GZ400)=$HA$299,"",GZ400+1)</f>
        <v/>
      </c>
      <c r="HA401" s="210" t="str">
        <f t="shared" si="18"/>
        <v/>
      </c>
      <c r="HC401" s="215" t="str">
        <f t="shared" ref="HC401:HD401" si="37">IF(GZ313="","",GZ313)</f>
        <v/>
      </c>
      <c r="HD401" s="215" t="str">
        <f t="shared" si="37"/>
        <v/>
      </c>
      <c r="HF401" s="2">
        <f t="shared" si="19"/>
        <v>1000064</v>
      </c>
      <c r="HG401" s="210" t="str">
        <f t="shared" si="20"/>
        <v/>
      </c>
      <c r="HH401" s="4"/>
      <c r="HI401" s="4"/>
      <c r="HJ401" s="215">
        <f t="shared" si="24"/>
        <v>114</v>
      </c>
      <c r="HK401" s="215" t="str">
        <f t="shared" si="25"/>
        <v>1.D. Proposer une solution adaptée au parcours et à l’expérience du client interne ou externe (ou prospect), dans un cadre omnicanal</v>
      </c>
      <c r="HM401" s="2">
        <f t="shared" si="22"/>
        <v>1000031</v>
      </c>
      <c r="HN401" s="210" t="str">
        <f t="shared" si="21"/>
        <v/>
      </c>
    </row>
    <row r="402" spans="204:222" x14ac:dyDescent="0.2">
      <c r="GV402" s="2" t="str">
        <f>IF(GX402="","",COUNTA(GX$300:GX402)+GV$299)</f>
        <v/>
      </c>
      <c r="GW402" s="2" t="str">
        <f>IF(GX402="","",IF(FIND(" ",GX402)=GW$298,MAX(GW$299:GW401)+1,""))</f>
        <v/>
      </c>
      <c r="GX402" s="2" t="str">
        <f>IF('Référentiel 2nde MRC'!FV602=0,"",CONCATENATE('Référentiel 2nde MRC'!FV602," ",'Référentiel 2nde MRC'!FW602))</f>
        <v/>
      </c>
      <c r="GZ402" s="2" t="str">
        <f>IF(MAX(GZ$299:GZ401)=$HA$299,"",GZ401+1)</f>
        <v/>
      </c>
      <c r="HA402" s="210" t="str">
        <f t="shared" si="18"/>
        <v/>
      </c>
      <c r="HC402" s="215" t="str">
        <f t="shared" ref="HC402:HD402" si="38">IF(GZ314="","",GZ314)</f>
        <v/>
      </c>
      <c r="HD402" s="215" t="str">
        <f t="shared" si="38"/>
        <v/>
      </c>
      <c r="HF402" s="2">
        <f t="shared" si="19"/>
        <v>1000065</v>
      </c>
      <c r="HG402" s="210" t="str">
        <f t="shared" si="20"/>
        <v/>
      </c>
      <c r="HH402" s="4"/>
      <c r="HI402" s="4"/>
      <c r="HJ402" s="215">
        <f t="shared" si="24"/>
        <v>115</v>
      </c>
      <c r="HK402" s="215" t="str">
        <f t="shared" si="25"/>
        <v>1.D.1. Personnaliser la solution marchande et/ou non marchande</v>
      </c>
      <c r="HM402" s="2">
        <f t="shared" si="22"/>
        <v>1000032</v>
      </c>
      <c r="HN402" s="210" t="str">
        <f t="shared" si="21"/>
        <v/>
      </c>
    </row>
    <row r="403" spans="204:222" x14ac:dyDescent="0.2">
      <c r="GV403" s="2" t="str">
        <f>IF(GX403="","",COUNTA(GX$300:GX403)+GV$299)</f>
        <v/>
      </c>
      <c r="GW403" s="2" t="str">
        <f>IF(GX403="","",IF(FIND(" ",GX403)=GW$298,MAX(GW$299:GW402)+1,""))</f>
        <v/>
      </c>
      <c r="GX403" s="2" t="str">
        <f>IF('Référentiel 2nde MRC'!FV603=0,"",CONCATENATE('Référentiel 2nde MRC'!FV603," ",'Référentiel 2nde MRC'!FW603))</f>
        <v/>
      </c>
      <c r="GZ403" s="2" t="str">
        <f>IF(MAX(GZ$299:GZ402)=$HA$299,"",GZ402+1)</f>
        <v/>
      </c>
      <c r="HA403" s="210" t="str">
        <f t="shared" si="18"/>
        <v/>
      </c>
      <c r="HC403" s="215" t="str">
        <f t="shared" ref="HC403:HD403" si="39">IF(GZ315="","",GZ315)</f>
        <v/>
      </c>
      <c r="HD403" s="215" t="str">
        <f t="shared" si="39"/>
        <v/>
      </c>
      <c r="HF403" s="2">
        <f t="shared" si="19"/>
        <v>1000066</v>
      </c>
      <c r="HG403" s="210" t="str">
        <f t="shared" si="20"/>
        <v/>
      </c>
      <c r="HH403" s="4"/>
      <c r="HI403" s="4"/>
      <c r="HJ403" s="215">
        <f t="shared" si="24"/>
        <v>116</v>
      </c>
      <c r="HK403" s="215" t="str">
        <f t="shared" si="25"/>
        <v>1.D.2. Finaliser le contact (encaissement, vérification de la satisfaction, prise de congé…)</v>
      </c>
      <c r="HM403" s="2">
        <f t="shared" si="22"/>
        <v>1000033</v>
      </c>
      <c r="HN403" s="210" t="str">
        <f t="shared" si="21"/>
        <v/>
      </c>
    </row>
    <row r="404" spans="204:222" x14ac:dyDescent="0.2">
      <c r="GV404" s="2" t="str">
        <f>IF(GX404="","",COUNTA(GX$300:GX404)+GV$299)</f>
        <v/>
      </c>
      <c r="GW404" s="2" t="str">
        <f>IF(GX404="","",IF(FIND(" ",GX404)=GW$298,MAX(GW$299:GW403)+1,""))</f>
        <v/>
      </c>
      <c r="GX404" s="2" t="str">
        <f>IF('Référentiel 2nde MRC'!FV604=0,"",CONCATENATE('Référentiel 2nde MRC'!FV604," ",'Référentiel 2nde MRC'!FW604))</f>
        <v/>
      </c>
      <c r="GZ404" s="2" t="str">
        <f>IF(MAX(GZ$299:GZ403)=$HA$299,"",GZ403+1)</f>
        <v/>
      </c>
      <c r="HA404" s="210" t="str">
        <f t="shared" si="18"/>
        <v/>
      </c>
      <c r="HC404" s="215" t="str">
        <f t="shared" ref="HC404:HD404" si="40">IF(GZ316="","",GZ316)</f>
        <v/>
      </c>
      <c r="HD404" s="215" t="str">
        <f t="shared" si="40"/>
        <v/>
      </c>
      <c r="HF404" s="2">
        <f t="shared" si="19"/>
        <v>1000067</v>
      </c>
      <c r="HG404" s="210" t="str">
        <f t="shared" si="20"/>
        <v/>
      </c>
      <c r="HH404" s="4"/>
      <c r="HI404" s="4"/>
      <c r="HJ404" s="215">
        <f t="shared" si="24"/>
        <v>117</v>
      </c>
      <c r="HK404" s="215" t="str">
        <f t="shared" si="25"/>
        <v>2. Assurer le suivi de la relation client (à des fins de satisfaction et de fidélisation)</v>
      </c>
      <c r="HM404" s="2">
        <f t="shared" si="22"/>
        <v>1000034</v>
      </c>
      <c r="HN404" s="210" t="str">
        <f t="shared" si="21"/>
        <v/>
      </c>
    </row>
    <row r="405" spans="204:222" x14ac:dyDescent="0.2">
      <c r="GV405" s="2" t="str">
        <f>IF(GX405="","",COUNTA(GX$300:GX405)+GV$299)</f>
        <v/>
      </c>
      <c r="GW405" s="2" t="str">
        <f>IF(GX405="","",IF(FIND(" ",GX405)=GW$298,MAX(GW$299:GW404)+1,""))</f>
        <v/>
      </c>
      <c r="GX405" s="2" t="str">
        <f>IF('Référentiel 2nde MRC'!FV605=0,"",CONCATENATE('Référentiel 2nde MRC'!FV605," ",'Référentiel 2nde MRC'!FW605))</f>
        <v/>
      </c>
      <c r="GZ405" s="2" t="str">
        <f>IF(MAX(GZ$299:GZ404)=$HA$299,"",GZ404+1)</f>
        <v/>
      </c>
      <c r="HA405" s="210" t="str">
        <f t="shared" si="18"/>
        <v/>
      </c>
      <c r="HC405" s="215" t="str">
        <f t="shared" ref="HC405:HD405" si="41">IF(GZ317="","",GZ317)</f>
        <v/>
      </c>
      <c r="HD405" s="215" t="str">
        <f t="shared" si="41"/>
        <v/>
      </c>
      <c r="HF405" s="2">
        <f t="shared" si="19"/>
        <v>1000068</v>
      </c>
      <c r="HG405" s="210" t="str">
        <f t="shared" si="20"/>
        <v/>
      </c>
      <c r="HH405" s="4"/>
      <c r="HI405" s="4"/>
      <c r="HJ405" s="215">
        <f t="shared" si="24"/>
        <v>118</v>
      </c>
      <c r="HK405" s="215" t="str">
        <f t="shared" si="25"/>
        <v>2.A. Gérer le suivi de la demande du client interne ou externe (ou du prospect) dans un cadre omnicanal, notamment :</v>
      </c>
      <c r="HM405" s="2">
        <f t="shared" si="22"/>
        <v>1000035</v>
      </c>
      <c r="HN405" s="210" t="str">
        <f t="shared" si="21"/>
        <v/>
      </c>
    </row>
    <row r="406" spans="204:222" x14ac:dyDescent="0.2">
      <c r="GV406" s="2" t="str">
        <f>IF(GX406="","",COUNTA(GX$300:GX406)+GV$299)</f>
        <v/>
      </c>
      <c r="GW406" s="2" t="str">
        <f>IF(GX406="","",IF(FIND(" ",GX406)=GW$298,MAX(GW$299:GW405)+1,""))</f>
        <v/>
      </c>
      <c r="GX406" s="2" t="str">
        <f>IF('Référentiel 2nde MRC'!FV606=0,"",CONCATENATE('Référentiel 2nde MRC'!FV606," ",'Référentiel 2nde MRC'!FW606))</f>
        <v/>
      </c>
      <c r="GZ406" s="2" t="str">
        <f>IF(MAX(GZ$299:GZ405)=$HA$299,"",GZ405+1)</f>
        <v/>
      </c>
      <c r="HA406" s="210" t="str">
        <f t="shared" si="18"/>
        <v/>
      </c>
      <c r="HC406" s="215" t="str">
        <f t="shared" ref="HC406:HD406" si="42">IF(GZ318="","",GZ318)</f>
        <v/>
      </c>
      <c r="HD406" s="215" t="str">
        <f t="shared" si="42"/>
        <v/>
      </c>
      <c r="HF406" s="2">
        <f t="shared" si="19"/>
        <v>1000069</v>
      </c>
      <c r="HG406" s="210" t="str">
        <f t="shared" si="20"/>
        <v/>
      </c>
      <c r="HH406" s="4"/>
      <c r="HI406" s="4"/>
      <c r="HJ406" s="215">
        <f t="shared" si="24"/>
        <v>119</v>
      </c>
      <c r="HK406" s="215" t="str">
        <f t="shared" si="25"/>
        <v>2.A.1. Gérer les commandes</v>
      </c>
      <c r="HM406" s="2">
        <f t="shared" si="22"/>
        <v>1000036</v>
      </c>
      <c r="HN406" s="210" t="str">
        <f t="shared" si="21"/>
        <v/>
      </c>
    </row>
    <row r="407" spans="204:222" x14ac:dyDescent="0.2">
      <c r="GV407" s="2" t="str">
        <f>IF(GX407="","",COUNTA(GX$300:GX407)+GV$299)</f>
        <v/>
      </c>
      <c r="GW407" s="2" t="str">
        <f>IF(GX407="","",IF(FIND(" ",GX407)=GW$298,MAX(GW$299:GW406)+1,""))</f>
        <v/>
      </c>
      <c r="GX407" s="2" t="str">
        <f>IF('Référentiel 2nde MRC'!FV607=0,"",CONCATENATE('Référentiel 2nde MRC'!FV607," ",'Référentiel 2nde MRC'!FW607))</f>
        <v/>
      </c>
      <c r="GZ407" s="2" t="str">
        <f>IF(MAX(GZ$299:GZ406)=$HA$299,"",GZ406+1)</f>
        <v/>
      </c>
      <c r="HA407" s="210" t="str">
        <f t="shared" si="18"/>
        <v/>
      </c>
      <c r="HC407" s="215" t="str">
        <f t="shared" ref="HC407:HD407" si="43">IF(GZ319="","",GZ319)</f>
        <v/>
      </c>
      <c r="HD407" s="215" t="str">
        <f t="shared" si="43"/>
        <v/>
      </c>
      <c r="HF407" s="2">
        <f t="shared" si="19"/>
        <v>1000070</v>
      </c>
      <c r="HG407" s="210" t="str">
        <f t="shared" si="20"/>
        <v/>
      </c>
      <c r="HH407" s="4"/>
      <c r="HI407" s="4"/>
      <c r="HJ407" s="215">
        <f t="shared" si="24"/>
        <v>120</v>
      </c>
      <c r="HK407" s="215" t="str">
        <f t="shared" si="25"/>
        <v>2.A.2. Gérer les services associés (livraisons…)</v>
      </c>
      <c r="HM407" s="2">
        <f t="shared" si="22"/>
        <v>1000037</v>
      </c>
      <c r="HN407" s="210" t="str">
        <f t="shared" si="21"/>
        <v/>
      </c>
    </row>
    <row r="408" spans="204:222" x14ac:dyDescent="0.2">
      <c r="GV408" s="2" t="str">
        <f>IF(GX408="","",COUNTA(GX$300:GX408)+GV$299)</f>
        <v/>
      </c>
      <c r="GW408" s="2" t="str">
        <f>IF(GX408="","",IF(FIND(" ",GX408)=GW$298,MAX(GW$299:GW407)+1,""))</f>
        <v/>
      </c>
      <c r="GX408" s="2" t="str">
        <f>IF('Référentiel 2nde MRC'!FV608=0,"",CONCATENATE('Référentiel 2nde MRC'!FV608," ",'Référentiel 2nde MRC'!FW608))</f>
        <v/>
      </c>
      <c r="GZ408" s="2" t="str">
        <f>IF(MAX(GZ$299:GZ407)=$HA$299,"",GZ407+1)</f>
        <v/>
      </c>
      <c r="HA408" s="210" t="str">
        <f t="shared" si="18"/>
        <v/>
      </c>
      <c r="HC408" s="215" t="str">
        <f t="shared" ref="HC408:HD408" si="44">IF(GZ320="","",GZ320)</f>
        <v/>
      </c>
      <c r="HD408" s="215" t="str">
        <f t="shared" si="44"/>
        <v/>
      </c>
      <c r="HF408" s="2">
        <f t="shared" si="19"/>
        <v>1000071</v>
      </c>
      <c r="HG408" s="210" t="str">
        <f t="shared" si="20"/>
        <v/>
      </c>
      <c r="HH408" s="4"/>
      <c r="HI408" s="4"/>
      <c r="HJ408" s="215">
        <f t="shared" si="24"/>
        <v>121</v>
      </c>
      <c r="HK408" s="215" t="str">
        <f t="shared" si="25"/>
        <v>2.A.3. Gérer les prestations internes</v>
      </c>
      <c r="HM408" s="2">
        <f t="shared" si="22"/>
        <v>1000038</v>
      </c>
      <c r="HN408" s="210" t="str">
        <f t="shared" si="21"/>
        <v/>
      </c>
    </row>
    <row r="409" spans="204:222" x14ac:dyDescent="0.2">
      <c r="GV409" s="2" t="str">
        <f>IF(GX409="","",COUNTA(GX$300:GX409)+GV$299)</f>
        <v/>
      </c>
      <c r="GW409" s="2" t="str">
        <f>IF(GX409="","",IF(FIND(" ",GX409)=GW$298,MAX(GW$299:GW408)+1,""))</f>
        <v/>
      </c>
      <c r="GX409" s="2" t="str">
        <f>IF('Référentiel 2nde MRC'!FV609=0,"",CONCATENATE('Référentiel 2nde MRC'!FV609," ",'Référentiel 2nde MRC'!FW609))</f>
        <v/>
      </c>
      <c r="GZ409" s="2" t="str">
        <f>IF(MAX(GZ$299:GZ408)=$HA$299,"",GZ408+1)</f>
        <v/>
      </c>
      <c r="HA409" s="210" t="str">
        <f t="shared" si="18"/>
        <v/>
      </c>
      <c r="HC409" s="215" t="str">
        <f t="shared" ref="HC409:HD409" si="45">IF(GZ321="","",GZ321)</f>
        <v/>
      </c>
      <c r="HD409" s="215" t="str">
        <f t="shared" si="45"/>
        <v/>
      </c>
      <c r="HF409" s="2">
        <f t="shared" si="19"/>
        <v>1000072</v>
      </c>
      <c r="HG409" s="210" t="str">
        <f t="shared" si="20"/>
        <v/>
      </c>
      <c r="HH409" s="4"/>
      <c r="HI409" s="4"/>
      <c r="HJ409" s="215">
        <f t="shared" si="24"/>
        <v>122</v>
      </c>
      <c r="HK409" s="215" t="str">
        <f t="shared" si="25"/>
        <v>2.A.4. Gérer les prestations externes</v>
      </c>
      <c r="HM409" s="2">
        <f t="shared" si="22"/>
        <v>1000039</v>
      </c>
      <c r="HN409" s="210" t="str">
        <f t="shared" si="21"/>
        <v/>
      </c>
    </row>
    <row r="410" spans="204:222" x14ac:dyDescent="0.2">
      <c r="GV410" s="2" t="str">
        <f>IF(GX410="","",COUNTA(GX$300:GX410)+GV$299)</f>
        <v/>
      </c>
      <c r="GW410" s="2" t="str">
        <f>IF(GX410="","",IF(FIND(" ",GX410)=GW$298,MAX(GW$299:GW409)+1,""))</f>
        <v/>
      </c>
      <c r="GX410" s="2" t="str">
        <f>IF('Référentiel 2nde MRC'!FV610=0,"",CONCATENATE('Référentiel 2nde MRC'!FV610," ",'Référentiel 2nde MRC'!FW610))</f>
        <v/>
      </c>
      <c r="GZ410" s="2" t="str">
        <f>IF(MAX(GZ$299:GZ409)=$HA$299,"",GZ409+1)</f>
        <v/>
      </c>
      <c r="HA410" s="210" t="str">
        <f t="shared" si="18"/>
        <v/>
      </c>
      <c r="HC410" s="215" t="str">
        <f t="shared" ref="HC410:HD410" si="46">IF(GZ322="","",GZ322)</f>
        <v/>
      </c>
      <c r="HD410" s="215" t="str">
        <f t="shared" si="46"/>
        <v/>
      </c>
      <c r="HF410" s="2">
        <f t="shared" si="19"/>
        <v>1000073</v>
      </c>
      <c r="HG410" s="210" t="str">
        <f t="shared" si="20"/>
        <v/>
      </c>
      <c r="HH410" s="4"/>
      <c r="HI410" s="4"/>
      <c r="HJ410" s="215">
        <f t="shared" si="24"/>
        <v>123</v>
      </c>
      <c r="HK410" s="215" t="str">
        <f t="shared" si="25"/>
        <v>2.B. Satisfaire le client interne ou externe (ou prospect) dans un cadre omnicanal</v>
      </c>
      <c r="HM410" s="2">
        <f t="shared" si="22"/>
        <v>1000040</v>
      </c>
      <c r="HN410" s="210" t="str">
        <f t="shared" si="21"/>
        <v/>
      </c>
    </row>
    <row r="411" spans="204:222" x14ac:dyDescent="0.2">
      <c r="GV411" s="2" t="str">
        <f>IF(GX411="","",COUNTA(GX$300:GX411)+GV$299)</f>
        <v/>
      </c>
      <c r="GW411" s="2" t="str">
        <f>IF(GX411="","",IF(FIND(" ",GX411)=GW$298,MAX(GW$299:GW410)+1,""))</f>
        <v/>
      </c>
      <c r="GX411" s="2" t="str">
        <f>IF('Référentiel 2nde MRC'!FV611=0,"",CONCATENATE('Référentiel 2nde MRC'!FV611," ",'Référentiel 2nde MRC'!FW611))</f>
        <v/>
      </c>
      <c r="GZ411" s="2" t="str">
        <f>IF(MAX(GZ$299:GZ410)=$HA$299,"",GZ410+1)</f>
        <v/>
      </c>
      <c r="HA411" s="210" t="str">
        <f t="shared" si="18"/>
        <v/>
      </c>
      <c r="HC411" s="215" t="str">
        <f t="shared" ref="HC411:HD411" si="47">IF(GZ323="","",GZ323)</f>
        <v/>
      </c>
      <c r="HD411" s="215" t="str">
        <f t="shared" si="47"/>
        <v/>
      </c>
      <c r="HF411" s="2">
        <f t="shared" si="19"/>
        <v>1000074</v>
      </c>
      <c r="HG411" s="210" t="str">
        <f t="shared" si="20"/>
        <v/>
      </c>
      <c r="HH411" s="4"/>
      <c r="HI411" s="4"/>
      <c r="HJ411" s="215">
        <f t="shared" si="24"/>
        <v>124</v>
      </c>
      <c r="HK411" s="215" t="str">
        <f t="shared" si="25"/>
        <v>2.B.1. Contribuer à la satisfaction du client/prospect par la qualité de la relation établie</v>
      </c>
      <c r="HM411" s="2">
        <f t="shared" si="22"/>
        <v>1000041</v>
      </c>
      <c r="HN411" s="210" t="str">
        <f t="shared" si="21"/>
        <v/>
      </c>
    </row>
    <row r="412" spans="204:222" x14ac:dyDescent="0.2">
      <c r="GV412" s="2" t="str">
        <f>IF(GX412="","",COUNTA(GX$300:GX412)+GV$299)</f>
        <v/>
      </c>
      <c r="GW412" s="2" t="str">
        <f>IF(GX412="","",IF(FIND(" ",GX412)=GW$298,MAX(GW$299:GW411)+1,""))</f>
        <v/>
      </c>
      <c r="GX412" s="2" t="str">
        <f>IF('Référentiel 2nde MRC'!FV612=0,"",CONCATENATE('Référentiel 2nde MRC'!FV612," ",'Référentiel 2nde MRC'!FW612))</f>
        <v/>
      </c>
      <c r="GZ412" s="2" t="str">
        <f>IF(MAX(GZ$299:GZ411)=$HA$299,"",GZ411+1)</f>
        <v/>
      </c>
      <c r="HA412" s="210" t="str">
        <f t="shared" si="18"/>
        <v/>
      </c>
      <c r="HC412" s="215" t="str">
        <f t="shared" ref="HC412:HD412" si="48">IF(GZ324="","",GZ324)</f>
        <v/>
      </c>
      <c r="HD412" s="215" t="str">
        <f t="shared" si="48"/>
        <v/>
      </c>
      <c r="HF412" s="2">
        <f t="shared" si="19"/>
        <v>1000075</v>
      </c>
      <c r="HG412" s="210" t="str">
        <f t="shared" si="20"/>
        <v/>
      </c>
      <c r="HH412" s="4"/>
      <c r="HI412" s="4"/>
      <c r="HJ412" s="215">
        <f t="shared" si="24"/>
        <v>125</v>
      </c>
      <c r="HK412" s="215" t="str">
        <f t="shared" si="25"/>
        <v>2.B.2. Contribuer à la satisfaction par la co-construction d’une solution de suivi adéquate et personnalisée, avec le client interne ou externe (ou prospect)</v>
      </c>
      <c r="HM412" s="2">
        <f t="shared" si="22"/>
        <v>1000042</v>
      </c>
      <c r="HN412" s="210" t="str">
        <f t="shared" si="21"/>
        <v/>
      </c>
    </row>
    <row r="413" spans="204:222" x14ac:dyDescent="0.2">
      <c r="GV413" s="2" t="str">
        <f>IF(GX413="","",COUNTA(GX$300:GX413)+GV$299)</f>
        <v/>
      </c>
      <c r="GW413" s="2" t="str">
        <f>IF(GX413="","",IF(FIND(" ",GX413)=GW$298,MAX(GW$299:GW412)+1,""))</f>
        <v/>
      </c>
      <c r="GX413" s="2" t="str">
        <f>IF('Référentiel 2nde MRC'!FV613=0,"",CONCATENATE('Référentiel 2nde MRC'!FV613," ",'Référentiel 2nde MRC'!FW613))</f>
        <v/>
      </c>
      <c r="GZ413" s="2" t="str">
        <f>IF(MAX(GZ$299:GZ412)=$HA$299,"",GZ412+1)</f>
        <v/>
      </c>
      <c r="HA413" s="210" t="str">
        <f t="shared" si="18"/>
        <v/>
      </c>
      <c r="HC413" s="215" t="str">
        <f t="shared" ref="HC413:HD413" si="49">IF(GZ325="","",GZ325)</f>
        <v/>
      </c>
      <c r="HD413" s="215" t="str">
        <f t="shared" si="49"/>
        <v/>
      </c>
      <c r="HF413" s="2">
        <f t="shared" si="19"/>
        <v>1000076</v>
      </c>
      <c r="HG413" s="210" t="str">
        <f t="shared" si="20"/>
        <v/>
      </c>
      <c r="HH413" s="4"/>
      <c r="HI413" s="4"/>
      <c r="HJ413" s="215">
        <f t="shared" si="24"/>
        <v>126</v>
      </c>
      <c r="HK413" s="215" t="str">
        <f t="shared" si="25"/>
        <v>2.B.3. Recueillir les réclamations avec une attitude constructive, les transmettre à l’interlocuteur approprié</v>
      </c>
      <c r="HM413" s="2">
        <f t="shared" si="22"/>
        <v>1000043</v>
      </c>
      <c r="HN413" s="210" t="str">
        <f t="shared" si="21"/>
        <v/>
      </c>
    </row>
    <row r="414" spans="204:222" x14ac:dyDescent="0.2">
      <c r="GV414" s="2" t="str">
        <f>IF(GX414="","",COUNTA(GX$300:GX414)+GV$299)</f>
        <v/>
      </c>
      <c r="GW414" s="2" t="str">
        <f>IF(GX414="","",IF(FIND(" ",GX414)=GW$298,MAX(GW$299:GW413)+1,""))</f>
        <v/>
      </c>
      <c r="GX414" s="2" t="str">
        <f>IF('Référentiel 2nde MRC'!FV614=0,"",CONCATENATE('Référentiel 2nde MRC'!FV614," ",'Référentiel 2nde MRC'!FW614))</f>
        <v/>
      </c>
      <c r="GZ414" s="2" t="str">
        <f>IF(MAX(GZ$299:GZ413)=$HA$299,"",GZ413+1)</f>
        <v/>
      </c>
      <c r="HA414" s="210" t="str">
        <f t="shared" si="18"/>
        <v/>
      </c>
      <c r="HC414" s="215" t="str">
        <f t="shared" ref="HC414:HD414" si="50">IF(GZ326="","",GZ326)</f>
        <v/>
      </c>
      <c r="HD414" s="215" t="str">
        <f t="shared" si="50"/>
        <v/>
      </c>
      <c r="HF414" s="2">
        <f t="shared" si="19"/>
        <v>1000077</v>
      </c>
      <c r="HG414" s="210" t="str">
        <f t="shared" si="20"/>
        <v/>
      </c>
      <c r="HH414" s="4"/>
      <c r="HI414" s="4"/>
      <c r="HJ414" s="215">
        <f t="shared" si="24"/>
        <v>127</v>
      </c>
      <c r="HK414" s="215" t="str">
        <f t="shared" si="25"/>
        <v>2.B.4. Rendre compte</v>
      </c>
      <c r="HM414" s="2">
        <f t="shared" si="22"/>
        <v>1000044</v>
      </c>
      <c r="HN414" s="210" t="str">
        <f t="shared" si="21"/>
        <v/>
      </c>
    </row>
    <row r="415" spans="204:222" x14ac:dyDescent="0.2">
      <c r="GV415" s="2" t="str">
        <f>IF(GX415="","",COUNTA(GX$300:GX415)+GV$299)</f>
        <v/>
      </c>
      <c r="GW415" s="2" t="str">
        <f>IF(GX415="","",IF(FIND(" ",GX415)=GW$298,MAX(GW$299:GW414)+1,""))</f>
        <v/>
      </c>
      <c r="GX415" s="2" t="str">
        <f>IF('Référentiel 2nde MRC'!FV615=0,"",CONCATENATE('Référentiel 2nde MRC'!FV615," ",'Référentiel 2nde MRC'!FW615))</f>
        <v/>
      </c>
      <c r="GZ415" s="2" t="str">
        <f>IF(MAX(GZ$299:GZ414)=$HA$299,"",GZ414+1)</f>
        <v/>
      </c>
      <c r="HA415" s="210" t="str">
        <f t="shared" si="18"/>
        <v/>
      </c>
      <c r="HC415" s="215" t="str">
        <f t="shared" ref="HC415:HD415" si="51">IF(GZ327="","",GZ327)</f>
        <v/>
      </c>
      <c r="HD415" s="215" t="str">
        <f t="shared" si="51"/>
        <v/>
      </c>
      <c r="HF415" s="2">
        <f t="shared" si="19"/>
        <v>1000078</v>
      </c>
      <c r="HG415" s="210" t="str">
        <f t="shared" si="20"/>
        <v/>
      </c>
      <c r="HH415" s="4"/>
      <c r="HI415" s="4"/>
      <c r="HJ415" s="215">
        <f t="shared" si="24"/>
        <v>128</v>
      </c>
      <c r="HK415" s="215" t="str">
        <f t="shared" si="25"/>
        <v>2.C. Fidéliser/pérenniser la relation avec le client interne ou externe dans un cadre omnicanal</v>
      </c>
      <c r="HM415" s="2">
        <f t="shared" si="22"/>
        <v>1000045</v>
      </c>
      <c r="HN415" s="210" t="str">
        <f t="shared" si="21"/>
        <v/>
      </c>
    </row>
    <row r="416" spans="204:222" x14ac:dyDescent="0.2">
      <c r="GV416" s="2" t="str">
        <f>IF(GX416="","",COUNTA(GX$300:GX416)+GV$299)</f>
        <v/>
      </c>
      <c r="GW416" s="2" t="str">
        <f>IF(GX416="","",IF(FIND(" ",GX416)=GW$298,MAX(GW$299:GW415)+1,""))</f>
        <v/>
      </c>
      <c r="GX416" s="2" t="str">
        <f>IF('Référentiel 2nde MRC'!FV616=0,"",CONCATENATE('Référentiel 2nde MRC'!FV616," ",'Référentiel 2nde MRC'!FW616))</f>
        <v/>
      </c>
      <c r="GZ416" s="2" t="str">
        <f>IF(MAX(GZ$299:GZ415)=$HA$299,"",GZ415+1)</f>
        <v/>
      </c>
      <c r="HA416" s="210" t="str">
        <f t="shared" si="18"/>
        <v/>
      </c>
      <c r="HC416" s="215" t="str">
        <f t="shared" ref="HC416:HD416" si="52">IF(GZ328="","",GZ328)</f>
        <v/>
      </c>
      <c r="HD416" s="215" t="str">
        <f t="shared" si="52"/>
        <v/>
      </c>
      <c r="HF416" s="2">
        <f t="shared" si="19"/>
        <v>1000079</v>
      </c>
      <c r="HG416" s="210" t="str">
        <f t="shared" si="20"/>
        <v/>
      </c>
      <c r="HH416" s="4"/>
      <c r="HI416" s="4"/>
      <c r="HJ416" s="215">
        <f t="shared" si="24"/>
        <v>129</v>
      </c>
      <c r="HK416" s="215" t="str">
        <f t="shared" si="25"/>
        <v>2.C.1. Contribuer à la fidélisation du client/prospect par la qualité commerciale de la relation établie</v>
      </c>
      <c r="HM416" s="2">
        <f t="shared" si="22"/>
        <v>1000046</v>
      </c>
      <c r="HN416" s="210" t="str">
        <f t="shared" si="21"/>
        <v/>
      </c>
    </row>
    <row r="417" spans="204:222" x14ac:dyDescent="0.2">
      <c r="GV417" s="2" t="str">
        <f>IF(GX417="","",COUNTA(GX$300:GX417)+GV$299)</f>
        <v/>
      </c>
      <c r="GW417" s="2" t="str">
        <f>IF(GX417="","",IF(FIND(" ",GX417)=GW$298,MAX(GW$299:GW416)+1,""))</f>
        <v/>
      </c>
      <c r="GX417" s="2" t="str">
        <f>IF('Référentiel 2nde MRC'!FV617=0,"",CONCATENATE('Référentiel 2nde MRC'!FV617," ",'Référentiel 2nde MRC'!FW617))</f>
        <v/>
      </c>
      <c r="GZ417" s="2" t="str">
        <f>IF(MAX(GZ$299:GZ416)=$HA$299,"",GZ416+1)</f>
        <v/>
      </c>
      <c r="HA417" s="210" t="str">
        <f t="shared" si="18"/>
        <v/>
      </c>
      <c r="HC417" s="215" t="str">
        <f t="shared" ref="HC417:HD417" si="53">IF(GZ329="","",GZ329)</f>
        <v/>
      </c>
      <c r="HD417" s="215" t="str">
        <f t="shared" si="53"/>
        <v/>
      </c>
      <c r="HF417" s="2">
        <f t="shared" si="19"/>
        <v>1000080</v>
      </c>
      <c r="HG417" s="210" t="str">
        <f t="shared" si="20"/>
        <v/>
      </c>
      <c r="HH417" s="4"/>
      <c r="HI417" s="4"/>
      <c r="HJ417" s="215">
        <f t="shared" si="24"/>
        <v>130</v>
      </c>
      <c r="HK417" s="215" t="str">
        <f t="shared" si="25"/>
        <v>2.C.2. Contribuer à la fidélisation par la co-construction d’une solution de suivi adéquate et personnalisée, avec le client interne ou externe</v>
      </c>
      <c r="HM417" s="2">
        <f t="shared" si="22"/>
        <v>1000047</v>
      </c>
      <c r="HN417" s="210" t="str">
        <f t="shared" si="21"/>
        <v/>
      </c>
    </row>
    <row r="418" spans="204:222" x14ac:dyDescent="0.2">
      <c r="GV418" s="2" t="str">
        <f>IF(GX418="","",COUNTA(GX$300:GX418)+GV$299)</f>
        <v/>
      </c>
      <c r="GW418" s="2" t="str">
        <f>IF(GX418="","",IF(FIND(" ",GX418)=GW$298,MAX(GW$299:GW417)+1,""))</f>
        <v/>
      </c>
      <c r="GX418" s="2" t="str">
        <f>IF('Référentiel 2nde MRC'!FV618=0,"",CONCATENATE('Référentiel 2nde MRC'!FV618," ",'Référentiel 2nde MRC'!FW618))</f>
        <v/>
      </c>
      <c r="GZ418" s="2" t="str">
        <f>IF(MAX(GZ$299:GZ417)=$HA$299,"",GZ417+1)</f>
        <v/>
      </c>
      <c r="HA418" s="210" t="str">
        <f t="shared" si="18"/>
        <v/>
      </c>
      <c r="HC418" s="215" t="str">
        <f t="shared" ref="HC418:HD418" si="54">IF(GZ330="","",GZ330)</f>
        <v/>
      </c>
      <c r="HD418" s="215" t="str">
        <f t="shared" si="54"/>
        <v/>
      </c>
      <c r="HF418" s="2">
        <f t="shared" si="19"/>
        <v>1000081</v>
      </c>
      <c r="HG418" s="210" t="str">
        <f t="shared" si="20"/>
        <v/>
      </c>
      <c r="HH418" s="4"/>
      <c r="HI418" s="4"/>
      <c r="HJ418" s="215">
        <f t="shared" si="24"/>
        <v>131</v>
      </c>
      <c r="HK418" s="215" t="str">
        <f t="shared" si="25"/>
        <v>2.C.3. Sélectionner et mettre en oeuvre des outils simples de fidélisation (ex : proposition de la carte de fidélité…)</v>
      </c>
      <c r="HM418" s="2">
        <f t="shared" si="22"/>
        <v>1000048</v>
      </c>
      <c r="HN418" s="210" t="str">
        <f t="shared" si="21"/>
        <v/>
      </c>
    </row>
    <row r="419" spans="204:222" x14ac:dyDescent="0.2">
      <c r="GV419" s="2" t="str">
        <f>IF(GX419="","",COUNTA(GX$300:GX419)+GV$299)</f>
        <v/>
      </c>
      <c r="GW419" s="2" t="str">
        <f>IF(GX419="","",IF(FIND(" ",GX419)=GW$298,MAX(GW$299:GW418)+1,""))</f>
        <v/>
      </c>
      <c r="GX419" s="2" t="str">
        <f>IF('Référentiel 2nde MRC'!FV619=0,"",CONCATENATE('Référentiel 2nde MRC'!FV619," ",'Référentiel 2nde MRC'!FW619))</f>
        <v/>
      </c>
      <c r="GZ419" s="2" t="str">
        <f>IF(MAX(GZ$299:GZ418)=$HA$299,"",GZ418+1)</f>
        <v/>
      </c>
      <c r="HA419" s="210" t="str">
        <f t="shared" si="18"/>
        <v/>
      </c>
      <c r="HC419" s="215" t="str">
        <f t="shared" ref="HC419:HD419" si="55">IF(GZ331="","",GZ331)</f>
        <v/>
      </c>
      <c r="HD419" s="215" t="str">
        <f t="shared" si="55"/>
        <v/>
      </c>
      <c r="HF419" s="2">
        <f t="shared" si="19"/>
        <v>1000082</v>
      </c>
      <c r="HG419" s="210" t="str">
        <f t="shared" si="20"/>
        <v/>
      </c>
      <c r="HH419" s="4"/>
      <c r="HI419" s="4"/>
      <c r="HJ419" s="215">
        <f t="shared" si="24"/>
        <v>132</v>
      </c>
      <c r="HK419" s="215" t="str">
        <f t="shared" si="25"/>
        <v>3. Collecter et exploiter l’information dans le cadre de la relation client</v>
      </c>
      <c r="HM419" s="2">
        <f t="shared" si="22"/>
        <v>1000049</v>
      </c>
      <c r="HN419" s="210" t="str">
        <f t="shared" si="21"/>
        <v/>
      </c>
    </row>
    <row r="420" spans="204:222" x14ac:dyDescent="0.2">
      <c r="GV420" s="2" t="str">
        <f>IF(GX420="","",COUNTA(GX$300:GX420)+GV$299)</f>
        <v/>
      </c>
      <c r="GW420" s="2" t="str">
        <f>IF(GX420="","",IF(FIND(" ",GX420)=GW$298,MAX(GW$299:GW419)+1,""))</f>
        <v/>
      </c>
      <c r="GX420" s="2" t="str">
        <f>IF('Référentiel 2nde MRC'!FV620=0,"",CONCATENATE('Référentiel 2nde MRC'!FV620," ",'Référentiel 2nde MRC'!FW620))</f>
        <v/>
      </c>
      <c r="GZ420" s="2" t="str">
        <f>IF(MAX(GZ$299:GZ419)=$HA$299,"",GZ419+1)</f>
        <v/>
      </c>
      <c r="HA420" s="210" t="str">
        <f t="shared" si="18"/>
        <v/>
      </c>
      <c r="HC420" s="215" t="str">
        <f t="shared" ref="HC420:HD420" si="56">IF(GZ332="","",GZ332)</f>
        <v/>
      </c>
      <c r="HD420" s="215" t="str">
        <f t="shared" si="56"/>
        <v/>
      </c>
      <c r="HF420" s="2">
        <f t="shared" si="19"/>
        <v>1000083</v>
      </c>
      <c r="HG420" s="210" t="str">
        <f t="shared" si="20"/>
        <v/>
      </c>
      <c r="HH420" s="4"/>
      <c r="HI420" s="4"/>
      <c r="HJ420" s="215">
        <f t="shared" si="24"/>
        <v>133</v>
      </c>
      <c r="HK420" s="215" t="str">
        <f t="shared" si="25"/>
        <v>3.A. Assurer la veille informationnelle et commerciale (la collecte) dans un cadre omnicanal</v>
      </c>
      <c r="HM420" s="2">
        <f t="shared" si="22"/>
        <v>1000050</v>
      </c>
      <c r="HN420" s="210" t="str">
        <f t="shared" si="21"/>
        <v/>
      </c>
    </row>
    <row r="421" spans="204:222" x14ac:dyDescent="0.2">
      <c r="GV421" s="2" t="str">
        <f>IF(GX421="","",COUNTA(GX$300:GX421)+GV$299)</f>
        <v/>
      </c>
      <c r="GW421" s="2" t="str">
        <f>IF(GX421="","",IF(FIND(" ",GX421)=GW$298,MAX(GW$299:GW420)+1,""))</f>
        <v/>
      </c>
      <c r="GX421" s="2" t="str">
        <f>IF('Référentiel 2nde MRC'!FV621=0,"",CONCATENATE('Référentiel 2nde MRC'!FV621," ",'Référentiel 2nde MRC'!FW621))</f>
        <v/>
      </c>
      <c r="GZ421" s="2" t="str">
        <f>IF(MAX(GZ$299:GZ420)=$HA$299,"",GZ420+1)</f>
        <v/>
      </c>
      <c r="HA421" s="210" t="str">
        <f t="shared" si="18"/>
        <v/>
      </c>
      <c r="HC421" s="215" t="str">
        <f t="shared" ref="HC421:HD421" si="57">IF(GZ333="","",GZ333)</f>
        <v/>
      </c>
      <c r="HD421" s="215" t="str">
        <f t="shared" si="57"/>
        <v/>
      </c>
      <c r="HF421" s="2">
        <f t="shared" si="19"/>
        <v>1000084</v>
      </c>
      <c r="HG421" s="210" t="str">
        <f t="shared" si="20"/>
        <v/>
      </c>
      <c r="HH421" s="4"/>
      <c r="HI421" s="4"/>
      <c r="HJ421" s="215">
        <f t="shared" si="24"/>
        <v>134</v>
      </c>
      <c r="HK421" s="215" t="str">
        <f t="shared" si="25"/>
        <v>3.A.1. En amont du contact, rechercher et réunir l’information utile au contact avec le client interne, externe ou avec le prospect (offres, profil de clientèle, évolutions, etc.)</v>
      </c>
      <c r="HM421" s="2">
        <f t="shared" si="22"/>
        <v>1000051</v>
      </c>
      <c r="HN421" s="210" t="str">
        <f t="shared" si="21"/>
        <v/>
      </c>
    </row>
    <row r="422" spans="204:222" x14ac:dyDescent="0.2">
      <c r="GV422" s="2" t="str">
        <f>IF(GX422="","",COUNTA(GX$300:GX422)+GV$299)</f>
        <v/>
      </c>
      <c r="GW422" s="2" t="str">
        <f>IF(GX422="","",IF(FIND(" ",GX422)=GW$298,MAX(GW$299:GW421)+1,""))</f>
        <v/>
      </c>
      <c r="GX422" s="2" t="str">
        <f>IF('Référentiel 2nde MRC'!FV622=0,"",CONCATENATE('Référentiel 2nde MRC'!FV622," ",'Référentiel 2nde MRC'!FW622))</f>
        <v/>
      </c>
      <c r="GZ422" s="2" t="str">
        <f>IF(MAX(GZ$299:GZ421)=$HA$299,"",GZ421+1)</f>
        <v/>
      </c>
      <c r="HA422" s="210" t="str">
        <f t="shared" si="18"/>
        <v/>
      </c>
      <c r="HC422" s="215" t="str">
        <f t="shared" ref="HC422:HD422" si="58">IF(GZ334="","",GZ334)</f>
        <v/>
      </c>
      <c r="HD422" s="215" t="str">
        <f t="shared" si="58"/>
        <v/>
      </c>
      <c r="HF422" s="2">
        <f t="shared" si="19"/>
        <v>1000085</v>
      </c>
      <c r="HG422" s="210" t="str">
        <f t="shared" si="20"/>
        <v/>
      </c>
      <c r="HH422" s="4"/>
      <c r="HI422" s="4"/>
      <c r="HJ422" s="215">
        <f t="shared" si="24"/>
        <v>135</v>
      </c>
      <c r="HK422" s="215" t="str">
        <f t="shared" si="25"/>
        <v>3.A.2. Lors du contact et en aval, rechercher/collecter l’information utile à la relation client interne, externe ou à la relation avec le prospect (satisfaction, fidélisation…)</v>
      </c>
      <c r="HM422" s="2">
        <f t="shared" si="22"/>
        <v>1000052</v>
      </c>
      <c r="HN422" s="210" t="str">
        <f t="shared" si="21"/>
        <v/>
      </c>
    </row>
    <row r="423" spans="204:222" x14ac:dyDescent="0.2">
      <c r="GV423" s="2" t="str">
        <f>IF(GX423="","",COUNTA(GX$300:GX423)+GV$299)</f>
        <v/>
      </c>
      <c r="GW423" s="2" t="str">
        <f>IF(GX423="","",IF(FIND(" ",GX423)=GW$298,MAX(GW$299:GW422)+1,""))</f>
        <v/>
      </c>
      <c r="GX423" s="2" t="str">
        <f>IF('Référentiel 2nde MRC'!FV623=0,"",CONCATENATE('Référentiel 2nde MRC'!FV623," ",'Référentiel 2nde MRC'!FW623))</f>
        <v/>
      </c>
      <c r="GZ423" s="2" t="str">
        <f>IF(MAX(GZ$299:GZ422)=$HA$299,"",GZ422+1)</f>
        <v/>
      </c>
      <c r="HA423" s="210" t="str">
        <f t="shared" si="18"/>
        <v/>
      </c>
      <c r="HC423" s="215" t="str">
        <f t="shared" ref="HC423:HD423" si="59">IF(GZ335="","",GZ335)</f>
        <v/>
      </c>
      <c r="HD423" s="215" t="str">
        <f t="shared" si="59"/>
        <v/>
      </c>
      <c r="HF423" s="2">
        <f t="shared" si="19"/>
        <v>1000086</v>
      </c>
      <c r="HG423" s="210" t="str">
        <f t="shared" si="20"/>
        <v/>
      </c>
      <c r="HH423" s="4"/>
      <c r="HI423" s="4"/>
      <c r="HJ423" s="215">
        <f t="shared" si="24"/>
        <v>136</v>
      </c>
      <c r="HK423" s="215" t="str">
        <f t="shared" si="25"/>
        <v>3.A.3. Effectuer les mises à jour nécessaires de l’information</v>
      </c>
      <c r="HM423" s="2">
        <f t="shared" si="22"/>
        <v>1000053</v>
      </c>
      <c r="HN423" s="210" t="str">
        <f t="shared" si="21"/>
        <v/>
      </c>
    </row>
    <row r="424" spans="204:222" x14ac:dyDescent="0.2">
      <c r="GV424" s="2" t="str">
        <f>IF(GX424="","",COUNTA(GX$300:GX424)+GV$299)</f>
        <v/>
      </c>
      <c r="GW424" s="2" t="str">
        <f>IF(GX424="","",IF(FIND(" ",GX424)=GW$298,MAX(GW$299:GW423)+1,""))</f>
        <v/>
      </c>
      <c r="GX424" s="2" t="str">
        <f>IF('Référentiel 2nde MRC'!FV624=0,"",CONCATENATE('Référentiel 2nde MRC'!FV624," ",'Référentiel 2nde MRC'!FW624))</f>
        <v/>
      </c>
      <c r="GZ424" s="2" t="str">
        <f>IF(MAX(GZ$299:GZ423)=$HA$299,"",GZ423+1)</f>
        <v/>
      </c>
      <c r="HA424" s="210" t="str">
        <f t="shared" si="18"/>
        <v/>
      </c>
      <c r="HC424" s="215" t="str">
        <f t="shared" ref="HC424:HD424" si="60">IF(GZ336="","",GZ336)</f>
        <v/>
      </c>
      <c r="HD424" s="215" t="str">
        <f t="shared" si="60"/>
        <v/>
      </c>
      <c r="HF424" s="2">
        <f t="shared" si="19"/>
        <v>1000087</v>
      </c>
      <c r="HG424" s="210" t="str">
        <f t="shared" si="20"/>
        <v/>
      </c>
      <c r="HH424" s="4"/>
      <c r="HI424" s="4"/>
      <c r="HJ424" s="215">
        <f t="shared" si="24"/>
        <v>137</v>
      </c>
      <c r="HK424" s="215" t="str">
        <f t="shared" si="25"/>
        <v>3.B. Traiter et exploiter l’information relative à la relation client (interne, externe ou prospect) dans un cadre omnicanal</v>
      </c>
      <c r="HM424" s="2">
        <f t="shared" si="22"/>
        <v>1000054</v>
      </c>
      <c r="HN424" s="210" t="str">
        <f t="shared" si="21"/>
        <v/>
      </c>
    </row>
    <row r="425" spans="204:222" x14ac:dyDescent="0.2">
      <c r="HC425" s="215" t="str">
        <f t="shared" ref="HC425:HD425" si="61">IF(GZ337="","",GZ337)</f>
        <v/>
      </c>
      <c r="HD425" s="215" t="str">
        <f t="shared" si="61"/>
        <v/>
      </c>
      <c r="HF425" s="2">
        <f t="shared" si="19"/>
        <v>1000088</v>
      </c>
      <c r="HG425" s="210" t="str">
        <f t="shared" si="20"/>
        <v/>
      </c>
      <c r="HH425" s="4"/>
      <c r="HI425" s="4"/>
      <c r="HJ425" s="215">
        <f t="shared" si="24"/>
        <v>138</v>
      </c>
      <c r="HK425" s="215" t="str">
        <f t="shared" si="25"/>
        <v>3.B.1. En amont du contact, exploiter l’information utile au contact avec le client interne, externe ou avec le prospect (offres, profil de clientèle, etc.)</v>
      </c>
      <c r="HM425" s="2">
        <f t="shared" si="22"/>
        <v>1000055</v>
      </c>
      <c r="HN425" s="210" t="str">
        <f t="shared" si="21"/>
        <v/>
      </c>
    </row>
    <row r="426" spans="204:222" x14ac:dyDescent="0.2">
      <c r="HC426" s="215" t="str">
        <f t="shared" ref="HC426:HD426" si="62">IF(GZ338="","",GZ338)</f>
        <v/>
      </c>
      <c r="HD426" s="215" t="str">
        <f t="shared" si="62"/>
        <v/>
      </c>
      <c r="HF426" s="2">
        <f t="shared" si="19"/>
        <v>1000089</v>
      </c>
      <c r="HG426" s="210" t="str">
        <f t="shared" si="20"/>
        <v/>
      </c>
      <c r="HH426" s="4"/>
      <c r="HI426" s="4"/>
      <c r="HJ426" s="215">
        <f t="shared" si="24"/>
        <v>139</v>
      </c>
      <c r="HK426" s="215" t="str">
        <f t="shared" si="25"/>
        <v>3.B.2. Lors du contact et en aval, traiter et exploiter l’information utile à la relation client interne, externe ou à la relation avec le prospect (satisfaction, fidélisation…)</v>
      </c>
      <c r="HM426" s="2">
        <f t="shared" si="22"/>
        <v>1000056</v>
      </c>
      <c r="HN426" s="210" t="str">
        <f t="shared" si="21"/>
        <v/>
      </c>
    </row>
    <row r="427" spans="204:222" x14ac:dyDescent="0.2">
      <c r="HC427" s="215" t="str">
        <f t="shared" ref="HC427:HD427" si="63">IF(GZ339="","",GZ339)</f>
        <v/>
      </c>
      <c r="HD427" s="215" t="str">
        <f t="shared" si="63"/>
        <v/>
      </c>
      <c r="HF427" s="2">
        <f t="shared" si="19"/>
        <v>1000090</v>
      </c>
      <c r="HG427" s="210" t="str">
        <f t="shared" si="20"/>
        <v/>
      </c>
      <c r="HH427" s="4"/>
      <c r="HI427" s="4"/>
      <c r="HJ427" s="215">
        <f t="shared" si="24"/>
        <v>140</v>
      </c>
      <c r="HK427" s="215" t="str">
        <f t="shared" si="25"/>
        <v>3.C. Diffuser l’information au client interne, externe ou au prospect dans un cadre omnicanal</v>
      </c>
      <c r="HM427" s="2">
        <f t="shared" si="22"/>
        <v>1000057</v>
      </c>
      <c r="HN427" s="210" t="str">
        <f t="shared" si="21"/>
        <v/>
      </c>
    </row>
    <row r="428" spans="204:222" x14ac:dyDescent="0.2">
      <c r="HC428" s="215" t="str">
        <f t="shared" ref="HC428:HD428" si="64">IF(GZ340="","",GZ340)</f>
        <v/>
      </c>
      <c r="HD428" s="215" t="str">
        <f t="shared" si="64"/>
        <v/>
      </c>
      <c r="HF428" s="2">
        <f t="shared" si="19"/>
        <v>1000091</v>
      </c>
      <c r="HG428" s="210" t="str">
        <f t="shared" si="20"/>
        <v/>
      </c>
      <c r="HH428" s="4"/>
      <c r="HI428" s="4"/>
      <c r="HJ428" s="215">
        <f t="shared" si="24"/>
        <v>141</v>
      </c>
      <c r="HK428" s="215" t="str">
        <f t="shared" si="25"/>
        <v>3.C.1. Transmettre l’information utile au contact avec le client interne, externe ou avec le prospect</v>
      </c>
      <c r="HM428" s="2">
        <f t="shared" si="22"/>
        <v>1000058</v>
      </c>
      <c r="HN428" s="210" t="str">
        <f t="shared" si="21"/>
        <v/>
      </c>
    </row>
    <row r="429" spans="204:222" x14ac:dyDescent="0.2">
      <c r="HC429" s="215" t="str">
        <f t="shared" ref="HC429:HD429" si="65">IF(GZ341="","",GZ341)</f>
        <v/>
      </c>
      <c r="HD429" s="215" t="str">
        <f t="shared" si="65"/>
        <v/>
      </c>
      <c r="HF429" s="2">
        <f t="shared" si="19"/>
        <v>1000092</v>
      </c>
      <c r="HG429" s="210" t="str">
        <f t="shared" si="20"/>
        <v/>
      </c>
      <c r="HH429" s="4"/>
      <c r="HI429" s="4"/>
      <c r="HJ429" s="215">
        <f t="shared" si="24"/>
        <v>142</v>
      </c>
      <c r="HK429" s="215" t="str">
        <f t="shared" si="25"/>
        <v>3.C.2. Mutualiser l’information utile à la continuité du service</v>
      </c>
      <c r="HM429" s="2">
        <f t="shared" si="22"/>
        <v>1000059</v>
      </c>
      <c r="HN429" s="210" t="str">
        <f t="shared" si="21"/>
        <v/>
      </c>
    </row>
    <row r="430" spans="204:222" x14ac:dyDescent="0.2">
      <c r="HC430" s="215" t="str">
        <f t="shared" ref="HC430:HD430" si="66">IF(GZ342="","",GZ342)</f>
        <v/>
      </c>
      <c r="HD430" s="215" t="str">
        <f t="shared" si="66"/>
        <v/>
      </c>
      <c r="HF430" s="2">
        <f t="shared" ref="HF430:HF493" si="67">IF($HF429=$GT$299,$GZ$300,IF($HF429=$HA$299,$HC$300,IF($HF429=$HD$298,$HC$299*100,$HF429+1)))</f>
        <v>1000093</v>
      </c>
      <c r="HG430" s="210" t="str">
        <f t="shared" ref="HG430:HG493" si="68">IF(ISNA(MATCH(HF430,$HC$300:$HC$671,0)),"",INDEX($HC$300:$HD$671,MATCH(HF430,$HC$300:$HC$671,0),2))</f>
        <v/>
      </c>
      <c r="HH430" s="4"/>
      <c r="HI430" s="4"/>
      <c r="HJ430" s="215">
        <f t="shared" si="24"/>
        <v>143</v>
      </c>
      <c r="HK430" s="215" t="str">
        <f t="shared" si="25"/>
        <v>3.C.3. Etablir un compte-rendu, rendre compte à l’oral et/ou à l’écrit</v>
      </c>
      <c r="HM430" s="2">
        <f t="shared" si="22"/>
        <v>1000060</v>
      </c>
      <c r="HN430" s="210" t="str">
        <f t="shared" ref="HN430:HN493" si="69">IF(ISNA(MATCH(HM430,$HJ$300:$HJ$671,0)),"",INDEX($HJ$300:$HK$671,MATCH(HM430,$HJ$300:$HJ$671,0),2))</f>
        <v/>
      </c>
    </row>
    <row r="431" spans="204:222" x14ac:dyDescent="0.2">
      <c r="HC431" s="215" t="str">
        <f t="shared" ref="HC431:HD431" si="70">IF(GZ343="","",GZ343)</f>
        <v/>
      </c>
      <c r="HD431" s="215" t="str">
        <f t="shared" si="70"/>
        <v/>
      </c>
      <c r="HF431" s="2">
        <f t="shared" si="67"/>
        <v>1000094</v>
      </c>
      <c r="HG431" s="210" t="str">
        <f t="shared" si="68"/>
        <v/>
      </c>
      <c r="HH431" s="4"/>
      <c r="HI431" s="4"/>
      <c r="HJ431" s="215" t="str">
        <f t="shared" si="24"/>
        <v/>
      </c>
      <c r="HK431" s="215" t="str">
        <f t="shared" si="25"/>
        <v/>
      </c>
      <c r="HM431" s="2">
        <f t="shared" si="22"/>
        <v>1000061</v>
      </c>
      <c r="HN431" s="210" t="str">
        <f t="shared" si="69"/>
        <v/>
      </c>
    </row>
    <row r="432" spans="204:222" x14ac:dyDescent="0.2">
      <c r="HC432" s="215" t="str">
        <f t="shared" ref="HC432:HD432" si="71">IF(GZ344="","",GZ344)</f>
        <v/>
      </c>
      <c r="HD432" s="215" t="str">
        <f t="shared" si="71"/>
        <v/>
      </c>
      <c r="HF432" s="2">
        <f t="shared" si="67"/>
        <v>1000095</v>
      </c>
      <c r="HG432" s="210" t="str">
        <f t="shared" si="68"/>
        <v/>
      </c>
      <c r="HH432" s="4"/>
      <c r="HI432" s="4"/>
      <c r="HJ432" s="215" t="str">
        <f t="shared" si="24"/>
        <v/>
      </c>
      <c r="HK432" s="215" t="str">
        <f t="shared" si="25"/>
        <v/>
      </c>
      <c r="HM432" s="2">
        <f t="shared" si="22"/>
        <v>1000062</v>
      </c>
      <c r="HN432" s="210" t="str">
        <f t="shared" si="69"/>
        <v/>
      </c>
    </row>
    <row r="433" spans="211:222" x14ac:dyDescent="0.2">
      <c r="HC433" s="215" t="str">
        <f t="shared" ref="HC433:HD433" si="72">IF(GZ345="","",GZ345)</f>
        <v/>
      </c>
      <c r="HD433" s="215" t="str">
        <f t="shared" si="72"/>
        <v/>
      </c>
      <c r="HF433" s="2">
        <f t="shared" si="67"/>
        <v>1000096</v>
      </c>
      <c r="HG433" s="210" t="str">
        <f t="shared" si="68"/>
        <v/>
      </c>
      <c r="HH433" s="4"/>
      <c r="HI433" s="4"/>
      <c r="HJ433" s="215" t="str">
        <f t="shared" si="24"/>
        <v/>
      </c>
      <c r="HK433" s="215" t="str">
        <f t="shared" si="25"/>
        <v/>
      </c>
      <c r="HM433" s="2">
        <f t="shared" si="22"/>
        <v>1000063</v>
      </c>
      <c r="HN433" s="210" t="str">
        <f t="shared" si="69"/>
        <v/>
      </c>
    </row>
    <row r="434" spans="211:222" x14ac:dyDescent="0.2">
      <c r="HC434" s="215" t="str">
        <f t="shared" ref="HC434:HD434" si="73">IF(GZ346="","",GZ346)</f>
        <v/>
      </c>
      <c r="HD434" s="215" t="str">
        <f t="shared" si="73"/>
        <v/>
      </c>
      <c r="HF434" s="2">
        <f t="shared" si="67"/>
        <v>1000097</v>
      </c>
      <c r="HG434" s="210" t="str">
        <f t="shared" si="68"/>
        <v/>
      </c>
      <c r="HH434" s="4"/>
      <c r="HI434" s="4"/>
      <c r="HJ434" s="215" t="str">
        <f t="shared" si="24"/>
        <v/>
      </c>
      <c r="HK434" s="215" t="str">
        <f t="shared" si="25"/>
        <v/>
      </c>
      <c r="HM434" s="2">
        <f t="shared" si="22"/>
        <v>1000064</v>
      </c>
      <c r="HN434" s="210" t="str">
        <f t="shared" si="69"/>
        <v/>
      </c>
    </row>
    <row r="435" spans="211:222" x14ac:dyDescent="0.2">
      <c r="HC435" s="215" t="str">
        <f t="shared" ref="HC435:HD435" si="74">IF(GZ347="","",GZ347)</f>
        <v/>
      </c>
      <c r="HD435" s="215" t="str">
        <f t="shared" si="74"/>
        <v/>
      </c>
      <c r="HF435" s="2">
        <f t="shared" si="67"/>
        <v>1000098</v>
      </c>
      <c r="HG435" s="210" t="str">
        <f t="shared" si="68"/>
        <v/>
      </c>
      <c r="HH435" s="4"/>
      <c r="HI435" s="4"/>
      <c r="HJ435" s="215" t="str">
        <f t="shared" si="24"/>
        <v/>
      </c>
      <c r="HK435" s="215" t="str">
        <f t="shared" si="25"/>
        <v/>
      </c>
      <c r="HM435" s="2">
        <f t="shared" si="22"/>
        <v>1000065</v>
      </c>
      <c r="HN435" s="210" t="str">
        <f t="shared" si="69"/>
        <v/>
      </c>
    </row>
    <row r="436" spans="211:222" x14ac:dyDescent="0.2">
      <c r="HC436" s="215" t="str">
        <f t="shared" ref="HC436:HD436" si="75">IF(GZ348="","",GZ348)</f>
        <v/>
      </c>
      <c r="HD436" s="215" t="str">
        <f t="shared" si="75"/>
        <v/>
      </c>
      <c r="HF436" s="2">
        <f t="shared" si="67"/>
        <v>1000099</v>
      </c>
      <c r="HG436" s="210" t="str">
        <f t="shared" si="68"/>
        <v/>
      </c>
      <c r="HH436" s="4"/>
      <c r="HI436" s="4"/>
      <c r="HJ436" s="215" t="str">
        <f t="shared" si="24"/>
        <v/>
      </c>
      <c r="HK436" s="215" t="str">
        <f t="shared" si="25"/>
        <v/>
      </c>
      <c r="HM436" s="2">
        <f t="shared" si="22"/>
        <v>1000066</v>
      </c>
      <c r="HN436" s="210" t="str">
        <f t="shared" si="69"/>
        <v/>
      </c>
    </row>
    <row r="437" spans="211:222" x14ac:dyDescent="0.2">
      <c r="HC437" s="215" t="str">
        <f t="shared" ref="HC437:HD437" si="76">IF(GZ349="","",GZ349)</f>
        <v/>
      </c>
      <c r="HD437" s="215" t="str">
        <f t="shared" si="76"/>
        <v/>
      </c>
      <c r="HF437" s="2">
        <f t="shared" si="67"/>
        <v>1000100</v>
      </c>
      <c r="HG437" s="210" t="str">
        <f t="shared" si="68"/>
        <v/>
      </c>
      <c r="HH437" s="4"/>
      <c r="HI437" s="4"/>
      <c r="HJ437" s="215" t="str">
        <f t="shared" si="24"/>
        <v/>
      </c>
      <c r="HK437" s="215" t="str">
        <f t="shared" si="25"/>
        <v/>
      </c>
      <c r="HM437" s="2">
        <f t="shared" si="22"/>
        <v>1000067</v>
      </c>
      <c r="HN437" s="210" t="str">
        <f t="shared" si="69"/>
        <v/>
      </c>
    </row>
    <row r="438" spans="211:222" x14ac:dyDescent="0.2">
      <c r="HC438" s="215" t="str">
        <f t="shared" ref="HC438:HD438" si="77">IF(GZ350="","",GZ350)</f>
        <v/>
      </c>
      <c r="HD438" s="215" t="str">
        <f t="shared" si="77"/>
        <v/>
      </c>
      <c r="HF438" s="2">
        <f t="shared" si="67"/>
        <v>1000101</v>
      </c>
      <c r="HG438" s="210" t="str">
        <f t="shared" si="68"/>
        <v/>
      </c>
      <c r="HH438" s="4"/>
      <c r="HI438" s="4"/>
      <c r="HJ438" s="215" t="str">
        <f t="shared" si="24"/>
        <v/>
      </c>
      <c r="HK438" s="215" t="str">
        <f t="shared" si="25"/>
        <v/>
      </c>
      <c r="HM438" s="2">
        <f t="shared" ref="HM438:HM501" si="78">IF(HM437=$GT$299,$GV$300,IF(HM437=$GX$298,$HJ$300,IF(HM437=$HK$298,$HJ$299*100,HM437+1)))</f>
        <v>1000068</v>
      </c>
      <c r="HN438" s="210" t="str">
        <f t="shared" si="69"/>
        <v/>
      </c>
    </row>
    <row r="439" spans="211:222" x14ac:dyDescent="0.2">
      <c r="HC439" s="215" t="str">
        <f t="shared" ref="HC439:HD439" si="79">IF(GZ351="","",GZ351)</f>
        <v/>
      </c>
      <c r="HD439" s="215" t="str">
        <f t="shared" si="79"/>
        <v/>
      </c>
      <c r="HF439" s="2">
        <f t="shared" si="67"/>
        <v>1000102</v>
      </c>
      <c r="HG439" s="210" t="str">
        <f t="shared" si="68"/>
        <v/>
      </c>
      <c r="HH439" s="4"/>
      <c r="HI439" s="4"/>
      <c r="HJ439" s="215" t="str">
        <f t="shared" si="24"/>
        <v/>
      </c>
      <c r="HK439" s="215" t="str">
        <f t="shared" si="25"/>
        <v/>
      </c>
      <c r="HM439" s="2">
        <f t="shared" si="78"/>
        <v>1000069</v>
      </c>
      <c r="HN439" s="210" t="str">
        <f t="shared" si="69"/>
        <v/>
      </c>
    </row>
    <row r="440" spans="211:222" x14ac:dyDescent="0.2">
      <c r="HC440" s="215" t="str">
        <f t="shared" ref="HC440:HD440" si="80">IF(GZ352="","",GZ352)</f>
        <v/>
      </c>
      <c r="HD440" s="215" t="str">
        <f t="shared" si="80"/>
        <v/>
      </c>
      <c r="HF440" s="2">
        <f t="shared" si="67"/>
        <v>1000103</v>
      </c>
      <c r="HG440" s="210" t="str">
        <f t="shared" si="68"/>
        <v/>
      </c>
      <c r="HH440" s="4"/>
      <c r="HI440" s="4"/>
      <c r="HJ440" s="215" t="str">
        <f t="shared" si="24"/>
        <v/>
      </c>
      <c r="HK440" s="215" t="str">
        <f t="shared" si="25"/>
        <v/>
      </c>
      <c r="HM440" s="2">
        <f t="shared" si="78"/>
        <v>1000070</v>
      </c>
      <c r="HN440" s="210" t="str">
        <f t="shared" si="69"/>
        <v/>
      </c>
    </row>
    <row r="441" spans="211:222" x14ac:dyDescent="0.2">
      <c r="HC441" s="215" t="str">
        <f t="shared" ref="HC441:HD441" si="81">IF(GZ353="","",GZ353)</f>
        <v/>
      </c>
      <c r="HD441" s="215" t="str">
        <f t="shared" si="81"/>
        <v/>
      </c>
      <c r="HF441" s="2">
        <f t="shared" si="67"/>
        <v>1000104</v>
      </c>
      <c r="HG441" s="210" t="str">
        <f t="shared" si="68"/>
        <v/>
      </c>
      <c r="HH441" s="4"/>
      <c r="HI441" s="4"/>
      <c r="HJ441" s="215" t="str">
        <f t="shared" si="24"/>
        <v/>
      </c>
      <c r="HK441" s="215" t="str">
        <f t="shared" si="25"/>
        <v/>
      </c>
      <c r="HM441" s="2">
        <f t="shared" si="78"/>
        <v>1000071</v>
      </c>
      <c r="HN441" s="210" t="str">
        <f t="shared" si="69"/>
        <v/>
      </c>
    </row>
    <row r="442" spans="211:222" x14ac:dyDescent="0.2">
      <c r="HC442" s="215" t="str">
        <f t="shared" ref="HC442:HD442" si="82">IF(GZ354="","",GZ354)</f>
        <v/>
      </c>
      <c r="HD442" s="215" t="str">
        <f t="shared" si="82"/>
        <v/>
      </c>
      <c r="HF442" s="2">
        <f t="shared" si="67"/>
        <v>1000105</v>
      </c>
      <c r="HG442" s="210" t="str">
        <f t="shared" si="68"/>
        <v/>
      </c>
      <c r="HH442" s="4"/>
      <c r="HI442" s="4"/>
      <c r="HJ442" s="215" t="str">
        <f t="shared" si="24"/>
        <v/>
      </c>
      <c r="HK442" s="215" t="str">
        <f t="shared" si="25"/>
        <v/>
      </c>
      <c r="HM442" s="2">
        <f t="shared" si="78"/>
        <v>1000072</v>
      </c>
      <c r="HN442" s="210" t="str">
        <f t="shared" si="69"/>
        <v/>
      </c>
    </row>
    <row r="443" spans="211:222" x14ac:dyDescent="0.2">
      <c r="HC443" s="215" t="str">
        <f t="shared" ref="HC443:HD443" si="83">IF(GZ355="","",GZ355)</f>
        <v/>
      </c>
      <c r="HD443" s="215" t="str">
        <f t="shared" si="83"/>
        <v/>
      </c>
      <c r="HF443" s="2">
        <f t="shared" si="67"/>
        <v>1000106</v>
      </c>
      <c r="HG443" s="210" t="str">
        <f t="shared" si="68"/>
        <v/>
      </c>
      <c r="HH443" s="4"/>
      <c r="HI443" s="4"/>
      <c r="HJ443" s="215" t="str">
        <f t="shared" si="24"/>
        <v/>
      </c>
      <c r="HK443" s="215" t="str">
        <f t="shared" si="25"/>
        <v/>
      </c>
      <c r="HM443" s="2">
        <f t="shared" si="78"/>
        <v>1000073</v>
      </c>
      <c r="HN443" s="210" t="str">
        <f t="shared" si="69"/>
        <v/>
      </c>
    </row>
    <row r="444" spans="211:222" x14ac:dyDescent="0.2">
      <c r="HC444" s="215" t="str">
        <f t="shared" ref="HC444:HD444" si="84">IF(GZ356="","",GZ356)</f>
        <v/>
      </c>
      <c r="HD444" s="215" t="str">
        <f t="shared" si="84"/>
        <v/>
      </c>
      <c r="HF444" s="2">
        <f t="shared" si="67"/>
        <v>1000107</v>
      </c>
      <c r="HG444" s="210" t="str">
        <f t="shared" si="68"/>
        <v/>
      </c>
      <c r="HH444" s="4"/>
      <c r="HI444" s="4"/>
      <c r="HJ444" s="215" t="str">
        <f t="shared" si="24"/>
        <v/>
      </c>
      <c r="HK444" s="215" t="str">
        <f t="shared" si="25"/>
        <v/>
      </c>
      <c r="HM444" s="2">
        <f t="shared" si="78"/>
        <v>1000074</v>
      </c>
      <c r="HN444" s="210" t="str">
        <f t="shared" si="69"/>
        <v/>
      </c>
    </row>
    <row r="445" spans="211:222" x14ac:dyDescent="0.2">
      <c r="HC445" s="215" t="str">
        <f t="shared" ref="HC445:HD445" si="85">IF(GZ357="","",GZ357)</f>
        <v/>
      </c>
      <c r="HD445" s="215" t="str">
        <f t="shared" si="85"/>
        <v/>
      </c>
      <c r="HF445" s="2">
        <f t="shared" si="67"/>
        <v>1000108</v>
      </c>
      <c r="HG445" s="210" t="str">
        <f t="shared" si="68"/>
        <v/>
      </c>
      <c r="HH445" s="4"/>
      <c r="HI445" s="4"/>
      <c r="HJ445" s="215" t="str">
        <f t="shared" si="24"/>
        <v/>
      </c>
      <c r="HK445" s="215" t="str">
        <f t="shared" si="25"/>
        <v/>
      </c>
      <c r="HM445" s="2">
        <f t="shared" si="78"/>
        <v>1000075</v>
      </c>
      <c r="HN445" s="210" t="str">
        <f t="shared" si="69"/>
        <v/>
      </c>
    </row>
    <row r="446" spans="211:222" x14ac:dyDescent="0.2">
      <c r="HC446" s="215" t="str">
        <f t="shared" ref="HC446:HD446" si="86">IF(GZ358="","",GZ358)</f>
        <v/>
      </c>
      <c r="HD446" s="215" t="str">
        <f t="shared" si="86"/>
        <v/>
      </c>
      <c r="HF446" s="2">
        <f t="shared" si="67"/>
        <v>1000109</v>
      </c>
      <c r="HG446" s="210" t="str">
        <f t="shared" si="68"/>
        <v/>
      </c>
      <c r="HH446" s="4"/>
      <c r="HI446" s="4"/>
      <c r="HJ446" s="215" t="str">
        <f t="shared" si="24"/>
        <v/>
      </c>
      <c r="HK446" s="215" t="str">
        <f t="shared" si="25"/>
        <v/>
      </c>
      <c r="HM446" s="2">
        <f t="shared" si="78"/>
        <v>1000076</v>
      </c>
      <c r="HN446" s="210" t="str">
        <f t="shared" si="69"/>
        <v/>
      </c>
    </row>
    <row r="447" spans="211:222" x14ac:dyDescent="0.2">
      <c r="HC447" s="215" t="str">
        <f t="shared" ref="HC447:HD447" si="87">IF(GZ359="","",GZ359)</f>
        <v/>
      </c>
      <c r="HD447" s="215" t="str">
        <f t="shared" si="87"/>
        <v/>
      </c>
      <c r="HF447" s="2">
        <f t="shared" si="67"/>
        <v>1000110</v>
      </c>
      <c r="HG447" s="210" t="str">
        <f t="shared" si="68"/>
        <v/>
      </c>
      <c r="HH447" s="4"/>
      <c r="HI447" s="4"/>
      <c r="HJ447" s="215" t="str">
        <f t="shared" si="24"/>
        <v/>
      </c>
      <c r="HK447" s="215" t="str">
        <f t="shared" si="25"/>
        <v/>
      </c>
      <c r="HM447" s="2">
        <f t="shared" si="78"/>
        <v>1000077</v>
      </c>
      <c r="HN447" s="210" t="str">
        <f t="shared" si="69"/>
        <v/>
      </c>
    </row>
    <row r="448" spans="211:222" x14ac:dyDescent="0.2">
      <c r="HC448" s="215" t="str">
        <f t="shared" ref="HC448:HD448" si="88">IF(GZ360="","",GZ360)</f>
        <v/>
      </c>
      <c r="HD448" s="215" t="str">
        <f t="shared" si="88"/>
        <v/>
      </c>
      <c r="HF448" s="2">
        <f t="shared" si="67"/>
        <v>1000111</v>
      </c>
      <c r="HG448" s="210" t="str">
        <f t="shared" si="68"/>
        <v/>
      </c>
      <c r="HH448" s="4"/>
      <c r="HI448" s="4"/>
      <c r="HJ448" s="215" t="str">
        <f t="shared" si="24"/>
        <v/>
      </c>
      <c r="HK448" s="215" t="str">
        <f t="shared" si="25"/>
        <v/>
      </c>
      <c r="HM448" s="2">
        <f t="shared" si="78"/>
        <v>1000078</v>
      </c>
      <c r="HN448" s="210" t="str">
        <f t="shared" si="69"/>
        <v/>
      </c>
    </row>
    <row r="449" spans="211:222" x14ac:dyDescent="0.2">
      <c r="HC449" s="215" t="str">
        <f t="shared" ref="HC449:HD449" si="89">IF(GZ361="","",GZ361)</f>
        <v/>
      </c>
      <c r="HD449" s="215" t="str">
        <f t="shared" si="89"/>
        <v/>
      </c>
      <c r="HF449" s="2">
        <f t="shared" si="67"/>
        <v>1000112</v>
      </c>
      <c r="HG449" s="210" t="str">
        <f t="shared" si="68"/>
        <v/>
      </c>
      <c r="HH449" s="4"/>
      <c r="HI449" s="4"/>
      <c r="HJ449" s="215" t="str">
        <f t="shared" si="24"/>
        <v/>
      </c>
      <c r="HK449" s="215" t="str">
        <f t="shared" si="25"/>
        <v/>
      </c>
      <c r="HM449" s="2">
        <f t="shared" si="78"/>
        <v>1000079</v>
      </c>
      <c r="HN449" s="210" t="str">
        <f t="shared" si="69"/>
        <v/>
      </c>
    </row>
    <row r="450" spans="211:222" x14ac:dyDescent="0.2">
      <c r="HC450" s="215" t="str">
        <f t="shared" ref="HC450:HD450" si="90">IF(GZ362="","",GZ362)</f>
        <v/>
      </c>
      <c r="HD450" s="215" t="str">
        <f t="shared" si="90"/>
        <v/>
      </c>
      <c r="HF450" s="2">
        <f t="shared" si="67"/>
        <v>1000113</v>
      </c>
      <c r="HG450" s="210" t="str">
        <f t="shared" si="68"/>
        <v/>
      </c>
      <c r="HH450" s="4"/>
      <c r="HI450" s="4"/>
      <c r="HJ450" s="215" t="str">
        <f t="shared" si="24"/>
        <v/>
      </c>
      <c r="HK450" s="215" t="str">
        <f t="shared" si="25"/>
        <v/>
      </c>
      <c r="HM450" s="2">
        <f t="shared" si="78"/>
        <v>1000080</v>
      </c>
      <c r="HN450" s="210" t="str">
        <f t="shared" si="69"/>
        <v/>
      </c>
    </row>
    <row r="451" spans="211:222" x14ac:dyDescent="0.2">
      <c r="HC451" s="215" t="str">
        <f t="shared" ref="HC451:HD451" si="91">IF(GZ363="","",GZ363)</f>
        <v/>
      </c>
      <c r="HD451" s="215" t="str">
        <f t="shared" si="91"/>
        <v/>
      </c>
      <c r="HF451" s="2">
        <f t="shared" si="67"/>
        <v>1000114</v>
      </c>
      <c r="HG451" s="210" t="str">
        <f t="shared" si="68"/>
        <v/>
      </c>
      <c r="HH451" s="4"/>
      <c r="HI451" s="4"/>
      <c r="HJ451" s="215" t="str">
        <f t="shared" si="24"/>
        <v/>
      </c>
      <c r="HK451" s="215" t="str">
        <f t="shared" si="25"/>
        <v/>
      </c>
      <c r="HM451" s="2">
        <f t="shared" si="78"/>
        <v>1000081</v>
      </c>
      <c r="HN451" s="210" t="str">
        <f t="shared" si="69"/>
        <v/>
      </c>
    </row>
    <row r="452" spans="211:222" x14ac:dyDescent="0.2">
      <c r="HC452" s="215" t="str">
        <f t="shared" ref="HC452:HD452" si="92">IF(GZ364="","",GZ364)</f>
        <v/>
      </c>
      <c r="HD452" s="215" t="str">
        <f t="shared" si="92"/>
        <v/>
      </c>
      <c r="HF452" s="2">
        <f t="shared" si="67"/>
        <v>1000115</v>
      </c>
      <c r="HG452" s="210" t="str">
        <f t="shared" si="68"/>
        <v/>
      </c>
      <c r="HH452" s="4"/>
      <c r="HI452" s="4"/>
      <c r="HJ452" s="215" t="str">
        <f t="shared" si="24"/>
        <v/>
      </c>
      <c r="HK452" s="215" t="str">
        <f t="shared" si="25"/>
        <v/>
      </c>
      <c r="HM452" s="2">
        <f t="shared" si="78"/>
        <v>1000082</v>
      </c>
      <c r="HN452" s="210" t="str">
        <f t="shared" si="69"/>
        <v/>
      </c>
    </row>
    <row r="453" spans="211:222" x14ac:dyDescent="0.2">
      <c r="HC453" s="215" t="str">
        <f t="shared" ref="HC453:HD453" si="93">IF(GZ365="","",GZ365)</f>
        <v/>
      </c>
      <c r="HD453" s="215" t="str">
        <f t="shared" si="93"/>
        <v/>
      </c>
      <c r="HF453" s="2">
        <f t="shared" si="67"/>
        <v>1000116</v>
      </c>
      <c r="HG453" s="210" t="str">
        <f t="shared" si="68"/>
        <v/>
      </c>
      <c r="HH453" s="4"/>
      <c r="HI453" s="4"/>
      <c r="HJ453" s="215" t="str">
        <f t="shared" ref="HJ453:HJ516" si="94">IF(GV365="","",GV365)</f>
        <v/>
      </c>
      <c r="HK453" s="215" t="str">
        <f t="shared" ref="HK453:HK516" si="95">IF(GX365="","",GX365)</f>
        <v/>
      </c>
      <c r="HM453" s="2">
        <f t="shared" si="78"/>
        <v>1000083</v>
      </c>
      <c r="HN453" s="210" t="str">
        <f t="shared" si="69"/>
        <v/>
      </c>
    </row>
    <row r="454" spans="211:222" x14ac:dyDescent="0.2">
      <c r="HC454" s="215" t="str">
        <f t="shared" ref="HC454:HD454" si="96">IF(GZ366="","",GZ366)</f>
        <v/>
      </c>
      <c r="HD454" s="215" t="str">
        <f t="shared" si="96"/>
        <v/>
      </c>
      <c r="HF454" s="2">
        <f t="shared" si="67"/>
        <v>1000117</v>
      </c>
      <c r="HG454" s="210" t="str">
        <f t="shared" si="68"/>
        <v/>
      </c>
      <c r="HH454" s="4"/>
      <c r="HI454" s="4"/>
      <c r="HJ454" s="215" t="str">
        <f t="shared" si="94"/>
        <v/>
      </c>
      <c r="HK454" s="215" t="str">
        <f t="shared" si="95"/>
        <v/>
      </c>
      <c r="HM454" s="2">
        <f t="shared" si="78"/>
        <v>1000084</v>
      </c>
      <c r="HN454" s="210" t="str">
        <f t="shared" si="69"/>
        <v/>
      </c>
    </row>
    <row r="455" spans="211:222" x14ac:dyDescent="0.2">
      <c r="HC455" s="215" t="str">
        <f t="shared" ref="HC455:HD455" si="97">IF(GZ367="","",GZ367)</f>
        <v/>
      </c>
      <c r="HD455" s="215" t="str">
        <f t="shared" si="97"/>
        <v/>
      </c>
      <c r="HF455" s="2">
        <f t="shared" si="67"/>
        <v>1000118</v>
      </c>
      <c r="HG455" s="210" t="str">
        <f t="shared" si="68"/>
        <v/>
      </c>
      <c r="HH455" s="4"/>
      <c r="HI455" s="4"/>
      <c r="HJ455" s="215" t="str">
        <f t="shared" si="94"/>
        <v/>
      </c>
      <c r="HK455" s="215" t="str">
        <f t="shared" si="95"/>
        <v/>
      </c>
      <c r="HM455" s="2">
        <f t="shared" si="78"/>
        <v>1000085</v>
      </c>
      <c r="HN455" s="210" t="str">
        <f t="shared" si="69"/>
        <v/>
      </c>
    </row>
    <row r="456" spans="211:222" x14ac:dyDescent="0.2">
      <c r="HC456" s="215" t="str">
        <f t="shared" ref="HC456:HD456" si="98">IF(GZ368="","",GZ368)</f>
        <v/>
      </c>
      <c r="HD456" s="215" t="str">
        <f t="shared" si="98"/>
        <v/>
      </c>
      <c r="HF456" s="2">
        <f t="shared" si="67"/>
        <v>1000119</v>
      </c>
      <c r="HG456" s="210" t="str">
        <f t="shared" si="68"/>
        <v/>
      </c>
      <c r="HH456" s="4"/>
      <c r="HI456" s="4"/>
      <c r="HJ456" s="215" t="str">
        <f t="shared" si="94"/>
        <v/>
      </c>
      <c r="HK456" s="215" t="str">
        <f t="shared" si="95"/>
        <v/>
      </c>
      <c r="HM456" s="2">
        <f t="shared" si="78"/>
        <v>1000086</v>
      </c>
      <c r="HN456" s="210" t="str">
        <f t="shared" si="69"/>
        <v/>
      </c>
    </row>
    <row r="457" spans="211:222" x14ac:dyDescent="0.2">
      <c r="HC457" s="215" t="str">
        <f t="shared" ref="HC457:HD457" si="99">IF(GZ369="","",GZ369)</f>
        <v/>
      </c>
      <c r="HD457" s="215" t="str">
        <f t="shared" si="99"/>
        <v/>
      </c>
      <c r="HF457" s="2">
        <f t="shared" si="67"/>
        <v>1000120</v>
      </c>
      <c r="HG457" s="210" t="str">
        <f t="shared" si="68"/>
        <v/>
      </c>
      <c r="HH457" s="4"/>
      <c r="HI457" s="4"/>
      <c r="HJ457" s="215" t="str">
        <f t="shared" si="94"/>
        <v/>
      </c>
      <c r="HK457" s="215" t="str">
        <f t="shared" si="95"/>
        <v/>
      </c>
      <c r="HM457" s="2">
        <f t="shared" si="78"/>
        <v>1000087</v>
      </c>
      <c r="HN457" s="210" t="str">
        <f t="shared" si="69"/>
        <v/>
      </c>
    </row>
    <row r="458" spans="211:222" x14ac:dyDescent="0.2">
      <c r="HC458" s="215" t="str">
        <f t="shared" ref="HC458:HD458" si="100">IF(GZ370="","",GZ370)</f>
        <v/>
      </c>
      <c r="HD458" s="215" t="str">
        <f t="shared" si="100"/>
        <v/>
      </c>
      <c r="HF458" s="2">
        <f t="shared" si="67"/>
        <v>1000121</v>
      </c>
      <c r="HG458" s="210" t="str">
        <f t="shared" si="68"/>
        <v/>
      </c>
      <c r="HH458" s="4"/>
      <c r="HI458" s="4"/>
      <c r="HJ458" s="215" t="str">
        <f t="shared" si="94"/>
        <v/>
      </c>
      <c r="HK458" s="215" t="str">
        <f t="shared" si="95"/>
        <v/>
      </c>
      <c r="HM458" s="2">
        <f t="shared" si="78"/>
        <v>1000088</v>
      </c>
      <c r="HN458" s="210" t="str">
        <f t="shared" si="69"/>
        <v/>
      </c>
    </row>
    <row r="459" spans="211:222" x14ac:dyDescent="0.2">
      <c r="HC459" s="215" t="str">
        <f t="shared" ref="HC459:HD459" si="101">IF(GZ371="","",GZ371)</f>
        <v/>
      </c>
      <c r="HD459" s="215" t="str">
        <f t="shared" si="101"/>
        <v/>
      </c>
      <c r="HF459" s="2">
        <f t="shared" si="67"/>
        <v>1000122</v>
      </c>
      <c r="HG459" s="210" t="str">
        <f t="shared" si="68"/>
        <v/>
      </c>
      <c r="HH459" s="4"/>
      <c r="HI459" s="4"/>
      <c r="HJ459" s="215" t="str">
        <f t="shared" si="94"/>
        <v/>
      </c>
      <c r="HK459" s="215" t="str">
        <f t="shared" si="95"/>
        <v/>
      </c>
      <c r="HM459" s="2">
        <f t="shared" si="78"/>
        <v>1000089</v>
      </c>
      <c r="HN459" s="210" t="str">
        <f t="shared" si="69"/>
        <v/>
      </c>
    </row>
    <row r="460" spans="211:222" x14ac:dyDescent="0.2">
      <c r="HC460" s="215" t="str">
        <f t="shared" ref="HC460:HD460" si="102">IF(GZ372="","",GZ372)</f>
        <v/>
      </c>
      <c r="HD460" s="215" t="str">
        <f t="shared" si="102"/>
        <v/>
      </c>
      <c r="HF460" s="2">
        <f t="shared" si="67"/>
        <v>1000123</v>
      </c>
      <c r="HG460" s="210" t="str">
        <f t="shared" si="68"/>
        <v/>
      </c>
      <c r="HH460" s="4"/>
      <c r="HI460" s="4"/>
      <c r="HJ460" s="215" t="str">
        <f t="shared" si="94"/>
        <v/>
      </c>
      <c r="HK460" s="215" t="str">
        <f t="shared" si="95"/>
        <v/>
      </c>
      <c r="HM460" s="2">
        <f t="shared" si="78"/>
        <v>1000090</v>
      </c>
      <c r="HN460" s="210" t="str">
        <f t="shared" si="69"/>
        <v/>
      </c>
    </row>
    <row r="461" spans="211:222" x14ac:dyDescent="0.2">
      <c r="HC461" s="215" t="str">
        <f t="shared" ref="HC461:HD461" si="103">IF(GZ373="","",GZ373)</f>
        <v/>
      </c>
      <c r="HD461" s="215" t="str">
        <f t="shared" si="103"/>
        <v/>
      </c>
      <c r="HF461" s="2">
        <f t="shared" si="67"/>
        <v>1000124</v>
      </c>
      <c r="HG461" s="210" t="str">
        <f t="shared" si="68"/>
        <v/>
      </c>
      <c r="HH461" s="4"/>
      <c r="HI461" s="4"/>
      <c r="HJ461" s="215" t="str">
        <f t="shared" si="94"/>
        <v/>
      </c>
      <c r="HK461" s="215" t="str">
        <f t="shared" si="95"/>
        <v/>
      </c>
      <c r="HM461" s="2">
        <f t="shared" si="78"/>
        <v>1000091</v>
      </c>
      <c r="HN461" s="210" t="str">
        <f t="shared" si="69"/>
        <v/>
      </c>
    </row>
    <row r="462" spans="211:222" x14ac:dyDescent="0.2">
      <c r="HC462" s="215" t="str">
        <f t="shared" ref="HC462:HD462" si="104">IF(GZ374="","",GZ374)</f>
        <v/>
      </c>
      <c r="HD462" s="215" t="str">
        <f t="shared" si="104"/>
        <v/>
      </c>
      <c r="HF462" s="2">
        <f t="shared" si="67"/>
        <v>1000125</v>
      </c>
      <c r="HG462" s="210" t="str">
        <f t="shared" si="68"/>
        <v/>
      </c>
      <c r="HH462" s="4"/>
      <c r="HI462" s="4"/>
      <c r="HJ462" s="215" t="str">
        <f t="shared" si="94"/>
        <v/>
      </c>
      <c r="HK462" s="215" t="str">
        <f t="shared" si="95"/>
        <v/>
      </c>
      <c r="HM462" s="2">
        <f t="shared" si="78"/>
        <v>1000092</v>
      </c>
      <c r="HN462" s="210" t="str">
        <f t="shared" si="69"/>
        <v/>
      </c>
    </row>
    <row r="463" spans="211:222" x14ac:dyDescent="0.2">
      <c r="HC463" s="215" t="str">
        <f t="shared" ref="HC463:HD463" si="105">IF(GZ375="","",GZ375)</f>
        <v/>
      </c>
      <c r="HD463" s="215" t="str">
        <f t="shared" si="105"/>
        <v/>
      </c>
      <c r="HF463" s="2">
        <f t="shared" si="67"/>
        <v>1000126</v>
      </c>
      <c r="HG463" s="210" t="str">
        <f t="shared" si="68"/>
        <v/>
      </c>
      <c r="HH463" s="4"/>
      <c r="HI463" s="4"/>
      <c r="HJ463" s="215" t="str">
        <f t="shared" si="94"/>
        <v/>
      </c>
      <c r="HK463" s="215" t="str">
        <f t="shared" si="95"/>
        <v/>
      </c>
      <c r="HM463" s="2">
        <f t="shared" si="78"/>
        <v>1000093</v>
      </c>
      <c r="HN463" s="210" t="str">
        <f t="shared" si="69"/>
        <v/>
      </c>
    </row>
    <row r="464" spans="211:222" x14ac:dyDescent="0.2">
      <c r="HC464" s="215" t="str">
        <f t="shared" ref="HC464:HD464" si="106">IF(GZ376="","",GZ376)</f>
        <v/>
      </c>
      <c r="HD464" s="215" t="str">
        <f t="shared" si="106"/>
        <v/>
      </c>
      <c r="HF464" s="2">
        <f t="shared" si="67"/>
        <v>1000127</v>
      </c>
      <c r="HG464" s="210" t="str">
        <f t="shared" si="68"/>
        <v/>
      </c>
      <c r="HH464" s="4"/>
      <c r="HI464" s="4"/>
      <c r="HJ464" s="215" t="str">
        <f t="shared" si="94"/>
        <v/>
      </c>
      <c r="HK464" s="215" t="str">
        <f t="shared" si="95"/>
        <v/>
      </c>
      <c r="HM464" s="2">
        <f t="shared" si="78"/>
        <v>1000094</v>
      </c>
      <c r="HN464" s="210" t="str">
        <f t="shared" si="69"/>
        <v/>
      </c>
    </row>
    <row r="465" spans="211:222" x14ac:dyDescent="0.2">
      <c r="HC465" s="215" t="str">
        <f t="shared" ref="HC465:HD465" si="107">IF(GZ377="","",GZ377)</f>
        <v/>
      </c>
      <c r="HD465" s="215" t="str">
        <f t="shared" si="107"/>
        <v/>
      </c>
      <c r="HF465" s="2">
        <f t="shared" si="67"/>
        <v>1000128</v>
      </c>
      <c r="HG465" s="210" t="str">
        <f t="shared" si="68"/>
        <v/>
      </c>
      <c r="HH465" s="4"/>
      <c r="HI465" s="4"/>
      <c r="HJ465" s="215" t="str">
        <f t="shared" si="94"/>
        <v/>
      </c>
      <c r="HK465" s="215" t="str">
        <f t="shared" si="95"/>
        <v/>
      </c>
      <c r="HM465" s="2">
        <f t="shared" si="78"/>
        <v>1000095</v>
      </c>
      <c r="HN465" s="210" t="str">
        <f t="shared" si="69"/>
        <v/>
      </c>
    </row>
    <row r="466" spans="211:222" x14ac:dyDescent="0.2">
      <c r="HC466" s="215" t="str">
        <f t="shared" ref="HC466:HD466" si="108">IF(GZ378="","",GZ378)</f>
        <v/>
      </c>
      <c r="HD466" s="215" t="str">
        <f t="shared" si="108"/>
        <v/>
      </c>
      <c r="HF466" s="2">
        <f t="shared" si="67"/>
        <v>1000129</v>
      </c>
      <c r="HG466" s="210" t="str">
        <f t="shared" si="68"/>
        <v/>
      </c>
      <c r="HH466" s="4"/>
      <c r="HI466" s="4"/>
      <c r="HJ466" s="215" t="str">
        <f t="shared" si="94"/>
        <v/>
      </c>
      <c r="HK466" s="215" t="str">
        <f t="shared" si="95"/>
        <v/>
      </c>
      <c r="HM466" s="2">
        <f t="shared" si="78"/>
        <v>1000096</v>
      </c>
      <c r="HN466" s="210" t="str">
        <f t="shared" si="69"/>
        <v/>
      </c>
    </row>
    <row r="467" spans="211:222" x14ac:dyDescent="0.2">
      <c r="HC467" s="215" t="str">
        <f t="shared" ref="HC467:HD467" si="109">IF(GZ379="","",GZ379)</f>
        <v/>
      </c>
      <c r="HD467" s="215" t="str">
        <f t="shared" si="109"/>
        <v/>
      </c>
      <c r="HF467" s="2">
        <f t="shared" si="67"/>
        <v>1000130</v>
      </c>
      <c r="HG467" s="210" t="str">
        <f t="shared" si="68"/>
        <v/>
      </c>
      <c r="HH467" s="4"/>
      <c r="HI467" s="4"/>
      <c r="HJ467" s="215" t="str">
        <f t="shared" si="94"/>
        <v/>
      </c>
      <c r="HK467" s="215" t="str">
        <f t="shared" si="95"/>
        <v/>
      </c>
      <c r="HM467" s="2">
        <f t="shared" si="78"/>
        <v>1000097</v>
      </c>
      <c r="HN467" s="210" t="str">
        <f t="shared" si="69"/>
        <v/>
      </c>
    </row>
    <row r="468" spans="211:222" x14ac:dyDescent="0.2">
      <c r="HC468" s="215" t="str">
        <f t="shared" ref="HC468:HD468" si="110">IF(GZ380="","",GZ380)</f>
        <v/>
      </c>
      <c r="HD468" s="215" t="str">
        <f t="shared" si="110"/>
        <v/>
      </c>
      <c r="HF468" s="2">
        <f t="shared" si="67"/>
        <v>1000131</v>
      </c>
      <c r="HG468" s="210" t="str">
        <f t="shared" si="68"/>
        <v/>
      </c>
      <c r="HH468" s="4"/>
      <c r="HI468" s="4"/>
      <c r="HJ468" s="215" t="str">
        <f t="shared" si="94"/>
        <v/>
      </c>
      <c r="HK468" s="215" t="str">
        <f t="shared" si="95"/>
        <v/>
      </c>
      <c r="HM468" s="2">
        <f t="shared" si="78"/>
        <v>1000098</v>
      </c>
      <c r="HN468" s="210" t="str">
        <f t="shared" si="69"/>
        <v/>
      </c>
    </row>
    <row r="469" spans="211:222" x14ac:dyDescent="0.2">
      <c r="HC469" s="215" t="str">
        <f t="shared" ref="HC469:HD469" si="111">IF(GZ381="","",GZ381)</f>
        <v/>
      </c>
      <c r="HD469" s="215" t="str">
        <f t="shared" si="111"/>
        <v/>
      </c>
      <c r="HF469" s="2">
        <f t="shared" si="67"/>
        <v>1000132</v>
      </c>
      <c r="HG469" s="210" t="str">
        <f t="shared" si="68"/>
        <v/>
      </c>
      <c r="HH469" s="4"/>
      <c r="HI469" s="4"/>
      <c r="HJ469" s="215" t="str">
        <f t="shared" si="94"/>
        <v/>
      </c>
      <c r="HK469" s="215" t="str">
        <f t="shared" si="95"/>
        <v/>
      </c>
      <c r="HM469" s="2">
        <f t="shared" si="78"/>
        <v>1000099</v>
      </c>
      <c r="HN469" s="210" t="str">
        <f t="shared" si="69"/>
        <v/>
      </c>
    </row>
    <row r="470" spans="211:222" x14ac:dyDescent="0.2">
      <c r="HC470" s="215" t="str">
        <f t="shared" ref="HC470:HD470" si="112">IF(GZ382="","",GZ382)</f>
        <v/>
      </c>
      <c r="HD470" s="215" t="str">
        <f t="shared" si="112"/>
        <v/>
      </c>
      <c r="HF470" s="2">
        <f t="shared" si="67"/>
        <v>1000133</v>
      </c>
      <c r="HG470" s="210" t="str">
        <f t="shared" si="68"/>
        <v/>
      </c>
      <c r="HH470" s="4"/>
      <c r="HI470" s="4"/>
      <c r="HJ470" s="215" t="str">
        <f t="shared" si="94"/>
        <v/>
      </c>
      <c r="HK470" s="215" t="str">
        <f t="shared" si="95"/>
        <v/>
      </c>
      <c r="HM470" s="2">
        <f t="shared" si="78"/>
        <v>1000100</v>
      </c>
      <c r="HN470" s="210" t="str">
        <f t="shared" si="69"/>
        <v/>
      </c>
    </row>
    <row r="471" spans="211:222" x14ac:dyDescent="0.2">
      <c r="HC471" s="215" t="str">
        <f t="shared" ref="HC471:HD471" si="113">IF(GZ383="","",GZ383)</f>
        <v/>
      </c>
      <c r="HD471" s="215" t="str">
        <f t="shared" si="113"/>
        <v/>
      </c>
      <c r="HF471" s="2">
        <f t="shared" si="67"/>
        <v>1000134</v>
      </c>
      <c r="HG471" s="210" t="str">
        <f t="shared" si="68"/>
        <v/>
      </c>
      <c r="HH471" s="4"/>
      <c r="HI471" s="4"/>
      <c r="HJ471" s="215" t="str">
        <f t="shared" si="94"/>
        <v/>
      </c>
      <c r="HK471" s="215" t="str">
        <f t="shared" si="95"/>
        <v/>
      </c>
      <c r="HM471" s="2">
        <f t="shared" si="78"/>
        <v>1000101</v>
      </c>
      <c r="HN471" s="210" t="str">
        <f t="shared" si="69"/>
        <v/>
      </c>
    </row>
    <row r="472" spans="211:222" x14ac:dyDescent="0.2">
      <c r="HC472" s="215" t="str">
        <f t="shared" ref="HC472:HD472" si="114">IF(GZ384="","",GZ384)</f>
        <v/>
      </c>
      <c r="HD472" s="215" t="str">
        <f t="shared" si="114"/>
        <v/>
      </c>
      <c r="HF472" s="2">
        <f t="shared" si="67"/>
        <v>1000135</v>
      </c>
      <c r="HG472" s="210" t="str">
        <f t="shared" si="68"/>
        <v/>
      </c>
      <c r="HH472" s="4"/>
      <c r="HI472" s="4"/>
      <c r="HJ472" s="215" t="str">
        <f t="shared" si="94"/>
        <v/>
      </c>
      <c r="HK472" s="215" t="str">
        <f t="shared" si="95"/>
        <v/>
      </c>
      <c r="HM472" s="2">
        <f t="shared" si="78"/>
        <v>1000102</v>
      </c>
      <c r="HN472" s="210" t="str">
        <f t="shared" si="69"/>
        <v/>
      </c>
    </row>
    <row r="473" spans="211:222" x14ac:dyDescent="0.2">
      <c r="HC473" s="215" t="str">
        <f t="shared" ref="HC473:HD473" si="115">IF(GZ385="","",GZ385)</f>
        <v/>
      </c>
      <c r="HD473" s="215" t="str">
        <f t="shared" si="115"/>
        <v/>
      </c>
      <c r="HF473" s="2">
        <f t="shared" si="67"/>
        <v>1000136</v>
      </c>
      <c r="HG473" s="210" t="str">
        <f t="shared" si="68"/>
        <v/>
      </c>
      <c r="HH473" s="4"/>
      <c r="HI473" s="4"/>
      <c r="HJ473" s="215" t="str">
        <f t="shared" si="94"/>
        <v/>
      </c>
      <c r="HK473" s="215" t="str">
        <f t="shared" si="95"/>
        <v/>
      </c>
      <c r="HM473" s="2">
        <f t="shared" si="78"/>
        <v>1000103</v>
      </c>
      <c r="HN473" s="210" t="str">
        <f t="shared" si="69"/>
        <v/>
      </c>
    </row>
    <row r="474" spans="211:222" x14ac:dyDescent="0.2">
      <c r="HC474" s="215" t="str">
        <f t="shared" ref="HC474:HD474" si="116">IF(GZ386="","",GZ386)</f>
        <v/>
      </c>
      <c r="HD474" s="215" t="str">
        <f t="shared" si="116"/>
        <v/>
      </c>
      <c r="HF474" s="2">
        <f t="shared" si="67"/>
        <v>1000137</v>
      </c>
      <c r="HG474" s="210" t="str">
        <f t="shared" si="68"/>
        <v/>
      </c>
      <c r="HH474" s="4"/>
      <c r="HI474" s="4"/>
      <c r="HJ474" s="215" t="str">
        <f t="shared" si="94"/>
        <v/>
      </c>
      <c r="HK474" s="215" t="str">
        <f t="shared" si="95"/>
        <v/>
      </c>
      <c r="HM474" s="2">
        <f t="shared" si="78"/>
        <v>1000104</v>
      </c>
      <c r="HN474" s="210" t="str">
        <f t="shared" si="69"/>
        <v/>
      </c>
    </row>
    <row r="475" spans="211:222" x14ac:dyDescent="0.2">
      <c r="HC475" s="215" t="str">
        <f t="shared" ref="HC475:HD475" si="117">IF(GZ387="","",GZ387)</f>
        <v/>
      </c>
      <c r="HD475" s="215" t="str">
        <f t="shared" si="117"/>
        <v/>
      </c>
      <c r="HF475" s="2">
        <f t="shared" si="67"/>
        <v>1000138</v>
      </c>
      <c r="HG475" s="210" t="str">
        <f t="shared" si="68"/>
        <v/>
      </c>
      <c r="HH475" s="4"/>
      <c r="HI475" s="4"/>
      <c r="HJ475" s="215" t="str">
        <f t="shared" si="94"/>
        <v/>
      </c>
      <c r="HK475" s="215" t="str">
        <f t="shared" si="95"/>
        <v/>
      </c>
      <c r="HM475" s="2">
        <f t="shared" si="78"/>
        <v>1000105</v>
      </c>
      <c r="HN475" s="210" t="str">
        <f t="shared" si="69"/>
        <v/>
      </c>
    </row>
    <row r="476" spans="211:222" x14ac:dyDescent="0.2">
      <c r="HC476" s="215" t="str">
        <f t="shared" ref="HC476:HD476" si="118">IF(GZ388="","",GZ388)</f>
        <v/>
      </c>
      <c r="HD476" s="215" t="str">
        <f t="shared" si="118"/>
        <v/>
      </c>
      <c r="HF476" s="2">
        <f t="shared" si="67"/>
        <v>1000139</v>
      </c>
      <c r="HG476" s="210" t="str">
        <f t="shared" si="68"/>
        <v/>
      </c>
      <c r="HH476" s="4"/>
      <c r="HI476" s="4"/>
      <c r="HJ476" s="215" t="str">
        <f t="shared" si="94"/>
        <v/>
      </c>
      <c r="HK476" s="215" t="str">
        <f t="shared" si="95"/>
        <v/>
      </c>
      <c r="HM476" s="2">
        <f t="shared" si="78"/>
        <v>1000106</v>
      </c>
      <c r="HN476" s="210" t="str">
        <f t="shared" si="69"/>
        <v/>
      </c>
    </row>
    <row r="477" spans="211:222" x14ac:dyDescent="0.2">
      <c r="HC477" s="215" t="str">
        <f t="shared" ref="HC477:HD477" si="119">IF(GZ389="","",GZ389)</f>
        <v/>
      </c>
      <c r="HD477" s="215" t="str">
        <f t="shared" si="119"/>
        <v/>
      </c>
      <c r="HF477" s="2">
        <f t="shared" si="67"/>
        <v>1000140</v>
      </c>
      <c r="HG477" s="210" t="str">
        <f t="shared" si="68"/>
        <v/>
      </c>
      <c r="HH477" s="4"/>
      <c r="HI477" s="4"/>
      <c r="HJ477" s="215" t="str">
        <f t="shared" si="94"/>
        <v/>
      </c>
      <c r="HK477" s="215" t="str">
        <f t="shared" si="95"/>
        <v/>
      </c>
      <c r="HM477" s="2">
        <f t="shared" si="78"/>
        <v>1000107</v>
      </c>
      <c r="HN477" s="210" t="str">
        <f t="shared" si="69"/>
        <v/>
      </c>
    </row>
    <row r="478" spans="211:222" x14ac:dyDescent="0.2">
      <c r="HC478" s="215" t="str">
        <f t="shared" ref="HC478:HD478" si="120">IF(GZ390="","",GZ390)</f>
        <v/>
      </c>
      <c r="HD478" s="215" t="str">
        <f t="shared" si="120"/>
        <v/>
      </c>
      <c r="HF478" s="2">
        <f t="shared" si="67"/>
        <v>1000141</v>
      </c>
      <c r="HG478" s="210" t="str">
        <f t="shared" si="68"/>
        <v/>
      </c>
      <c r="HH478" s="4"/>
      <c r="HI478" s="4"/>
      <c r="HJ478" s="215" t="str">
        <f t="shared" si="94"/>
        <v/>
      </c>
      <c r="HK478" s="215" t="str">
        <f t="shared" si="95"/>
        <v/>
      </c>
      <c r="HM478" s="2">
        <f t="shared" si="78"/>
        <v>1000108</v>
      </c>
      <c r="HN478" s="210" t="str">
        <f t="shared" si="69"/>
        <v/>
      </c>
    </row>
    <row r="479" spans="211:222" x14ac:dyDescent="0.2">
      <c r="HC479" s="215" t="str">
        <f t="shared" ref="HC479:HD479" si="121">IF(GZ391="","",GZ391)</f>
        <v/>
      </c>
      <c r="HD479" s="215" t="str">
        <f t="shared" si="121"/>
        <v/>
      </c>
      <c r="HF479" s="2">
        <f t="shared" si="67"/>
        <v>1000142</v>
      </c>
      <c r="HG479" s="210" t="str">
        <f t="shared" si="68"/>
        <v/>
      </c>
      <c r="HH479" s="4"/>
      <c r="HI479" s="4"/>
      <c r="HJ479" s="215" t="str">
        <f t="shared" si="94"/>
        <v/>
      </c>
      <c r="HK479" s="215" t="str">
        <f t="shared" si="95"/>
        <v/>
      </c>
      <c r="HM479" s="2">
        <f t="shared" si="78"/>
        <v>1000109</v>
      </c>
      <c r="HN479" s="210" t="str">
        <f t="shared" si="69"/>
        <v/>
      </c>
    </row>
    <row r="480" spans="211:222" x14ac:dyDescent="0.2">
      <c r="HC480" s="215" t="str">
        <f t="shared" ref="HC480:HD480" si="122">IF(GZ392="","",GZ392)</f>
        <v/>
      </c>
      <c r="HD480" s="215" t="str">
        <f t="shared" si="122"/>
        <v/>
      </c>
      <c r="HF480" s="2">
        <f t="shared" si="67"/>
        <v>1000143</v>
      </c>
      <c r="HG480" s="210" t="str">
        <f t="shared" si="68"/>
        <v/>
      </c>
      <c r="HH480" s="4"/>
      <c r="HI480" s="4"/>
      <c r="HJ480" s="215" t="str">
        <f t="shared" si="94"/>
        <v/>
      </c>
      <c r="HK480" s="215" t="str">
        <f t="shared" si="95"/>
        <v/>
      </c>
      <c r="HM480" s="2">
        <f t="shared" si="78"/>
        <v>1000110</v>
      </c>
      <c r="HN480" s="210" t="str">
        <f t="shared" si="69"/>
        <v/>
      </c>
    </row>
    <row r="481" spans="211:222" x14ac:dyDescent="0.2">
      <c r="HC481" s="215" t="str">
        <f t="shared" ref="HC481:HD481" si="123">IF(GZ393="","",GZ393)</f>
        <v/>
      </c>
      <c r="HD481" s="215" t="str">
        <f t="shared" si="123"/>
        <v/>
      </c>
      <c r="HF481" s="2">
        <f t="shared" si="67"/>
        <v>1000144</v>
      </c>
      <c r="HG481" s="210" t="str">
        <f t="shared" si="68"/>
        <v/>
      </c>
      <c r="HH481" s="4"/>
      <c r="HI481" s="4"/>
      <c r="HJ481" s="215" t="str">
        <f t="shared" si="94"/>
        <v/>
      </c>
      <c r="HK481" s="215" t="str">
        <f t="shared" si="95"/>
        <v/>
      </c>
      <c r="HM481" s="2">
        <f t="shared" si="78"/>
        <v>1000111</v>
      </c>
      <c r="HN481" s="210" t="str">
        <f t="shared" si="69"/>
        <v/>
      </c>
    </row>
    <row r="482" spans="211:222" x14ac:dyDescent="0.2">
      <c r="HC482" s="215" t="str">
        <f t="shared" ref="HC482:HD482" si="124">IF(GZ394="","",GZ394)</f>
        <v/>
      </c>
      <c r="HD482" s="215" t="str">
        <f t="shared" si="124"/>
        <v/>
      </c>
      <c r="HF482" s="2">
        <f t="shared" si="67"/>
        <v>1000145</v>
      </c>
      <c r="HG482" s="210" t="str">
        <f t="shared" si="68"/>
        <v/>
      </c>
      <c r="HH482" s="4"/>
      <c r="HI482" s="4"/>
      <c r="HJ482" s="215" t="str">
        <f t="shared" si="94"/>
        <v/>
      </c>
      <c r="HK482" s="215" t="str">
        <f t="shared" si="95"/>
        <v/>
      </c>
      <c r="HM482" s="2">
        <f t="shared" si="78"/>
        <v>1000112</v>
      </c>
      <c r="HN482" s="210" t="str">
        <f t="shared" si="69"/>
        <v/>
      </c>
    </row>
    <row r="483" spans="211:222" x14ac:dyDescent="0.2">
      <c r="HC483" s="215" t="str">
        <f t="shared" ref="HC483:HD483" si="125">IF(GZ395="","",GZ395)</f>
        <v/>
      </c>
      <c r="HD483" s="215" t="str">
        <f t="shared" si="125"/>
        <v/>
      </c>
      <c r="HF483" s="2">
        <f t="shared" si="67"/>
        <v>1000146</v>
      </c>
      <c r="HG483" s="210" t="str">
        <f t="shared" si="68"/>
        <v/>
      </c>
      <c r="HH483" s="4"/>
      <c r="HI483" s="4"/>
      <c r="HJ483" s="215" t="str">
        <f t="shared" si="94"/>
        <v/>
      </c>
      <c r="HK483" s="215" t="str">
        <f t="shared" si="95"/>
        <v/>
      </c>
      <c r="HM483" s="2">
        <f t="shared" si="78"/>
        <v>1000113</v>
      </c>
      <c r="HN483" s="210" t="str">
        <f t="shared" si="69"/>
        <v/>
      </c>
    </row>
    <row r="484" spans="211:222" x14ac:dyDescent="0.2">
      <c r="HC484" s="215" t="str">
        <f t="shared" ref="HC484:HD484" si="126">IF(GZ396="","",GZ396)</f>
        <v/>
      </c>
      <c r="HD484" s="215" t="str">
        <f t="shared" si="126"/>
        <v/>
      </c>
      <c r="HF484" s="2">
        <f t="shared" si="67"/>
        <v>1000147</v>
      </c>
      <c r="HG484" s="210" t="str">
        <f t="shared" si="68"/>
        <v/>
      </c>
      <c r="HH484" s="4"/>
      <c r="HI484" s="4"/>
      <c r="HJ484" s="215" t="str">
        <f t="shared" si="94"/>
        <v/>
      </c>
      <c r="HK484" s="215" t="str">
        <f t="shared" si="95"/>
        <v/>
      </c>
      <c r="HM484" s="2">
        <f t="shared" si="78"/>
        <v>1000114</v>
      </c>
      <c r="HN484" s="210" t="str">
        <f t="shared" si="69"/>
        <v/>
      </c>
    </row>
    <row r="485" spans="211:222" x14ac:dyDescent="0.2">
      <c r="HC485" s="215" t="str">
        <f t="shared" ref="HC485:HD485" si="127">IF(GZ397="","",GZ397)</f>
        <v/>
      </c>
      <c r="HD485" s="215" t="str">
        <f t="shared" si="127"/>
        <v/>
      </c>
      <c r="HF485" s="2">
        <f t="shared" si="67"/>
        <v>1000148</v>
      </c>
      <c r="HG485" s="210" t="str">
        <f t="shared" si="68"/>
        <v/>
      </c>
      <c r="HH485" s="4"/>
      <c r="HI485" s="4"/>
      <c r="HJ485" s="215" t="str">
        <f t="shared" si="94"/>
        <v/>
      </c>
      <c r="HK485" s="215" t="str">
        <f t="shared" si="95"/>
        <v/>
      </c>
      <c r="HM485" s="2">
        <f t="shared" si="78"/>
        <v>1000115</v>
      </c>
      <c r="HN485" s="210" t="str">
        <f t="shared" si="69"/>
        <v/>
      </c>
    </row>
    <row r="486" spans="211:222" x14ac:dyDescent="0.2">
      <c r="HC486" s="215" t="str">
        <f t="shared" ref="HC486:HD486" si="128">IF(GZ398="","",GZ398)</f>
        <v/>
      </c>
      <c r="HD486" s="215" t="str">
        <f t="shared" si="128"/>
        <v/>
      </c>
      <c r="HF486" s="2">
        <f t="shared" si="67"/>
        <v>1000149</v>
      </c>
      <c r="HG486" s="210" t="str">
        <f t="shared" si="68"/>
        <v/>
      </c>
      <c r="HH486" s="4"/>
      <c r="HI486" s="4"/>
      <c r="HJ486" s="215" t="str">
        <f t="shared" si="94"/>
        <v/>
      </c>
      <c r="HK486" s="215" t="str">
        <f t="shared" si="95"/>
        <v/>
      </c>
      <c r="HM486" s="2">
        <f t="shared" si="78"/>
        <v>1000116</v>
      </c>
      <c r="HN486" s="210" t="str">
        <f t="shared" si="69"/>
        <v/>
      </c>
    </row>
    <row r="487" spans="211:222" x14ac:dyDescent="0.2">
      <c r="HC487" s="215" t="str">
        <f t="shared" ref="HC487:HD487" si="129">IF(GZ399="","",GZ399)</f>
        <v/>
      </c>
      <c r="HD487" s="215" t="str">
        <f t="shared" si="129"/>
        <v/>
      </c>
      <c r="HF487" s="2">
        <f t="shared" si="67"/>
        <v>1000150</v>
      </c>
      <c r="HG487" s="210" t="str">
        <f t="shared" si="68"/>
        <v/>
      </c>
      <c r="HH487" s="4"/>
      <c r="HI487" s="4"/>
      <c r="HJ487" s="215" t="str">
        <f t="shared" si="94"/>
        <v/>
      </c>
      <c r="HK487" s="215" t="str">
        <f t="shared" si="95"/>
        <v/>
      </c>
      <c r="HM487" s="2">
        <f t="shared" si="78"/>
        <v>1000117</v>
      </c>
      <c r="HN487" s="210" t="str">
        <f t="shared" si="69"/>
        <v/>
      </c>
    </row>
    <row r="488" spans="211:222" x14ac:dyDescent="0.2">
      <c r="HC488" s="215" t="str">
        <f t="shared" ref="HC488:HD488" si="130">IF(GZ400="","",GZ400)</f>
        <v/>
      </c>
      <c r="HD488" s="215" t="str">
        <f t="shared" si="130"/>
        <v/>
      </c>
      <c r="HF488" s="2">
        <f t="shared" si="67"/>
        <v>1000151</v>
      </c>
      <c r="HG488" s="210" t="str">
        <f t="shared" si="68"/>
        <v/>
      </c>
      <c r="HH488" s="4"/>
      <c r="HI488" s="4"/>
      <c r="HJ488" s="215" t="str">
        <f t="shared" si="94"/>
        <v/>
      </c>
      <c r="HK488" s="215" t="str">
        <f t="shared" si="95"/>
        <v/>
      </c>
      <c r="HM488" s="2">
        <f t="shared" si="78"/>
        <v>1000118</v>
      </c>
      <c r="HN488" s="210" t="str">
        <f t="shared" si="69"/>
        <v/>
      </c>
    </row>
    <row r="489" spans="211:222" x14ac:dyDescent="0.2">
      <c r="HC489" s="215" t="str">
        <f t="shared" ref="HC489:HD489" si="131">IF(GZ401="","",GZ401)</f>
        <v/>
      </c>
      <c r="HD489" s="215" t="str">
        <f t="shared" si="131"/>
        <v/>
      </c>
      <c r="HF489" s="2">
        <f t="shared" si="67"/>
        <v>1000152</v>
      </c>
      <c r="HG489" s="210" t="str">
        <f t="shared" si="68"/>
        <v/>
      </c>
      <c r="HH489" s="4"/>
      <c r="HI489" s="4"/>
      <c r="HJ489" s="215" t="str">
        <f t="shared" si="94"/>
        <v/>
      </c>
      <c r="HK489" s="215" t="str">
        <f t="shared" si="95"/>
        <v/>
      </c>
      <c r="HM489" s="2">
        <f t="shared" si="78"/>
        <v>1000119</v>
      </c>
      <c r="HN489" s="210" t="str">
        <f t="shared" si="69"/>
        <v/>
      </c>
    </row>
    <row r="490" spans="211:222" x14ac:dyDescent="0.2">
      <c r="HC490" s="215" t="str">
        <f t="shared" ref="HC490:HD490" si="132">IF(GZ402="","",GZ402)</f>
        <v/>
      </c>
      <c r="HD490" s="215" t="str">
        <f t="shared" si="132"/>
        <v/>
      </c>
      <c r="HF490" s="2">
        <f t="shared" si="67"/>
        <v>1000153</v>
      </c>
      <c r="HG490" s="210" t="str">
        <f t="shared" si="68"/>
        <v/>
      </c>
      <c r="HH490" s="4"/>
      <c r="HI490" s="4"/>
      <c r="HJ490" s="215" t="str">
        <f t="shared" si="94"/>
        <v/>
      </c>
      <c r="HK490" s="215" t="str">
        <f t="shared" si="95"/>
        <v/>
      </c>
      <c r="HM490" s="2">
        <f t="shared" si="78"/>
        <v>1000120</v>
      </c>
      <c r="HN490" s="210" t="str">
        <f t="shared" si="69"/>
        <v/>
      </c>
    </row>
    <row r="491" spans="211:222" x14ac:dyDescent="0.2">
      <c r="HC491" s="215" t="str">
        <f t="shared" ref="HC491:HD491" si="133">IF(GZ403="","",GZ403)</f>
        <v/>
      </c>
      <c r="HD491" s="215" t="str">
        <f t="shared" si="133"/>
        <v/>
      </c>
      <c r="HF491" s="2">
        <f t="shared" si="67"/>
        <v>1000154</v>
      </c>
      <c r="HG491" s="210" t="str">
        <f t="shared" si="68"/>
        <v/>
      </c>
      <c r="HH491" s="4"/>
      <c r="HI491" s="4"/>
      <c r="HJ491" s="215" t="str">
        <f t="shared" si="94"/>
        <v/>
      </c>
      <c r="HK491" s="215" t="str">
        <f t="shared" si="95"/>
        <v/>
      </c>
      <c r="HM491" s="2">
        <f t="shared" si="78"/>
        <v>1000121</v>
      </c>
      <c r="HN491" s="210" t="str">
        <f t="shared" si="69"/>
        <v/>
      </c>
    </row>
    <row r="492" spans="211:222" x14ac:dyDescent="0.2">
      <c r="HC492" s="215" t="str">
        <f t="shared" ref="HC492:HD492" si="134">IF(GZ404="","",GZ404)</f>
        <v/>
      </c>
      <c r="HD492" s="215" t="str">
        <f t="shared" si="134"/>
        <v/>
      </c>
      <c r="HF492" s="2">
        <f t="shared" si="67"/>
        <v>1000155</v>
      </c>
      <c r="HG492" s="210" t="str">
        <f t="shared" si="68"/>
        <v/>
      </c>
      <c r="HH492" s="4"/>
      <c r="HI492" s="4"/>
      <c r="HJ492" s="215" t="str">
        <f t="shared" si="94"/>
        <v/>
      </c>
      <c r="HK492" s="215" t="str">
        <f t="shared" si="95"/>
        <v/>
      </c>
      <c r="HM492" s="2">
        <f t="shared" si="78"/>
        <v>1000122</v>
      </c>
      <c r="HN492" s="210" t="str">
        <f t="shared" si="69"/>
        <v/>
      </c>
    </row>
    <row r="493" spans="211:222" x14ac:dyDescent="0.2">
      <c r="HC493" s="215" t="str">
        <f t="shared" ref="HC493:HD493" si="135">IF(GZ405="","",GZ405)</f>
        <v/>
      </c>
      <c r="HD493" s="215" t="str">
        <f t="shared" si="135"/>
        <v/>
      </c>
      <c r="HF493" s="2">
        <f t="shared" si="67"/>
        <v>1000156</v>
      </c>
      <c r="HG493" s="210" t="str">
        <f t="shared" si="68"/>
        <v/>
      </c>
      <c r="HH493" s="4"/>
      <c r="HI493" s="4"/>
      <c r="HJ493" s="215" t="str">
        <f t="shared" si="94"/>
        <v/>
      </c>
      <c r="HK493" s="215" t="str">
        <f t="shared" si="95"/>
        <v/>
      </c>
      <c r="HM493" s="2">
        <f t="shared" si="78"/>
        <v>1000123</v>
      </c>
      <c r="HN493" s="210" t="str">
        <f t="shared" si="69"/>
        <v/>
      </c>
    </row>
    <row r="494" spans="211:222" x14ac:dyDescent="0.2">
      <c r="HC494" s="215" t="str">
        <f t="shared" ref="HC494:HD494" si="136">IF(GZ406="","",GZ406)</f>
        <v/>
      </c>
      <c r="HD494" s="215" t="str">
        <f t="shared" si="136"/>
        <v/>
      </c>
      <c r="HF494" s="2">
        <f t="shared" ref="HF494:HF557" si="137">IF($HF493=$GT$299,$GZ$300,IF($HF493=$HA$299,$HC$300,IF($HF493=$HD$298,$HC$299*100,$HF493+1)))</f>
        <v>1000157</v>
      </c>
      <c r="HG494" s="210" t="str">
        <f t="shared" ref="HG494:HG557" si="138">IF(ISNA(MATCH(HF494,$HC$300:$HC$671,0)),"",INDEX($HC$300:$HD$671,MATCH(HF494,$HC$300:$HC$671,0),2))</f>
        <v/>
      </c>
      <c r="HH494" s="4"/>
      <c r="HI494" s="4"/>
      <c r="HJ494" s="215" t="str">
        <f t="shared" si="94"/>
        <v/>
      </c>
      <c r="HK494" s="215" t="str">
        <f t="shared" si="95"/>
        <v/>
      </c>
      <c r="HM494" s="2">
        <f t="shared" si="78"/>
        <v>1000124</v>
      </c>
      <c r="HN494" s="210" t="str">
        <f t="shared" ref="HN494:HN557" si="139">IF(ISNA(MATCH(HM494,$HJ$300:$HJ$671,0)),"",INDEX($HJ$300:$HK$671,MATCH(HM494,$HJ$300:$HJ$671,0),2))</f>
        <v/>
      </c>
    </row>
    <row r="495" spans="211:222" x14ac:dyDescent="0.2">
      <c r="HC495" s="215" t="str">
        <f t="shared" ref="HC495:HD495" si="140">IF(GZ407="","",GZ407)</f>
        <v/>
      </c>
      <c r="HD495" s="215" t="str">
        <f t="shared" si="140"/>
        <v/>
      </c>
      <c r="HF495" s="2">
        <f t="shared" si="137"/>
        <v>1000158</v>
      </c>
      <c r="HG495" s="210" t="str">
        <f t="shared" si="138"/>
        <v/>
      </c>
      <c r="HH495" s="4"/>
      <c r="HI495" s="4"/>
      <c r="HJ495" s="215" t="str">
        <f t="shared" si="94"/>
        <v/>
      </c>
      <c r="HK495" s="215" t="str">
        <f t="shared" si="95"/>
        <v/>
      </c>
      <c r="HM495" s="2">
        <f t="shared" si="78"/>
        <v>1000125</v>
      </c>
      <c r="HN495" s="210" t="str">
        <f t="shared" si="139"/>
        <v/>
      </c>
    </row>
    <row r="496" spans="211:222" x14ac:dyDescent="0.2">
      <c r="HC496" s="215" t="str">
        <f t="shared" ref="HC496:HD496" si="141">IF(GZ408="","",GZ408)</f>
        <v/>
      </c>
      <c r="HD496" s="215" t="str">
        <f t="shared" si="141"/>
        <v/>
      </c>
      <c r="HF496" s="2">
        <f t="shared" si="137"/>
        <v>1000159</v>
      </c>
      <c r="HG496" s="210" t="str">
        <f t="shared" si="138"/>
        <v/>
      </c>
      <c r="HH496" s="4"/>
      <c r="HI496" s="4"/>
      <c r="HJ496" s="215" t="str">
        <f t="shared" si="94"/>
        <v/>
      </c>
      <c r="HK496" s="215" t="str">
        <f t="shared" si="95"/>
        <v/>
      </c>
      <c r="HM496" s="2">
        <f t="shared" si="78"/>
        <v>1000126</v>
      </c>
      <c r="HN496" s="210" t="str">
        <f t="shared" si="139"/>
        <v/>
      </c>
    </row>
    <row r="497" spans="211:222" x14ac:dyDescent="0.2">
      <c r="HC497" s="215" t="str">
        <f t="shared" ref="HC497:HD497" si="142">IF(GZ409="","",GZ409)</f>
        <v/>
      </c>
      <c r="HD497" s="215" t="str">
        <f t="shared" si="142"/>
        <v/>
      </c>
      <c r="HF497" s="2">
        <f t="shared" si="137"/>
        <v>1000160</v>
      </c>
      <c r="HG497" s="210" t="str">
        <f t="shared" si="138"/>
        <v/>
      </c>
      <c r="HH497" s="4"/>
      <c r="HI497" s="4"/>
      <c r="HJ497" s="215" t="str">
        <f t="shared" si="94"/>
        <v/>
      </c>
      <c r="HK497" s="215" t="str">
        <f t="shared" si="95"/>
        <v/>
      </c>
      <c r="HM497" s="2">
        <f t="shared" si="78"/>
        <v>1000127</v>
      </c>
      <c r="HN497" s="210" t="str">
        <f t="shared" si="139"/>
        <v/>
      </c>
    </row>
    <row r="498" spans="211:222" x14ac:dyDescent="0.2">
      <c r="HC498" s="215" t="str">
        <f t="shared" ref="HC498:HD498" si="143">IF(GZ410="","",GZ410)</f>
        <v/>
      </c>
      <c r="HD498" s="215" t="str">
        <f t="shared" si="143"/>
        <v/>
      </c>
      <c r="HF498" s="2">
        <f t="shared" si="137"/>
        <v>1000161</v>
      </c>
      <c r="HG498" s="210" t="str">
        <f t="shared" si="138"/>
        <v/>
      </c>
      <c r="HH498" s="4"/>
      <c r="HI498" s="4"/>
      <c r="HJ498" s="215" t="str">
        <f t="shared" si="94"/>
        <v/>
      </c>
      <c r="HK498" s="215" t="str">
        <f t="shared" si="95"/>
        <v/>
      </c>
      <c r="HM498" s="2">
        <f t="shared" si="78"/>
        <v>1000128</v>
      </c>
      <c r="HN498" s="210" t="str">
        <f t="shared" si="139"/>
        <v/>
      </c>
    </row>
    <row r="499" spans="211:222" x14ac:dyDescent="0.2">
      <c r="HC499" s="215" t="str">
        <f t="shared" ref="HC499:HD499" si="144">IF(GZ411="","",GZ411)</f>
        <v/>
      </c>
      <c r="HD499" s="215" t="str">
        <f t="shared" si="144"/>
        <v/>
      </c>
      <c r="HF499" s="2">
        <f t="shared" si="137"/>
        <v>1000162</v>
      </c>
      <c r="HG499" s="210" t="str">
        <f t="shared" si="138"/>
        <v/>
      </c>
      <c r="HH499" s="4"/>
      <c r="HI499" s="4"/>
      <c r="HJ499" s="215" t="str">
        <f t="shared" si="94"/>
        <v/>
      </c>
      <c r="HK499" s="215" t="str">
        <f t="shared" si="95"/>
        <v/>
      </c>
      <c r="HM499" s="2">
        <f t="shared" si="78"/>
        <v>1000129</v>
      </c>
      <c r="HN499" s="210" t="str">
        <f t="shared" si="139"/>
        <v/>
      </c>
    </row>
    <row r="500" spans="211:222" x14ac:dyDescent="0.2">
      <c r="HC500" s="215" t="str">
        <f t="shared" ref="HC500:HD500" si="145">IF(GZ412="","",GZ412)</f>
        <v/>
      </c>
      <c r="HD500" s="215" t="str">
        <f t="shared" si="145"/>
        <v/>
      </c>
      <c r="HF500" s="2">
        <f t="shared" si="137"/>
        <v>1000163</v>
      </c>
      <c r="HG500" s="210" t="str">
        <f t="shared" si="138"/>
        <v/>
      </c>
      <c r="HH500" s="4"/>
      <c r="HI500" s="4"/>
      <c r="HJ500" s="215" t="str">
        <f t="shared" si="94"/>
        <v/>
      </c>
      <c r="HK500" s="215" t="str">
        <f t="shared" si="95"/>
        <v/>
      </c>
      <c r="HM500" s="2">
        <f t="shared" si="78"/>
        <v>1000130</v>
      </c>
      <c r="HN500" s="210" t="str">
        <f t="shared" si="139"/>
        <v/>
      </c>
    </row>
    <row r="501" spans="211:222" x14ac:dyDescent="0.2">
      <c r="HC501" s="215" t="str">
        <f t="shared" ref="HC501:HD501" si="146">IF(GZ413="","",GZ413)</f>
        <v/>
      </c>
      <c r="HD501" s="215" t="str">
        <f t="shared" si="146"/>
        <v/>
      </c>
      <c r="HF501" s="2">
        <f t="shared" si="137"/>
        <v>1000164</v>
      </c>
      <c r="HG501" s="210" t="str">
        <f t="shared" si="138"/>
        <v/>
      </c>
      <c r="HH501" s="4"/>
      <c r="HI501" s="4"/>
      <c r="HJ501" s="215" t="str">
        <f t="shared" si="94"/>
        <v/>
      </c>
      <c r="HK501" s="215" t="str">
        <f t="shared" si="95"/>
        <v/>
      </c>
      <c r="HM501" s="2">
        <f t="shared" si="78"/>
        <v>1000131</v>
      </c>
      <c r="HN501" s="210" t="str">
        <f t="shared" si="139"/>
        <v/>
      </c>
    </row>
    <row r="502" spans="211:222" x14ac:dyDescent="0.2">
      <c r="HC502" s="215" t="str">
        <f t="shared" ref="HC502:HD502" si="147">IF(GZ414="","",GZ414)</f>
        <v/>
      </c>
      <c r="HD502" s="215" t="str">
        <f t="shared" si="147"/>
        <v/>
      </c>
      <c r="HF502" s="2">
        <f t="shared" si="137"/>
        <v>1000165</v>
      </c>
      <c r="HG502" s="210" t="str">
        <f t="shared" si="138"/>
        <v/>
      </c>
      <c r="HH502" s="4"/>
      <c r="HI502" s="4"/>
      <c r="HJ502" s="215" t="str">
        <f t="shared" si="94"/>
        <v/>
      </c>
      <c r="HK502" s="215" t="str">
        <f t="shared" si="95"/>
        <v/>
      </c>
      <c r="HM502" s="2">
        <f t="shared" ref="HM502:HM565" si="148">IF(HM501=$GT$299,$GV$300,IF(HM501=$GX$298,$HJ$300,IF(HM501=$HK$298,$HJ$299*100,HM501+1)))</f>
        <v>1000132</v>
      </c>
      <c r="HN502" s="210" t="str">
        <f t="shared" si="139"/>
        <v/>
      </c>
    </row>
    <row r="503" spans="211:222" x14ac:dyDescent="0.2">
      <c r="HC503" s="215" t="str">
        <f t="shared" ref="HC503:HD503" si="149">IF(GZ415="","",GZ415)</f>
        <v/>
      </c>
      <c r="HD503" s="215" t="str">
        <f t="shared" si="149"/>
        <v/>
      </c>
      <c r="HF503" s="2">
        <f t="shared" si="137"/>
        <v>1000166</v>
      </c>
      <c r="HG503" s="210" t="str">
        <f t="shared" si="138"/>
        <v/>
      </c>
      <c r="HH503" s="4"/>
      <c r="HI503" s="4"/>
      <c r="HJ503" s="215" t="str">
        <f t="shared" si="94"/>
        <v/>
      </c>
      <c r="HK503" s="215" t="str">
        <f t="shared" si="95"/>
        <v/>
      </c>
      <c r="HM503" s="2">
        <f t="shared" si="148"/>
        <v>1000133</v>
      </c>
      <c r="HN503" s="210" t="str">
        <f t="shared" si="139"/>
        <v/>
      </c>
    </row>
    <row r="504" spans="211:222" x14ac:dyDescent="0.2">
      <c r="HC504" s="215" t="str">
        <f t="shared" ref="HC504:HD504" si="150">IF(GZ416="","",GZ416)</f>
        <v/>
      </c>
      <c r="HD504" s="215" t="str">
        <f t="shared" si="150"/>
        <v/>
      </c>
      <c r="HF504" s="2">
        <f t="shared" si="137"/>
        <v>1000167</v>
      </c>
      <c r="HG504" s="210" t="str">
        <f t="shared" si="138"/>
        <v/>
      </c>
      <c r="HH504" s="4"/>
      <c r="HI504" s="4"/>
      <c r="HJ504" s="215" t="str">
        <f t="shared" si="94"/>
        <v/>
      </c>
      <c r="HK504" s="215" t="str">
        <f t="shared" si="95"/>
        <v/>
      </c>
      <c r="HM504" s="2">
        <f t="shared" si="148"/>
        <v>1000134</v>
      </c>
      <c r="HN504" s="210" t="str">
        <f t="shared" si="139"/>
        <v/>
      </c>
    </row>
    <row r="505" spans="211:222" x14ac:dyDescent="0.2">
      <c r="HC505" s="215" t="str">
        <f t="shared" ref="HC505:HD505" si="151">IF(GZ417="","",GZ417)</f>
        <v/>
      </c>
      <c r="HD505" s="215" t="str">
        <f t="shared" si="151"/>
        <v/>
      </c>
      <c r="HF505" s="2">
        <f t="shared" si="137"/>
        <v>1000168</v>
      </c>
      <c r="HG505" s="210" t="str">
        <f t="shared" si="138"/>
        <v/>
      </c>
      <c r="HH505" s="4"/>
      <c r="HI505" s="4"/>
      <c r="HJ505" s="215" t="str">
        <f t="shared" si="94"/>
        <v/>
      </c>
      <c r="HK505" s="215" t="str">
        <f t="shared" si="95"/>
        <v/>
      </c>
      <c r="HM505" s="2">
        <f t="shared" si="148"/>
        <v>1000135</v>
      </c>
      <c r="HN505" s="210" t="str">
        <f t="shared" si="139"/>
        <v/>
      </c>
    </row>
    <row r="506" spans="211:222" x14ac:dyDescent="0.2">
      <c r="HC506" s="215" t="str">
        <f t="shared" ref="HC506:HD506" si="152">IF(GZ418="","",GZ418)</f>
        <v/>
      </c>
      <c r="HD506" s="215" t="str">
        <f t="shared" si="152"/>
        <v/>
      </c>
      <c r="HF506" s="2">
        <f t="shared" si="137"/>
        <v>1000169</v>
      </c>
      <c r="HG506" s="210" t="str">
        <f t="shared" si="138"/>
        <v/>
      </c>
      <c r="HH506" s="4"/>
      <c r="HI506" s="4"/>
      <c r="HJ506" s="215" t="str">
        <f t="shared" si="94"/>
        <v/>
      </c>
      <c r="HK506" s="215" t="str">
        <f t="shared" si="95"/>
        <v/>
      </c>
      <c r="HM506" s="2">
        <f t="shared" si="148"/>
        <v>1000136</v>
      </c>
      <c r="HN506" s="210" t="str">
        <f t="shared" si="139"/>
        <v/>
      </c>
    </row>
    <row r="507" spans="211:222" x14ac:dyDescent="0.2">
      <c r="HC507" s="215" t="str">
        <f t="shared" ref="HC507:HD507" si="153">IF(GZ419="","",GZ419)</f>
        <v/>
      </c>
      <c r="HD507" s="215" t="str">
        <f t="shared" si="153"/>
        <v/>
      </c>
      <c r="HF507" s="2">
        <f t="shared" si="137"/>
        <v>1000170</v>
      </c>
      <c r="HG507" s="210" t="str">
        <f t="shared" si="138"/>
        <v/>
      </c>
      <c r="HH507" s="4"/>
      <c r="HI507" s="4"/>
      <c r="HJ507" s="215" t="str">
        <f t="shared" si="94"/>
        <v/>
      </c>
      <c r="HK507" s="215" t="str">
        <f t="shared" si="95"/>
        <v/>
      </c>
      <c r="HM507" s="2">
        <f t="shared" si="148"/>
        <v>1000137</v>
      </c>
      <c r="HN507" s="210" t="str">
        <f t="shared" si="139"/>
        <v/>
      </c>
    </row>
    <row r="508" spans="211:222" x14ac:dyDescent="0.2">
      <c r="HC508" s="215" t="str">
        <f t="shared" ref="HC508:HD508" si="154">IF(GZ420="","",GZ420)</f>
        <v/>
      </c>
      <c r="HD508" s="215" t="str">
        <f t="shared" si="154"/>
        <v/>
      </c>
      <c r="HF508" s="2">
        <f t="shared" si="137"/>
        <v>1000171</v>
      </c>
      <c r="HG508" s="210" t="str">
        <f t="shared" si="138"/>
        <v/>
      </c>
      <c r="HH508" s="4"/>
      <c r="HI508" s="4"/>
      <c r="HJ508" s="215" t="str">
        <f t="shared" si="94"/>
        <v/>
      </c>
      <c r="HK508" s="215" t="str">
        <f t="shared" si="95"/>
        <v/>
      </c>
      <c r="HM508" s="2">
        <f t="shared" si="148"/>
        <v>1000138</v>
      </c>
      <c r="HN508" s="210" t="str">
        <f t="shared" si="139"/>
        <v/>
      </c>
    </row>
    <row r="509" spans="211:222" x14ac:dyDescent="0.2">
      <c r="HC509" s="215" t="str">
        <f t="shared" ref="HC509:HD509" si="155">IF(GZ421="","",GZ421)</f>
        <v/>
      </c>
      <c r="HD509" s="215" t="str">
        <f t="shared" si="155"/>
        <v/>
      </c>
      <c r="HF509" s="2">
        <f t="shared" si="137"/>
        <v>1000172</v>
      </c>
      <c r="HG509" s="210" t="str">
        <f t="shared" si="138"/>
        <v/>
      </c>
      <c r="HH509" s="4"/>
      <c r="HI509" s="4"/>
      <c r="HJ509" s="215" t="str">
        <f t="shared" si="94"/>
        <v/>
      </c>
      <c r="HK509" s="215" t="str">
        <f t="shared" si="95"/>
        <v/>
      </c>
      <c r="HM509" s="2">
        <f t="shared" si="148"/>
        <v>1000139</v>
      </c>
      <c r="HN509" s="210" t="str">
        <f t="shared" si="139"/>
        <v/>
      </c>
    </row>
    <row r="510" spans="211:222" x14ac:dyDescent="0.2">
      <c r="HC510" s="215" t="str">
        <f t="shared" ref="HC510:HD510" si="156">IF(GZ422="","",GZ422)</f>
        <v/>
      </c>
      <c r="HD510" s="215" t="str">
        <f t="shared" si="156"/>
        <v/>
      </c>
      <c r="HF510" s="2">
        <f t="shared" si="137"/>
        <v>1000173</v>
      </c>
      <c r="HG510" s="210" t="str">
        <f t="shared" si="138"/>
        <v/>
      </c>
      <c r="HH510" s="4"/>
      <c r="HI510" s="4"/>
      <c r="HJ510" s="215" t="str">
        <f t="shared" si="94"/>
        <v/>
      </c>
      <c r="HK510" s="215" t="str">
        <f t="shared" si="95"/>
        <v/>
      </c>
      <c r="HM510" s="2">
        <f t="shared" si="148"/>
        <v>1000140</v>
      </c>
      <c r="HN510" s="210" t="str">
        <f t="shared" si="139"/>
        <v/>
      </c>
    </row>
    <row r="511" spans="211:222" x14ac:dyDescent="0.2">
      <c r="HC511" s="215" t="str">
        <f t="shared" ref="HC511:HD511" si="157">IF(GZ423="","",GZ423)</f>
        <v/>
      </c>
      <c r="HD511" s="215" t="str">
        <f t="shared" si="157"/>
        <v/>
      </c>
      <c r="HF511" s="2">
        <f t="shared" si="137"/>
        <v>1000174</v>
      </c>
      <c r="HG511" s="210" t="str">
        <f t="shared" si="138"/>
        <v/>
      </c>
      <c r="HH511" s="4"/>
      <c r="HI511" s="4"/>
      <c r="HJ511" s="215" t="str">
        <f t="shared" si="94"/>
        <v/>
      </c>
      <c r="HK511" s="215" t="str">
        <f t="shared" si="95"/>
        <v/>
      </c>
      <c r="HM511" s="2">
        <f t="shared" si="148"/>
        <v>1000141</v>
      </c>
      <c r="HN511" s="210" t="str">
        <f t="shared" si="139"/>
        <v/>
      </c>
    </row>
    <row r="512" spans="211:222" x14ac:dyDescent="0.2">
      <c r="HC512" s="215" t="str">
        <f t="shared" ref="HC512:HD512" si="158">IF(GZ424="","",GZ424)</f>
        <v/>
      </c>
      <c r="HD512" s="215" t="str">
        <f t="shared" si="158"/>
        <v/>
      </c>
      <c r="HF512" s="2">
        <f t="shared" si="137"/>
        <v>1000175</v>
      </c>
      <c r="HG512" s="210" t="str">
        <f t="shared" si="138"/>
        <v/>
      </c>
      <c r="HH512" s="4"/>
      <c r="HI512" s="4"/>
      <c r="HJ512" s="215" t="str">
        <f t="shared" si="94"/>
        <v/>
      </c>
      <c r="HK512" s="215" t="str">
        <f t="shared" si="95"/>
        <v/>
      </c>
      <c r="HM512" s="2">
        <f t="shared" si="148"/>
        <v>1000142</v>
      </c>
      <c r="HN512" s="210" t="str">
        <f t="shared" si="139"/>
        <v/>
      </c>
    </row>
    <row r="513" spans="211:222" x14ac:dyDescent="0.2">
      <c r="HC513" s="215" t="str">
        <f t="shared" ref="HC513:HD513" si="159">IF(GZ425="","",GZ425)</f>
        <v/>
      </c>
      <c r="HD513" s="215" t="str">
        <f t="shared" si="159"/>
        <v/>
      </c>
      <c r="HF513" s="2">
        <f t="shared" si="137"/>
        <v>1000176</v>
      </c>
      <c r="HG513" s="210" t="str">
        <f t="shared" si="138"/>
        <v/>
      </c>
      <c r="HH513" s="4"/>
      <c r="HI513" s="4"/>
      <c r="HJ513" s="215" t="str">
        <f t="shared" si="94"/>
        <v/>
      </c>
      <c r="HK513" s="215" t="str">
        <f t="shared" si="95"/>
        <v/>
      </c>
      <c r="HM513" s="2">
        <f t="shared" si="148"/>
        <v>1000143</v>
      </c>
      <c r="HN513" s="210" t="str">
        <f t="shared" si="139"/>
        <v/>
      </c>
    </row>
    <row r="514" spans="211:222" x14ac:dyDescent="0.2">
      <c r="HC514" s="215" t="str">
        <f t="shared" ref="HC514:HD514" si="160">IF(GZ426="","",GZ426)</f>
        <v/>
      </c>
      <c r="HD514" s="215" t="str">
        <f t="shared" si="160"/>
        <v/>
      </c>
      <c r="HF514" s="2">
        <f t="shared" si="137"/>
        <v>1000177</v>
      </c>
      <c r="HG514" s="210" t="str">
        <f t="shared" si="138"/>
        <v/>
      </c>
      <c r="HH514" s="4"/>
      <c r="HI514" s="4"/>
      <c r="HJ514" s="215" t="str">
        <f t="shared" si="94"/>
        <v/>
      </c>
      <c r="HK514" s="215" t="str">
        <f t="shared" si="95"/>
        <v/>
      </c>
      <c r="HM514" s="2">
        <f t="shared" si="148"/>
        <v>1000144</v>
      </c>
      <c r="HN514" s="210" t="str">
        <f t="shared" si="139"/>
        <v/>
      </c>
    </row>
    <row r="515" spans="211:222" x14ac:dyDescent="0.2">
      <c r="HC515" s="215" t="str">
        <f t="shared" ref="HC515:HD515" si="161">IF(GZ427="","",GZ427)</f>
        <v/>
      </c>
      <c r="HD515" s="215" t="str">
        <f t="shared" si="161"/>
        <v/>
      </c>
      <c r="HF515" s="2">
        <f t="shared" si="137"/>
        <v>1000178</v>
      </c>
      <c r="HG515" s="210" t="str">
        <f t="shared" si="138"/>
        <v/>
      </c>
      <c r="HH515" s="4"/>
      <c r="HI515" s="4"/>
      <c r="HJ515" s="215" t="str">
        <f t="shared" si="94"/>
        <v/>
      </c>
      <c r="HK515" s="215" t="str">
        <f t="shared" si="95"/>
        <v/>
      </c>
      <c r="HM515" s="2">
        <f t="shared" si="148"/>
        <v>1000145</v>
      </c>
      <c r="HN515" s="210" t="str">
        <f t="shared" si="139"/>
        <v/>
      </c>
    </row>
    <row r="516" spans="211:222" x14ac:dyDescent="0.2">
      <c r="HC516" s="215" t="str">
        <f t="shared" ref="HC516:HD516" si="162">IF(GZ428="","",GZ428)</f>
        <v/>
      </c>
      <c r="HD516" s="215" t="str">
        <f t="shared" si="162"/>
        <v/>
      </c>
      <c r="HF516" s="2">
        <f t="shared" si="137"/>
        <v>1000179</v>
      </c>
      <c r="HG516" s="210" t="str">
        <f t="shared" si="138"/>
        <v/>
      </c>
      <c r="HH516" s="4"/>
      <c r="HI516" s="4"/>
      <c r="HJ516" s="215" t="str">
        <f t="shared" si="94"/>
        <v/>
      </c>
      <c r="HK516" s="215" t="str">
        <f t="shared" si="95"/>
        <v/>
      </c>
      <c r="HM516" s="2">
        <f t="shared" si="148"/>
        <v>1000146</v>
      </c>
      <c r="HN516" s="210" t="str">
        <f t="shared" si="139"/>
        <v/>
      </c>
    </row>
    <row r="517" spans="211:222" x14ac:dyDescent="0.2">
      <c r="HC517" s="215" t="str">
        <f t="shared" ref="HC517:HD517" si="163">IF(GZ429="","",GZ429)</f>
        <v/>
      </c>
      <c r="HD517" s="215" t="str">
        <f t="shared" si="163"/>
        <v/>
      </c>
      <c r="HF517" s="2">
        <f t="shared" si="137"/>
        <v>1000180</v>
      </c>
      <c r="HG517" s="210" t="str">
        <f t="shared" si="138"/>
        <v/>
      </c>
      <c r="HH517" s="4"/>
      <c r="HI517" s="4"/>
      <c r="HJ517" s="215" t="str">
        <f t="shared" ref="HJ517:HJ580" si="164">IF(GV429="","",GV429)</f>
        <v/>
      </c>
      <c r="HK517" s="215" t="str">
        <f t="shared" ref="HK517:HK580" si="165">IF(GX429="","",GX429)</f>
        <v/>
      </c>
      <c r="HM517" s="2">
        <f t="shared" si="148"/>
        <v>1000147</v>
      </c>
      <c r="HN517" s="210" t="str">
        <f t="shared" si="139"/>
        <v/>
      </c>
    </row>
    <row r="518" spans="211:222" x14ac:dyDescent="0.2">
      <c r="HC518" s="215" t="str">
        <f t="shared" ref="HC518:HD518" si="166">IF(GZ430="","",GZ430)</f>
        <v/>
      </c>
      <c r="HD518" s="215" t="str">
        <f t="shared" si="166"/>
        <v/>
      </c>
      <c r="HF518" s="2">
        <f t="shared" si="137"/>
        <v>1000181</v>
      </c>
      <c r="HG518" s="210" t="str">
        <f t="shared" si="138"/>
        <v/>
      </c>
      <c r="HH518" s="4"/>
      <c r="HI518" s="4"/>
      <c r="HJ518" s="215" t="str">
        <f t="shared" si="164"/>
        <v/>
      </c>
      <c r="HK518" s="215" t="str">
        <f t="shared" si="165"/>
        <v/>
      </c>
      <c r="HM518" s="2">
        <f t="shared" si="148"/>
        <v>1000148</v>
      </c>
      <c r="HN518" s="210" t="str">
        <f t="shared" si="139"/>
        <v/>
      </c>
    </row>
    <row r="519" spans="211:222" x14ac:dyDescent="0.2">
      <c r="HC519" s="215" t="str">
        <f t="shared" ref="HC519:HD519" si="167">IF(GZ431="","",GZ431)</f>
        <v/>
      </c>
      <c r="HD519" s="215" t="str">
        <f t="shared" si="167"/>
        <v/>
      </c>
      <c r="HF519" s="2">
        <f t="shared" si="137"/>
        <v>1000182</v>
      </c>
      <c r="HG519" s="210" t="str">
        <f t="shared" si="138"/>
        <v/>
      </c>
      <c r="HH519" s="4"/>
      <c r="HI519" s="4"/>
      <c r="HJ519" s="215" t="str">
        <f t="shared" si="164"/>
        <v/>
      </c>
      <c r="HK519" s="215" t="str">
        <f t="shared" si="165"/>
        <v/>
      </c>
      <c r="HM519" s="2">
        <f t="shared" si="148"/>
        <v>1000149</v>
      </c>
      <c r="HN519" s="210" t="str">
        <f t="shared" si="139"/>
        <v/>
      </c>
    </row>
    <row r="520" spans="211:222" x14ac:dyDescent="0.2">
      <c r="HC520" s="215" t="str">
        <f t="shared" ref="HC520:HD520" si="168">IF(GZ432="","",GZ432)</f>
        <v/>
      </c>
      <c r="HD520" s="215" t="str">
        <f t="shared" si="168"/>
        <v/>
      </c>
      <c r="HF520" s="2">
        <f t="shared" si="137"/>
        <v>1000183</v>
      </c>
      <c r="HG520" s="210" t="str">
        <f t="shared" si="138"/>
        <v/>
      </c>
      <c r="HH520" s="4"/>
      <c r="HI520" s="4"/>
      <c r="HJ520" s="215" t="str">
        <f t="shared" si="164"/>
        <v/>
      </c>
      <c r="HK520" s="215" t="str">
        <f t="shared" si="165"/>
        <v/>
      </c>
      <c r="HM520" s="2">
        <f t="shared" si="148"/>
        <v>1000150</v>
      </c>
      <c r="HN520" s="210" t="str">
        <f t="shared" si="139"/>
        <v/>
      </c>
    </row>
    <row r="521" spans="211:222" x14ac:dyDescent="0.2">
      <c r="HC521" s="215" t="str">
        <f t="shared" ref="HC521:HD521" si="169">IF(GZ433="","",GZ433)</f>
        <v/>
      </c>
      <c r="HD521" s="215" t="str">
        <f t="shared" si="169"/>
        <v/>
      </c>
      <c r="HF521" s="2">
        <f t="shared" si="137"/>
        <v>1000184</v>
      </c>
      <c r="HG521" s="210" t="str">
        <f t="shared" si="138"/>
        <v/>
      </c>
      <c r="HH521" s="4"/>
      <c r="HI521" s="4"/>
      <c r="HJ521" s="215" t="str">
        <f t="shared" si="164"/>
        <v/>
      </c>
      <c r="HK521" s="215" t="str">
        <f t="shared" si="165"/>
        <v/>
      </c>
      <c r="HM521" s="2">
        <f t="shared" si="148"/>
        <v>1000151</v>
      </c>
      <c r="HN521" s="210" t="str">
        <f t="shared" si="139"/>
        <v/>
      </c>
    </row>
    <row r="522" spans="211:222" x14ac:dyDescent="0.2">
      <c r="HC522" s="215" t="str">
        <f t="shared" ref="HC522:HD522" si="170">IF(GZ434="","",GZ434)</f>
        <v/>
      </c>
      <c r="HD522" s="215" t="str">
        <f t="shared" si="170"/>
        <v/>
      </c>
      <c r="HF522" s="2">
        <f t="shared" si="137"/>
        <v>1000185</v>
      </c>
      <c r="HG522" s="210" t="str">
        <f t="shared" si="138"/>
        <v/>
      </c>
      <c r="HH522" s="4"/>
      <c r="HI522" s="4"/>
      <c r="HJ522" s="215" t="str">
        <f t="shared" si="164"/>
        <v/>
      </c>
      <c r="HK522" s="215" t="str">
        <f t="shared" si="165"/>
        <v/>
      </c>
      <c r="HM522" s="2">
        <f t="shared" si="148"/>
        <v>1000152</v>
      </c>
      <c r="HN522" s="210" t="str">
        <f t="shared" si="139"/>
        <v/>
      </c>
    </row>
    <row r="523" spans="211:222" x14ac:dyDescent="0.2">
      <c r="HC523" s="215" t="str">
        <f t="shared" ref="HC523:HD523" si="171">IF(GZ435="","",GZ435)</f>
        <v/>
      </c>
      <c r="HD523" s="215" t="str">
        <f t="shared" si="171"/>
        <v/>
      </c>
      <c r="HF523" s="2">
        <f t="shared" si="137"/>
        <v>1000186</v>
      </c>
      <c r="HG523" s="210" t="str">
        <f t="shared" si="138"/>
        <v/>
      </c>
      <c r="HH523" s="4"/>
      <c r="HI523" s="4"/>
      <c r="HJ523" s="215" t="str">
        <f t="shared" si="164"/>
        <v/>
      </c>
      <c r="HK523" s="215" t="str">
        <f t="shared" si="165"/>
        <v/>
      </c>
      <c r="HM523" s="2">
        <f t="shared" si="148"/>
        <v>1000153</v>
      </c>
      <c r="HN523" s="210" t="str">
        <f t="shared" si="139"/>
        <v/>
      </c>
    </row>
    <row r="524" spans="211:222" x14ac:dyDescent="0.2">
      <c r="HC524" s="215" t="str">
        <f t="shared" ref="HC524:HD524" si="172">IF(GZ436="","",GZ436)</f>
        <v/>
      </c>
      <c r="HD524" s="215" t="str">
        <f t="shared" si="172"/>
        <v/>
      </c>
      <c r="HF524" s="2">
        <f t="shared" si="137"/>
        <v>1000187</v>
      </c>
      <c r="HG524" s="210" t="str">
        <f t="shared" si="138"/>
        <v/>
      </c>
      <c r="HH524" s="4"/>
      <c r="HI524" s="4"/>
      <c r="HJ524" s="215" t="str">
        <f t="shared" si="164"/>
        <v/>
      </c>
      <c r="HK524" s="215" t="str">
        <f t="shared" si="165"/>
        <v/>
      </c>
      <c r="HM524" s="2">
        <f t="shared" si="148"/>
        <v>1000154</v>
      </c>
      <c r="HN524" s="210" t="str">
        <f t="shared" si="139"/>
        <v/>
      </c>
    </row>
    <row r="525" spans="211:222" x14ac:dyDescent="0.2">
      <c r="HC525" s="215" t="str">
        <f t="shared" ref="HC525:HD525" si="173">IF(GZ437="","",GZ437)</f>
        <v/>
      </c>
      <c r="HD525" s="215" t="str">
        <f t="shared" si="173"/>
        <v/>
      </c>
      <c r="HF525" s="2">
        <f t="shared" si="137"/>
        <v>1000188</v>
      </c>
      <c r="HG525" s="210" t="str">
        <f t="shared" si="138"/>
        <v/>
      </c>
      <c r="HH525" s="4"/>
      <c r="HI525" s="4"/>
      <c r="HJ525" s="215" t="str">
        <f t="shared" si="164"/>
        <v/>
      </c>
      <c r="HK525" s="215" t="str">
        <f t="shared" si="165"/>
        <v/>
      </c>
      <c r="HM525" s="2">
        <f t="shared" si="148"/>
        <v>1000155</v>
      </c>
      <c r="HN525" s="210" t="str">
        <f t="shared" si="139"/>
        <v/>
      </c>
    </row>
    <row r="526" spans="211:222" x14ac:dyDescent="0.2">
      <c r="HC526" s="215" t="str">
        <f t="shared" ref="HC526:HD526" si="174">IF(GZ438="","",GZ438)</f>
        <v/>
      </c>
      <c r="HD526" s="215" t="str">
        <f t="shared" si="174"/>
        <v/>
      </c>
      <c r="HF526" s="2">
        <f t="shared" si="137"/>
        <v>1000189</v>
      </c>
      <c r="HG526" s="210" t="str">
        <f t="shared" si="138"/>
        <v/>
      </c>
      <c r="HH526" s="4"/>
      <c r="HI526" s="4"/>
      <c r="HJ526" s="215" t="str">
        <f t="shared" si="164"/>
        <v/>
      </c>
      <c r="HK526" s="215" t="str">
        <f t="shared" si="165"/>
        <v/>
      </c>
      <c r="HM526" s="2">
        <f t="shared" si="148"/>
        <v>1000156</v>
      </c>
      <c r="HN526" s="210" t="str">
        <f t="shared" si="139"/>
        <v/>
      </c>
    </row>
    <row r="527" spans="211:222" x14ac:dyDescent="0.2">
      <c r="HC527" s="215" t="str">
        <f t="shared" ref="HC527:HD527" si="175">IF(GZ439="","",GZ439)</f>
        <v/>
      </c>
      <c r="HD527" s="215" t="str">
        <f t="shared" si="175"/>
        <v/>
      </c>
      <c r="HF527" s="2">
        <f t="shared" si="137"/>
        <v>1000190</v>
      </c>
      <c r="HG527" s="210" t="str">
        <f t="shared" si="138"/>
        <v/>
      </c>
      <c r="HH527" s="4"/>
      <c r="HI527" s="4"/>
      <c r="HJ527" s="215" t="str">
        <f t="shared" si="164"/>
        <v/>
      </c>
      <c r="HK527" s="215" t="str">
        <f t="shared" si="165"/>
        <v/>
      </c>
      <c r="HM527" s="2">
        <f t="shared" si="148"/>
        <v>1000157</v>
      </c>
      <c r="HN527" s="210" t="str">
        <f t="shared" si="139"/>
        <v/>
      </c>
    </row>
    <row r="528" spans="211:222" x14ac:dyDescent="0.2">
      <c r="HC528" s="215" t="str">
        <f t="shared" ref="HC528:HD528" si="176">IF(GZ440="","",GZ440)</f>
        <v/>
      </c>
      <c r="HD528" s="215" t="str">
        <f t="shared" si="176"/>
        <v/>
      </c>
      <c r="HF528" s="2">
        <f t="shared" si="137"/>
        <v>1000191</v>
      </c>
      <c r="HG528" s="210" t="str">
        <f t="shared" si="138"/>
        <v/>
      </c>
      <c r="HH528" s="4"/>
      <c r="HI528" s="4"/>
      <c r="HJ528" s="215" t="str">
        <f t="shared" si="164"/>
        <v/>
      </c>
      <c r="HK528" s="215" t="str">
        <f t="shared" si="165"/>
        <v/>
      </c>
      <c r="HM528" s="2">
        <f t="shared" si="148"/>
        <v>1000158</v>
      </c>
      <c r="HN528" s="210" t="str">
        <f t="shared" si="139"/>
        <v/>
      </c>
    </row>
    <row r="529" spans="211:222" x14ac:dyDescent="0.2">
      <c r="HC529" s="215" t="str">
        <f t="shared" ref="HC529:HD529" si="177">IF(GZ441="","",GZ441)</f>
        <v/>
      </c>
      <c r="HD529" s="215" t="str">
        <f t="shared" si="177"/>
        <v/>
      </c>
      <c r="HF529" s="2">
        <f t="shared" si="137"/>
        <v>1000192</v>
      </c>
      <c r="HG529" s="210" t="str">
        <f t="shared" si="138"/>
        <v/>
      </c>
      <c r="HH529" s="4"/>
      <c r="HI529" s="4"/>
      <c r="HJ529" s="215" t="str">
        <f t="shared" si="164"/>
        <v/>
      </c>
      <c r="HK529" s="215" t="str">
        <f t="shared" si="165"/>
        <v/>
      </c>
      <c r="HM529" s="2">
        <f t="shared" si="148"/>
        <v>1000159</v>
      </c>
      <c r="HN529" s="210" t="str">
        <f t="shared" si="139"/>
        <v/>
      </c>
    </row>
    <row r="530" spans="211:222" x14ac:dyDescent="0.2">
      <c r="HC530" s="215" t="str">
        <f t="shared" ref="HC530:HD530" si="178">IF(GZ442="","",GZ442)</f>
        <v/>
      </c>
      <c r="HD530" s="215" t="str">
        <f t="shared" si="178"/>
        <v/>
      </c>
      <c r="HF530" s="2">
        <f t="shared" si="137"/>
        <v>1000193</v>
      </c>
      <c r="HG530" s="210" t="str">
        <f t="shared" si="138"/>
        <v/>
      </c>
      <c r="HH530" s="4"/>
      <c r="HI530" s="4"/>
      <c r="HJ530" s="215" t="str">
        <f t="shared" si="164"/>
        <v/>
      </c>
      <c r="HK530" s="215" t="str">
        <f t="shared" si="165"/>
        <v/>
      </c>
      <c r="HM530" s="2">
        <f t="shared" si="148"/>
        <v>1000160</v>
      </c>
      <c r="HN530" s="210" t="str">
        <f t="shared" si="139"/>
        <v/>
      </c>
    </row>
    <row r="531" spans="211:222" x14ac:dyDescent="0.2">
      <c r="HC531" s="215" t="str">
        <f t="shared" ref="HC531:HD531" si="179">IF(GZ443="","",GZ443)</f>
        <v/>
      </c>
      <c r="HD531" s="215" t="str">
        <f t="shared" si="179"/>
        <v/>
      </c>
      <c r="HF531" s="2">
        <f t="shared" si="137"/>
        <v>1000194</v>
      </c>
      <c r="HG531" s="210" t="str">
        <f t="shared" si="138"/>
        <v/>
      </c>
      <c r="HH531" s="4"/>
      <c r="HI531" s="4"/>
      <c r="HJ531" s="215" t="str">
        <f t="shared" si="164"/>
        <v/>
      </c>
      <c r="HK531" s="215" t="str">
        <f t="shared" si="165"/>
        <v/>
      </c>
      <c r="HM531" s="2">
        <f t="shared" si="148"/>
        <v>1000161</v>
      </c>
      <c r="HN531" s="210" t="str">
        <f t="shared" si="139"/>
        <v/>
      </c>
    </row>
    <row r="532" spans="211:222" x14ac:dyDescent="0.2">
      <c r="HC532" s="215" t="str">
        <f t="shared" ref="HC532:HD532" si="180">IF(GZ444="","",GZ444)</f>
        <v/>
      </c>
      <c r="HD532" s="215" t="str">
        <f t="shared" si="180"/>
        <v/>
      </c>
      <c r="HF532" s="2">
        <f t="shared" si="137"/>
        <v>1000195</v>
      </c>
      <c r="HG532" s="210" t="str">
        <f t="shared" si="138"/>
        <v/>
      </c>
      <c r="HH532" s="4"/>
      <c r="HI532" s="4"/>
      <c r="HJ532" s="215" t="str">
        <f t="shared" si="164"/>
        <v/>
      </c>
      <c r="HK532" s="215" t="str">
        <f t="shared" si="165"/>
        <v/>
      </c>
      <c r="HM532" s="2">
        <f t="shared" si="148"/>
        <v>1000162</v>
      </c>
      <c r="HN532" s="210" t="str">
        <f t="shared" si="139"/>
        <v/>
      </c>
    </row>
    <row r="533" spans="211:222" x14ac:dyDescent="0.2">
      <c r="HC533" s="215" t="str">
        <f t="shared" ref="HC533:HD533" si="181">IF(GZ445="","",GZ445)</f>
        <v/>
      </c>
      <c r="HD533" s="215" t="str">
        <f t="shared" si="181"/>
        <v/>
      </c>
      <c r="HF533" s="2">
        <f t="shared" si="137"/>
        <v>1000196</v>
      </c>
      <c r="HG533" s="210" t="str">
        <f t="shared" si="138"/>
        <v/>
      </c>
      <c r="HH533" s="4"/>
      <c r="HI533" s="4"/>
      <c r="HJ533" s="215" t="str">
        <f t="shared" si="164"/>
        <v/>
      </c>
      <c r="HK533" s="215" t="str">
        <f t="shared" si="165"/>
        <v/>
      </c>
      <c r="HM533" s="2">
        <f t="shared" si="148"/>
        <v>1000163</v>
      </c>
      <c r="HN533" s="210" t="str">
        <f t="shared" si="139"/>
        <v/>
      </c>
    </row>
    <row r="534" spans="211:222" x14ac:dyDescent="0.2">
      <c r="HC534" s="215" t="str">
        <f t="shared" ref="HC534:HD534" si="182">IF(GZ446="","",GZ446)</f>
        <v/>
      </c>
      <c r="HD534" s="215" t="str">
        <f t="shared" si="182"/>
        <v/>
      </c>
      <c r="HF534" s="2">
        <f t="shared" si="137"/>
        <v>1000197</v>
      </c>
      <c r="HG534" s="210" t="str">
        <f t="shared" si="138"/>
        <v/>
      </c>
      <c r="HH534" s="4"/>
      <c r="HI534" s="4"/>
      <c r="HJ534" s="215" t="str">
        <f t="shared" si="164"/>
        <v/>
      </c>
      <c r="HK534" s="215" t="str">
        <f t="shared" si="165"/>
        <v/>
      </c>
      <c r="HM534" s="2">
        <f t="shared" si="148"/>
        <v>1000164</v>
      </c>
      <c r="HN534" s="210" t="str">
        <f t="shared" si="139"/>
        <v/>
      </c>
    </row>
    <row r="535" spans="211:222" x14ac:dyDescent="0.2">
      <c r="HC535" s="215" t="str">
        <f t="shared" ref="HC535:HD535" si="183">IF(GZ447="","",GZ447)</f>
        <v/>
      </c>
      <c r="HD535" s="215" t="str">
        <f t="shared" si="183"/>
        <v/>
      </c>
      <c r="HF535" s="2">
        <f t="shared" si="137"/>
        <v>1000198</v>
      </c>
      <c r="HG535" s="210" t="str">
        <f t="shared" si="138"/>
        <v/>
      </c>
      <c r="HH535" s="4"/>
      <c r="HI535" s="4"/>
      <c r="HJ535" s="215" t="str">
        <f t="shared" si="164"/>
        <v/>
      </c>
      <c r="HK535" s="215" t="str">
        <f t="shared" si="165"/>
        <v/>
      </c>
      <c r="HM535" s="2">
        <f t="shared" si="148"/>
        <v>1000165</v>
      </c>
      <c r="HN535" s="210" t="str">
        <f t="shared" si="139"/>
        <v/>
      </c>
    </row>
    <row r="536" spans="211:222" x14ac:dyDescent="0.2">
      <c r="HC536" s="215" t="str">
        <f t="shared" ref="HC536:HD536" si="184">IF(GZ448="","",GZ448)</f>
        <v/>
      </c>
      <c r="HD536" s="215" t="str">
        <f t="shared" si="184"/>
        <v/>
      </c>
      <c r="HF536" s="2">
        <f t="shared" si="137"/>
        <v>1000199</v>
      </c>
      <c r="HG536" s="210" t="str">
        <f t="shared" si="138"/>
        <v/>
      </c>
      <c r="HH536" s="4"/>
      <c r="HI536" s="4"/>
      <c r="HJ536" s="215" t="str">
        <f t="shared" si="164"/>
        <v/>
      </c>
      <c r="HK536" s="215" t="str">
        <f t="shared" si="165"/>
        <v/>
      </c>
      <c r="HM536" s="2">
        <f t="shared" si="148"/>
        <v>1000166</v>
      </c>
      <c r="HN536" s="210" t="str">
        <f t="shared" si="139"/>
        <v/>
      </c>
    </row>
    <row r="537" spans="211:222" x14ac:dyDescent="0.2">
      <c r="HC537" s="215" t="str">
        <f t="shared" ref="HC537:HD537" si="185">IF(GZ449="","",GZ449)</f>
        <v/>
      </c>
      <c r="HD537" s="215" t="str">
        <f t="shared" si="185"/>
        <v/>
      </c>
      <c r="HF537" s="2">
        <f t="shared" si="137"/>
        <v>1000200</v>
      </c>
      <c r="HG537" s="210" t="str">
        <f t="shared" si="138"/>
        <v/>
      </c>
      <c r="HH537" s="4"/>
      <c r="HI537" s="4"/>
      <c r="HJ537" s="215" t="str">
        <f t="shared" si="164"/>
        <v/>
      </c>
      <c r="HK537" s="215" t="str">
        <f t="shared" si="165"/>
        <v/>
      </c>
      <c r="HM537" s="2">
        <f t="shared" si="148"/>
        <v>1000167</v>
      </c>
      <c r="HN537" s="210" t="str">
        <f t="shared" si="139"/>
        <v/>
      </c>
    </row>
    <row r="538" spans="211:222" x14ac:dyDescent="0.2">
      <c r="HC538" s="215" t="str">
        <f t="shared" ref="HC538:HD538" si="186">IF(GZ450="","",GZ450)</f>
        <v/>
      </c>
      <c r="HD538" s="215" t="str">
        <f t="shared" si="186"/>
        <v/>
      </c>
      <c r="HF538" s="2">
        <f t="shared" si="137"/>
        <v>1000201</v>
      </c>
      <c r="HG538" s="210" t="str">
        <f t="shared" si="138"/>
        <v/>
      </c>
      <c r="HH538" s="4"/>
      <c r="HI538" s="4"/>
      <c r="HJ538" s="215" t="str">
        <f t="shared" si="164"/>
        <v/>
      </c>
      <c r="HK538" s="215" t="str">
        <f t="shared" si="165"/>
        <v/>
      </c>
      <c r="HM538" s="2">
        <f t="shared" si="148"/>
        <v>1000168</v>
      </c>
      <c r="HN538" s="210" t="str">
        <f t="shared" si="139"/>
        <v/>
      </c>
    </row>
    <row r="539" spans="211:222" x14ac:dyDescent="0.2">
      <c r="HC539" s="215" t="str">
        <f t="shared" ref="HC539:HD539" si="187">IF(GZ451="","",GZ451)</f>
        <v/>
      </c>
      <c r="HD539" s="215" t="str">
        <f t="shared" si="187"/>
        <v/>
      </c>
      <c r="HF539" s="2">
        <f t="shared" si="137"/>
        <v>1000202</v>
      </c>
      <c r="HG539" s="210" t="str">
        <f t="shared" si="138"/>
        <v/>
      </c>
      <c r="HH539" s="4"/>
      <c r="HI539" s="4"/>
      <c r="HJ539" s="215" t="str">
        <f t="shared" si="164"/>
        <v/>
      </c>
      <c r="HK539" s="215" t="str">
        <f t="shared" si="165"/>
        <v/>
      </c>
      <c r="HM539" s="2">
        <f t="shared" si="148"/>
        <v>1000169</v>
      </c>
      <c r="HN539" s="210" t="str">
        <f t="shared" si="139"/>
        <v/>
      </c>
    </row>
    <row r="540" spans="211:222" x14ac:dyDescent="0.2">
      <c r="HC540" s="215" t="str">
        <f t="shared" ref="HC540:HD540" si="188">IF(GZ452="","",GZ452)</f>
        <v/>
      </c>
      <c r="HD540" s="215" t="str">
        <f t="shared" si="188"/>
        <v/>
      </c>
      <c r="HF540" s="2">
        <f t="shared" si="137"/>
        <v>1000203</v>
      </c>
      <c r="HG540" s="210" t="str">
        <f t="shared" si="138"/>
        <v/>
      </c>
      <c r="HH540" s="4"/>
      <c r="HI540" s="4"/>
      <c r="HJ540" s="215" t="str">
        <f t="shared" si="164"/>
        <v/>
      </c>
      <c r="HK540" s="215" t="str">
        <f t="shared" si="165"/>
        <v/>
      </c>
      <c r="HM540" s="2">
        <f t="shared" si="148"/>
        <v>1000170</v>
      </c>
      <c r="HN540" s="210" t="str">
        <f t="shared" si="139"/>
        <v/>
      </c>
    </row>
    <row r="541" spans="211:222" x14ac:dyDescent="0.2">
      <c r="HC541" s="215" t="str">
        <f t="shared" ref="HC541:HD541" si="189">IF(GZ453="","",GZ453)</f>
        <v/>
      </c>
      <c r="HD541" s="215" t="str">
        <f t="shared" si="189"/>
        <v/>
      </c>
      <c r="HF541" s="2">
        <f t="shared" si="137"/>
        <v>1000204</v>
      </c>
      <c r="HG541" s="210" t="str">
        <f t="shared" si="138"/>
        <v/>
      </c>
      <c r="HH541" s="4"/>
      <c r="HI541" s="4"/>
      <c r="HJ541" s="215" t="str">
        <f t="shared" si="164"/>
        <v/>
      </c>
      <c r="HK541" s="215" t="str">
        <f t="shared" si="165"/>
        <v/>
      </c>
      <c r="HM541" s="2">
        <f t="shared" si="148"/>
        <v>1000171</v>
      </c>
      <c r="HN541" s="210" t="str">
        <f t="shared" si="139"/>
        <v/>
      </c>
    </row>
    <row r="542" spans="211:222" x14ac:dyDescent="0.2">
      <c r="HC542" s="215" t="str">
        <f t="shared" ref="HC542:HC605" si="190">IF(GZ454="","",GZ454)</f>
        <v/>
      </c>
      <c r="HD542" s="215" t="str">
        <f t="shared" ref="HD542:HD605" si="191">IF(HA454="","",HA454)</f>
        <v/>
      </c>
      <c r="HF542" s="2">
        <f t="shared" si="137"/>
        <v>1000205</v>
      </c>
      <c r="HG542" s="210" t="str">
        <f t="shared" si="138"/>
        <v/>
      </c>
      <c r="HH542" s="4"/>
      <c r="HI542" s="4"/>
      <c r="HJ542" s="215" t="str">
        <f t="shared" si="164"/>
        <v/>
      </c>
      <c r="HK542" s="215" t="str">
        <f t="shared" si="165"/>
        <v/>
      </c>
      <c r="HM542" s="2">
        <f t="shared" si="148"/>
        <v>1000172</v>
      </c>
      <c r="HN542" s="210" t="str">
        <f t="shared" si="139"/>
        <v/>
      </c>
    </row>
    <row r="543" spans="211:222" x14ac:dyDescent="0.2">
      <c r="HC543" s="215" t="str">
        <f t="shared" si="190"/>
        <v/>
      </c>
      <c r="HD543" s="215" t="str">
        <f t="shared" si="191"/>
        <v/>
      </c>
      <c r="HF543" s="2">
        <f t="shared" si="137"/>
        <v>1000206</v>
      </c>
      <c r="HG543" s="210" t="str">
        <f t="shared" si="138"/>
        <v/>
      </c>
      <c r="HH543" s="4"/>
      <c r="HI543" s="4"/>
      <c r="HJ543" s="215" t="str">
        <f t="shared" si="164"/>
        <v/>
      </c>
      <c r="HK543" s="215" t="str">
        <f t="shared" si="165"/>
        <v/>
      </c>
      <c r="HM543" s="2">
        <f t="shared" si="148"/>
        <v>1000173</v>
      </c>
      <c r="HN543" s="210" t="str">
        <f t="shared" si="139"/>
        <v/>
      </c>
    </row>
    <row r="544" spans="211:222" x14ac:dyDescent="0.2">
      <c r="HC544" s="215" t="str">
        <f t="shared" si="190"/>
        <v/>
      </c>
      <c r="HD544" s="215" t="str">
        <f t="shared" si="191"/>
        <v/>
      </c>
      <c r="HF544" s="2">
        <f t="shared" si="137"/>
        <v>1000207</v>
      </c>
      <c r="HG544" s="210" t="str">
        <f t="shared" si="138"/>
        <v/>
      </c>
      <c r="HH544" s="4"/>
      <c r="HI544" s="4"/>
      <c r="HJ544" s="215" t="str">
        <f t="shared" si="164"/>
        <v/>
      </c>
      <c r="HK544" s="215" t="str">
        <f t="shared" si="165"/>
        <v/>
      </c>
      <c r="HM544" s="2">
        <f t="shared" si="148"/>
        <v>1000174</v>
      </c>
      <c r="HN544" s="210" t="str">
        <f t="shared" si="139"/>
        <v/>
      </c>
    </row>
    <row r="545" spans="211:222" x14ac:dyDescent="0.2">
      <c r="HC545" s="215" t="str">
        <f t="shared" si="190"/>
        <v/>
      </c>
      <c r="HD545" s="215" t="str">
        <f t="shared" si="191"/>
        <v/>
      </c>
      <c r="HF545" s="2">
        <f t="shared" si="137"/>
        <v>1000208</v>
      </c>
      <c r="HG545" s="210" t="str">
        <f t="shared" si="138"/>
        <v/>
      </c>
      <c r="HH545" s="4"/>
      <c r="HI545" s="4"/>
      <c r="HJ545" s="215" t="str">
        <f t="shared" si="164"/>
        <v/>
      </c>
      <c r="HK545" s="215" t="str">
        <f t="shared" si="165"/>
        <v/>
      </c>
      <c r="HM545" s="2">
        <f t="shared" si="148"/>
        <v>1000175</v>
      </c>
      <c r="HN545" s="210" t="str">
        <f t="shared" si="139"/>
        <v/>
      </c>
    </row>
    <row r="546" spans="211:222" x14ac:dyDescent="0.2">
      <c r="HC546" s="215" t="str">
        <f t="shared" si="190"/>
        <v/>
      </c>
      <c r="HD546" s="215" t="str">
        <f t="shared" si="191"/>
        <v/>
      </c>
      <c r="HF546" s="2">
        <f t="shared" si="137"/>
        <v>1000209</v>
      </c>
      <c r="HG546" s="210" t="str">
        <f t="shared" si="138"/>
        <v/>
      </c>
      <c r="HH546" s="4"/>
      <c r="HI546" s="4"/>
      <c r="HJ546" s="215" t="str">
        <f t="shared" si="164"/>
        <v/>
      </c>
      <c r="HK546" s="215" t="str">
        <f t="shared" si="165"/>
        <v/>
      </c>
      <c r="HM546" s="2">
        <f t="shared" si="148"/>
        <v>1000176</v>
      </c>
      <c r="HN546" s="210" t="str">
        <f t="shared" si="139"/>
        <v/>
      </c>
    </row>
    <row r="547" spans="211:222" x14ac:dyDescent="0.2">
      <c r="HC547" s="215" t="str">
        <f t="shared" si="190"/>
        <v/>
      </c>
      <c r="HD547" s="215" t="str">
        <f t="shared" si="191"/>
        <v/>
      </c>
      <c r="HF547" s="2">
        <f t="shared" si="137"/>
        <v>1000210</v>
      </c>
      <c r="HG547" s="210" t="str">
        <f t="shared" si="138"/>
        <v/>
      </c>
      <c r="HH547" s="4"/>
      <c r="HI547" s="4"/>
      <c r="HJ547" s="215" t="str">
        <f t="shared" si="164"/>
        <v/>
      </c>
      <c r="HK547" s="215" t="str">
        <f t="shared" si="165"/>
        <v/>
      </c>
      <c r="HM547" s="2">
        <f t="shared" si="148"/>
        <v>1000177</v>
      </c>
      <c r="HN547" s="210" t="str">
        <f t="shared" si="139"/>
        <v/>
      </c>
    </row>
    <row r="548" spans="211:222" x14ac:dyDescent="0.2">
      <c r="HC548" s="215" t="str">
        <f t="shared" si="190"/>
        <v/>
      </c>
      <c r="HD548" s="215" t="str">
        <f t="shared" si="191"/>
        <v/>
      </c>
      <c r="HF548" s="2">
        <f t="shared" si="137"/>
        <v>1000211</v>
      </c>
      <c r="HG548" s="210" t="str">
        <f t="shared" si="138"/>
        <v/>
      </c>
      <c r="HH548" s="4"/>
      <c r="HI548" s="4"/>
      <c r="HJ548" s="215" t="str">
        <f t="shared" si="164"/>
        <v/>
      </c>
      <c r="HK548" s="215" t="str">
        <f t="shared" si="165"/>
        <v/>
      </c>
      <c r="HM548" s="2">
        <f t="shared" si="148"/>
        <v>1000178</v>
      </c>
      <c r="HN548" s="210" t="str">
        <f t="shared" si="139"/>
        <v/>
      </c>
    </row>
    <row r="549" spans="211:222" x14ac:dyDescent="0.2">
      <c r="HC549" s="215" t="str">
        <f t="shared" si="190"/>
        <v/>
      </c>
      <c r="HD549" s="215" t="str">
        <f t="shared" si="191"/>
        <v/>
      </c>
      <c r="HF549" s="2">
        <f t="shared" si="137"/>
        <v>1000212</v>
      </c>
      <c r="HG549" s="210" t="str">
        <f t="shared" si="138"/>
        <v/>
      </c>
      <c r="HH549" s="4"/>
      <c r="HI549" s="4"/>
      <c r="HJ549" s="215" t="str">
        <f t="shared" si="164"/>
        <v/>
      </c>
      <c r="HK549" s="215" t="str">
        <f t="shared" si="165"/>
        <v/>
      </c>
      <c r="HM549" s="2">
        <f t="shared" si="148"/>
        <v>1000179</v>
      </c>
      <c r="HN549" s="210" t="str">
        <f t="shared" si="139"/>
        <v/>
      </c>
    </row>
    <row r="550" spans="211:222" x14ac:dyDescent="0.2">
      <c r="HC550" s="215" t="str">
        <f t="shared" si="190"/>
        <v/>
      </c>
      <c r="HD550" s="215" t="str">
        <f t="shared" si="191"/>
        <v/>
      </c>
      <c r="HF550" s="2">
        <f t="shared" si="137"/>
        <v>1000213</v>
      </c>
      <c r="HG550" s="210" t="str">
        <f t="shared" si="138"/>
        <v/>
      </c>
      <c r="HH550" s="4"/>
      <c r="HI550" s="4"/>
      <c r="HJ550" s="215" t="str">
        <f t="shared" si="164"/>
        <v/>
      </c>
      <c r="HK550" s="215" t="str">
        <f t="shared" si="165"/>
        <v/>
      </c>
      <c r="HM550" s="2">
        <f t="shared" si="148"/>
        <v>1000180</v>
      </c>
      <c r="HN550" s="210" t="str">
        <f t="shared" si="139"/>
        <v/>
      </c>
    </row>
    <row r="551" spans="211:222" x14ac:dyDescent="0.2">
      <c r="HC551" s="215" t="str">
        <f t="shared" si="190"/>
        <v/>
      </c>
      <c r="HD551" s="215" t="str">
        <f t="shared" si="191"/>
        <v/>
      </c>
      <c r="HF551" s="2">
        <f t="shared" si="137"/>
        <v>1000214</v>
      </c>
      <c r="HG551" s="210" t="str">
        <f t="shared" si="138"/>
        <v/>
      </c>
      <c r="HH551" s="4"/>
      <c r="HI551" s="4"/>
      <c r="HJ551" s="215" t="str">
        <f t="shared" si="164"/>
        <v/>
      </c>
      <c r="HK551" s="215" t="str">
        <f t="shared" si="165"/>
        <v/>
      </c>
      <c r="HM551" s="2">
        <f t="shared" si="148"/>
        <v>1000181</v>
      </c>
      <c r="HN551" s="210" t="str">
        <f t="shared" si="139"/>
        <v/>
      </c>
    </row>
    <row r="552" spans="211:222" x14ac:dyDescent="0.2">
      <c r="HC552" s="215" t="str">
        <f t="shared" si="190"/>
        <v/>
      </c>
      <c r="HD552" s="215" t="str">
        <f t="shared" si="191"/>
        <v/>
      </c>
      <c r="HF552" s="2">
        <f t="shared" si="137"/>
        <v>1000215</v>
      </c>
      <c r="HG552" s="210" t="str">
        <f t="shared" si="138"/>
        <v/>
      </c>
      <c r="HH552" s="4"/>
      <c r="HI552" s="4"/>
      <c r="HJ552" s="215" t="str">
        <f t="shared" si="164"/>
        <v/>
      </c>
      <c r="HK552" s="215" t="str">
        <f t="shared" si="165"/>
        <v/>
      </c>
      <c r="HM552" s="2">
        <f t="shared" si="148"/>
        <v>1000182</v>
      </c>
      <c r="HN552" s="210" t="str">
        <f t="shared" si="139"/>
        <v/>
      </c>
    </row>
    <row r="553" spans="211:222" x14ac:dyDescent="0.2">
      <c r="HC553" s="215" t="str">
        <f t="shared" si="190"/>
        <v/>
      </c>
      <c r="HD553" s="215" t="str">
        <f t="shared" si="191"/>
        <v/>
      </c>
      <c r="HF553" s="2">
        <f t="shared" si="137"/>
        <v>1000216</v>
      </c>
      <c r="HG553" s="210" t="str">
        <f t="shared" si="138"/>
        <v/>
      </c>
      <c r="HH553" s="4"/>
      <c r="HI553" s="4"/>
      <c r="HJ553" s="215" t="str">
        <f t="shared" si="164"/>
        <v/>
      </c>
      <c r="HK553" s="215" t="str">
        <f t="shared" si="165"/>
        <v/>
      </c>
      <c r="HM553" s="2">
        <f t="shared" si="148"/>
        <v>1000183</v>
      </c>
      <c r="HN553" s="210" t="str">
        <f t="shared" si="139"/>
        <v/>
      </c>
    </row>
    <row r="554" spans="211:222" x14ac:dyDescent="0.2">
      <c r="HC554" s="215" t="str">
        <f t="shared" si="190"/>
        <v/>
      </c>
      <c r="HD554" s="215" t="str">
        <f t="shared" si="191"/>
        <v/>
      </c>
      <c r="HF554" s="2">
        <f t="shared" si="137"/>
        <v>1000217</v>
      </c>
      <c r="HG554" s="210" t="str">
        <f t="shared" si="138"/>
        <v/>
      </c>
      <c r="HH554" s="4"/>
      <c r="HI554" s="4"/>
      <c r="HJ554" s="215" t="str">
        <f t="shared" si="164"/>
        <v/>
      </c>
      <c r="HK554" s="215" t="str">
        <f t="shared" si="165"/>
        <v/>
      </c>
      <c r="HM554" s="2">
        <f t="shared" si="148"/>
        <v>1000184</v>
      </c>
      <c r="HN554" s="210" t="str">
        <f t="shared" si="139"/>
        <v/>
      </c>
    </row>
    <row r="555" spans="211:222" x14ac:dyDescent="0.2">
      <c r="HC555" s="215" t="str">
        <f t="shared" si="190"/>
        <v/>
      </c>
      <c r="HD555" s="215" t="str">
        <f t="shared" si="191"/>
        <v/>
      </c>
      <c r="HF555" s="2">
        <f t="shared" si="137"/>
        <v>1000218</v>
      </c>
      <c r="HG555" s="210" t="str">
        <f t="shared" si="138"/>
        <v/>
      </c>
      <c r="HH555" s="4"/>
      <c r="HI555" s="4"/>
      <c r="HJ555" s="215" t="str">
        <f t="shared" si="164"/>
        <v/>
      </c>
      <c r="HK555" s="215" t="str">
        <f t="shared" si="165"/>
        <v/>
      </c>
      <c r="HM555" s="2">
        <f t="shared" si="148"/>
        <v>1000185</v>
      </c>
      <c r="HN555" s="210" t="str">
        <f t="shared" si="139"/>
        <v/>
      </c>
    </row>
    <row r="556" spans="211:222" x14ac:dyDescent="0.2">
      <c r="HC556" s="215" t="str">
        <f t="shared" si="190"/>
        <v/>
      </c>
      <c r="HD556" s="215" t="str">
        <f t="shared" si="191"/>
        <v/>
      </c>
      <c r="HF556" s="2">
        <f t="shared" si="137"/>
        <v>1000219</v>
      </c>
      <c r="HG556" s="210" t="str">
        <f t="shared" si="138"/>
        <v/>
      </c>
      <c r="HH556" s="4"/>
      <c r="HI556" s="4"/>
      <c r="HJ556" s="215" t="str">
        <f t="shared" si="164"/>
        <v/>
      </c>
      <c r="HK556" s="215" t="str">
        <f t="shared" si="165"/>
        <v/>
      </c>
      <c r="HM556" s="2">
        <f t="shared" si="148"/>
        <v>1000186</v>
      </c>
      <c r="HN556" s="210" t="str">
        <f t="shared" si="139"/>
        <v/>
      </c>
    </row>
    <row r="557" spans="211:222" x14ac:dyDescent="0.2">
      <c r="HC557" s="215" t="str">
        <f t="shared" si="190"/>
        <v/>
      </c>
      <c r="HD557" s="215" t="str">
        <f t="shared" si="191"/>
        <v/>
      </c>
      <c r="HF557" s="2">
        <f t="shared" si="137"/>
        <v>1000220</v>
      </c>
      <c r="HG557" s="210" t="str">
        <f t="shared" si="138"/>
        <v/>
      </c>
      <c r="HH557" s="4"/>
      <c r="HI557" s="4"/>
      <c r="HJ557" s="215" t="str">
        <f t="shared" si="164"/>
        <v/>
      </c>
      <c r="HK557" s="215" t="str">
        <f t="shared" si="165"/>
        <v/>
      </c>
      <c r="HM557" s="2">
        <f t="shared" si="148"/>
        <v>1000187</v>
      </c>
      <c r="HN557" s="210" t="str">
        <f t="shared" si="139"/>
        <v/>
      </c>
    </row>
    <row r="558" spans="211:222" x14ac:dyDescent="0.2">
      <c r="HC558" s="215" t="str">
        <f t="shared" si="190"/>
        <v/>
      </c>
      <c r="HD558" s="215" t="str">
        <f t="shared" si="191"/>
        <v/>
      </c>
      <c r="HF558" s="2">
        <f t="shared" ref="HF558:HF621" si="192">IF($HF557=$GT$299,$GZ$300,IF($HF557=$HA$299,$HC$300,IF($HF557=$HD$298,$HC$299*100,$HF557+1)))</f>
        <v>1000221</v>
      </c>
      <c r="HG558" s="210" t="str">
        <f t="shared" ref="HG558:HG621" si="193">IF(ISNA(MATCH(HF558,$HC$300:$HC$671,0)),"",INDEX($HC$300:$HD$671,MATCH(HF558,$HC$300:$HC$671,0),2))</f>
        <v/>
      </c>
      <c r="HH558" s="4"/>
      <c r="HI558" s="4"/>
      <c r="HJ558" s="215" t="str">
        <f t="shared" si="164"/>
        <v/>
      </c>
      <c r="HK558" s="215" t="str">
        <f t="shared" si="165"/>
        <v/>
      </c>
      <c r="HM558" s="2">
        <f t="shared" si="148"/>
        <v>1000188</v>
      </c>
      <c r="HN558" s="210" t="str">
        <f t="shared" ref="HN558:HN621" si="194">IF(ISNA(MATCH(HM558,$HJ$300:$HJ$671,0)),"",INDEX($HJ$300:$HK$671,MATCH(HM558,$HJ$300:$HJ$671,0),2))</f>
        <v/>
      </c>
    </row>
    <row r="559" spans="211:222" x14ac:dyDescent="0.2">
      <c r="HC559" s="215" t="str">
        <f t="shared" si="190"/>
        <v/>
      </c>
      <c r="HD559" s="215" t="str">
        <f t="shared" si="191"/>
        <v/>
      </c>
      <c r="HF559" s="2">
        <f t="shared" si="192"/>
        <v>1000222</v>
      </c>
      <c r="HG559" s="210" t="str">
        <f t="shared" si="193"/>
        <v/>
      </c>
      <c r="HH559" s="4"/>
      <c r="HI559" s="4"/>
      <c r="HJ559" s="215" t="str">
        <f t="shared" si="164"/>
        <v/>
      </c>
      <c r="HK559" s="215" t="str">
        <f t="shared" si="165"/>
        <v/>
      </c>
      <c r="HM559" s="2">
        <f t="shared" si="148"/>
        <v>1000189</v>
      </c>
      <c r="HN559" s="210" t="str">
        <f t="shared" si="194"/>
        <v/>
      </c>
    </row>
    <row r="560" spans="211:222" x14ac:dyDescent="0.2">
      <c r="HC560" s="215" t="str">
        <f t="shared" si="190"/>
        <v/>
      </c>
      <c r="HD560" s="215" t="str">
        <f t="shared" si="191"/>
        <v/>
      </c>
      <c r="HF560" s="2">
        <f t="shared" si="192"/>
        <v>1000223</v>
      </c>
      <c r="HG560" s="210" t="str">
        <f t="shared" si="193"/>
        <v/>
      </c>
      <c r="HH560" s="4"/>
      <c r="HI560" s="4"/>
      <c r="HJ560" s="215" t="str">
        <f t="shared" si="164"/>
        <v/>
      </c>
      <c r="HK560" s="215" t="str">
        <f t="shared" si="165"/>
        <v/>
      </c>
      <c r="HM560" s="2">
        <f t="shared" si="148"/>
        <v>1000190</v>
      </c>
      <c r="HN560" s="210" t="str">
        <f t="shared" si="194"/>
        <v/>
      </c>
    </row>
    <row r="561" spans="211:222" x14ac:dyDescent="0.2">
      <c r="HC561" s="215" t="str">
        <f t="shared" si="190"/>
        <v/>
      </c>
      <c r="HD561" s="215" t="str">
        <f t="shared" si="191"/>
        <v/>
      </c>
      <c r="HF561" s="2">
        <f t="shared" si="192"/>
        <v>1000224</v>
      </c>
      <c r="HG561" s="210" t="str">
        <f t="shared" si="193"/>
        <v/>
      </c>
      <c r="HH561" s="4"/>
      <c r="HI561" s="4"/>
      <c r="HJ561" s="215" t="str">
        <f t="shared" si="164"/>
        <v/>
      </c>
      <c r="HK561" s="215" t="str">
        <f t="shared" si="165"/>
        <v/>
      </c>
      <c r="HM561" s="2">
        <f t="shared" si="148"/>
        <v>1000191</v>
      </c>
      <c r="HN561" s="210" t="str">
        <f t="shared" si="194"/>
        <v/>
      </c>
    </row>
    <row r="562" spans="211:222" x14ac:dyDescent="0.2">
      <c r="HC562" s="215" t="str">
        <f t="shared" si="190"/>
        <v/>
      </c>
      <c r="HD562" s="215" t="str">
        <f t="shared" si="191"/>
        <v/>
      </c>
      <c r="HF562" s="2">
        <f t="shared" si="192"/>
        <v>1000225</v>
      </c>
      <c r="HG562" s="210" t="str">
        <f t="shared" si="193"/>
        <v/>
      </c>
      <c r="HH562" s="4"/>
      <c r="HI562" s="4"/>
      <c r="HJ562" s="215" t="str">
        <f t="shared" si="164"/>
        <v/>
      </c>
      <c r="HK562" s="215" t="str">
        <f t="shared" si="165"/>
        <v/>
      </c>
      <c r="HM562" s="2">
        <f t="shared" si="148"/>
        <v>1000192</v>
      </c>
      <c r="HN562" s="210" t="str">
        <f t="shared" si="194"/>
        <v/>
      </c>
    </row>
    <row r="563" spans="211:222" x14ac:dyDescent="0.2">
      <c r="HC563" s="215" t="str">
        <f t="shared" si="190"/>
        <v/>
      </c>
      <c r="HD563" s="215" t="str">
        <f t="shared" si="191"/>
        <v/>
      </c>
      <c r="HF563" s="2">
        <f t="shared" si="192"/>
        <v>1000226</v>
      </c>
      <c r="HG563" s="210" t="str">
        <f t="shared" si="193"/>
        <v/>
      </c>
      <c r="HH563" s="4"/>
      <c r="HI563" s="4"/>
      <c r="HJ563" s="215" t="str">
        <f t="shared" si="164"/>
        <v/>
      </c>
      <c r="HK563" s="215" t="str">
        <f t="shared" si="165"/>
        <v/>
      </c>
      <c r="HM563" s="2">
        <f t="shared" si="148"/>
        <v>1000193</v>
      </c>
      <c r="HN563" s="210" t="str">
        <f t="shared" si="194"/>
        <v/>
      </c>
    </row>
    <row r="564" spans="211:222" x14ac:dyDescent="0.2">
      <c r="HC564" s="215" t="str">
        <f t="shared" si="190"/>
        <v/>
      </c>
      <c r="HD564" s="215" t="str">
        <f t="shared" si="191"/>
        <v/>
      </c>
      <c r="HF564" s="2">
        <f t="shared" si="192"/>
        <v>1000227</v>
      </c>
      <c r="HG564" s="210" t="str">
        <f t="shared" si="193"/>
        <v/>
      </c>
      <c r="HH564" s="4"/>
      <c r="HI564" s="4"/>
      <c r="HJ564" s="215" t="str">
        <f t="shared" si="164"/>
        <v/>
      </c>
      <c r="HK564" s="215" t="str">
        <f t="shared" si="165"/>
        <v/>
      </c>
      <c r="HM564" s="2">
        <f t="shared" si="148"/>
        <v>1000194</v>
      </c>
      <c r="HN564" s="210" t="str">
        <f t="shared" si="194"/>
        <v/>
      </c>
    </row>
    <row r="565" spans="211:222" x14ac:dyDescent="0.2">
      <c r="HC565" s="215" t="str">
        <f t="shared" si="190"/>
        <v/>
      </c>
      <c r="HD565" s="215" t="str">
        <f t="shared" si="191"/>
        <v/>
      </c>
      <c r="HF565" s="2">
        <f t="shared" si="192"/>
        <v>1000228</v>
      </c>
      <c r="HG565" s="210" t="str">
        <f t="shared" si="193"/>
        <v/>
      </c>
      <c r="HH565" s="4"/>
      <c r="HI565" s="4"/>
      <c r="HJ565" s="215" t="str">
        <f t="shared" si="164"/>
        <v/>
      </c>
      <c r="HK565" s="215" t="str">
        <f t="shared" si="165"/>
        <v/>
      </c>
      <c r="HM565" s="2">
        <f t="shared" si="148"/>
        <v>1000195</v>
      </c>
      <c r="HN565" s="210" t="str">
        <f t="shared" si="194"/>
        <v/>
      </c>
    </row>
    <row r="566" spans="211:222" x14ac:dyDescent="0.2">
      <c r="HC566" s="215" t="str">
        <f t="shared" si="190"/>
        <v/>
      </c>
      <c r="HD566" s="215" t="str">
        <f t="shared" si="191"/>
        <v/>
      </c>
      <c r="HF566" s="2">
        <f t="shared" si="192"/>
        <v>1000229</v>
      </c>
      <c r="HG566" s="210" t="str">
        <f t="shared" si="193"/>
        <v/>
      </c>
      <c r="HH566" s="4"/>
      <c r="HI566" s="4"/>
      <c r="HJ566" s="215" t="str">
        <f t="shared" si="164"/>
        <v/>
      </c>
      <c r="HK566" s="215" t="str">
        <f t="shared" si="165"/>
        <v/>
      </c>
      <c r="HM566" s="2">
        <f t="shared" ref="HM566:HM629" si="195">IF(HM565=$GT$299,$GV$300,IF(HM565=$GX$298,$HJ$300,IF(HM565=$HK$298,$HJ$299*100,HM565+1)))</f>
        <v>1000196</v>
      </c>
      <c r="HN566" s="210" t="str">
        <f t="shared" si="194"/>
        <v/>
      </c>
    </row>
    <row r="567" spans="211:222" x14ac:dyDescent="0.2">
      <c r="HC567" s="215" t="str">
        <f t="shared" si="190"/>
        <v/>
      </c>
      <c r="HD567" s="215" t="str">
        <f t="shared" si="191"/>
        <v/>
      </c>
      <c r="HF567" s="2">
        <f t="shared" si="192"/>
        <v>1000230</v>
      </c>
      <c r="HG567" s="210" t="str">
        <f t="shared" si="193"/>
        <v/>
      </c>
      <c r="HH567" s="4"/>
      <c r="HI567" s="4"/>
      <c r="HJ567" s="215" t="str">
        <f t="shared" si="164"/>
        <v/>
      </c>
      <c r="HK567" s="215" t="str">
        <f t="shared" si="165"/>
        <v/>
      </c>
      <c r="HM567" s="2">
        <f t="shared" si="195"/>
        <v>1000197</v>
      </c>
      <c r="HN567" s="210" t="str">
        <f t="shared" si="194"/>
        <v/>
      </c>
    </row>
    <row r="568" spans="211:222" x14ac:dyDescent="0.2">
      <c r="HC568" s="215" t="str">
        <f t="shared" si="190"/>
        <v/>
      </c>
      <c r="HD568" s="215" t="str">
        <f t="shared" si="191"/>
        <v/>
      </c>
      <c r="HF568" s="2">
        <f t="shared" si="192"/>
        <v>1000231</v>
      </c>
      <c r="HG568" s="210" t="str">
        <f t="shared" si="193"/>
        <v/>
      </c>
      <c r="HH568" s="4"/>
      <c r="HI568" s="4"/>
      <c r="HJ568" s="215" t="str">
        <f t="shared" si="164"/>
        <v/>
      </c>
      <c r="HK568" s="215" t="str">
        <f t="shared" si="165"/>
        <v/>
      </c>
      <c r="HM568" s="2">
        <f t="shared" si="195"/>
        <v>1000198</v>
      </c>
      <c r="HN568" s="210" t="str">
        <f t="shared" si="194"/>
        <v/>
      </c>
    </row>
    <row r="569" spans="211:222" x14ac:dyDescent="0.2">
      <c r="HC569" s="215" t="str">
        <f t="shared" si="190"/>
        <v/>
      </c>
      <c r="HD569" s="215" t="str">
        <f t="shared" si="191"/>
        <v/>
      </c>
      <c r="HF569" s="2">
        <f t="shared" si="192"/>
        <v>1000232</v>
      </c>
      <c r="HG569" s="210" t="str">
        <f t="shared" si="193"/>
        <v/>
      </c>
      <c r="HH569" s="4"/>
      <c r="HI569" s="4"/>
      <c r="HJ569" s="215" t="str">
        <f t="shared" si="164"/>
        <v/>
      </c>
      <c r="HK569" s="215" t="str">
        <f t="shared" si="165"/>
        <v/>
      </c>
      <c r="HM569" s="2">
        <f t="shared" si="195"/>
        <v>1000199</v>
      </c>
      <c r="HN569" s="210" t="str">
        <f t="shared" si="194"/>
        <v/>
      </c>
    </row>
    <row r="570" spans="211:222" x14ac:dyDescent="0.2">
      <c r="HC570" s="215" t="str">
        <f t="shared" si="190"/>
        <v/>
      </c>
      <c r="HD570" s="215" t="str">
        <f t="shared" si="191"/>
        <v/>
      </c>
      <c r="HF570" s="2">
        <f t="shared" si="192"/>
        <v>1000233</v>
      </c>
      <c r="HG570" s="210" t="str">
        <f t="shared" si="193"/>
        <v/>
      </c>
      <c r="HH570" s="4"/>
      <c r="HI570" s="4"/>
      <c r="HJ570" s="215" t="str">
        <f t="shared" si="164"/>
        <v/>
      </c>
      <c r="HK570" s="215" t="str">
        <f t="shared" si="165"/>
        <v/>
      </c>
      <c r="HM570" s="2">
        <f t="shared" si="195"/>
        <v>1000200</v>
      </c>
      <c r="HN570" s="210" t="str">
        <f t="shared" si="194"/>
        <v/>
      </c>
    </row>
    <row r="571" spans="211:222" x14ac:dyDescent="0.2">
      <c r="HC571" s="215" t="str">
        <f t="shared" si="190"/>
        <v/>
      </c>
      <c r="HD571" s="215" t="str">
        <f t="shared" si="191"/>
        <v/>
      </c>
      <c r="HF571" s="2">
        <f t="shared" si="192"/>
        <v>1000234</v>
      </c>
      <c r="HG571" s="210" t="str">
        <f t="shared" si="193"/>
        <v/>
      </c>
      <c r="HH571" s="4"/>
      <c r="HI571" s="4"/>
      <c r="HJ571" s="215" t="str">
        <f t="shared" si="164"/>
        <v/>
      </c>
      <c r="HK571" s="215" t="str">
        <f t="shared" si="165"/>
        <v/>
      </c>
      <c r="HM571" s="2">
        <f t="shared" si="195"/>
        <v>1000201</v>
      </c>
      <c r="HN571" s="210" t="str">
        <f t="shared" si="194"/>
        <v/>
      </c>
    </row>
    <row r="572" spans="211:222" x14ac:dyDescent="0.2">
      <c r="HC572" s="215" t="str">
        <f t="shared" si="190"/>
        <v/>
      </c>
      <c r="HD572" s="215" t="str">
        <f t="shared" si="191"/>
        <v/>
      </c>
      <c r="HF572" s="2">
        <f t="shared" si="192"/>
        <v>1000235</v>
      </c>
      <c r="HG572" s="210" t="str">
        <f t="shared" si="193"/>
        <v/>
      </c>
      <c r="HH572" s="4"/>
      <c r="HI572" s="4"/>
      <c r="HJ572" s="215" t="str">
        <f t="shared" si="164"/>
        <v/>
      </c>
      <c r="HK572" s="215" t="str">
        <f t="shared" si="165"/>
        <v/>
      </c>
      <c r="HM572" s="2">
        <f t="shared" si="195"/>
        <v>1000202</v>
      </c>
      <c r="HN572" s="210" t="str">
        <f t="shared" si="194"/>
        <v/>
      </c>
    </row>
    <row r="573" spans="211:222" x14ac:dyDescent="0.2">
      <c r="HC573" s="215" t="str">
        <f t="shared" si="190"/>
        <v/>
      </c>
      <c r="HD573" s="215" t="str">
        <f t="shared" si="191"/>
        <v/>
      </c>
      <c r="HF573" s="2">
        <f t="shared" si="192"/>
        <v>1000236</v>
      </c>
      <c r="HG573" s="210" t="str">
        <f t="shared" si="193"/>
        <v/>
      </c>
      <c r="HH573" s="4"/>
      <c r="HI573" s="4"/>
      <c r="HJ573" s="215" t="str">
        <f t="shared" si="164"/>
        <v/>
      </c>
      <c r="HK573" s="215" t="str">
        <f t="shared" si="165"/>
        <v/>
      </c>
      <c r="HM573" s="2">
        <f t="shared" si="195"/>
        <v>1000203</v>
      </c>
      <c r="HN573" s="210" t="str">
        <f t="shared" si="194"/>
        <v/>
      </c>
    </row>
    <row r="574" spans="211:222" x14ac:dyDescent="0.2">
      <c r="HC574" s="215" t="str">
        <f t="shared" si="190"/>
        <v/>
      </c>
      <c r="HD574" s="215" t="str">
        <f t="shared" si="191"/>
        <v/>
      </c>
      <c r="HF574" s="2">
        <f t="shared" si="192"/>
        <v>1000237</v>
      </c>
      <c r="HG574" s="210" t="str">
        <f t="shared" si="193"/>
        <v/>
      </c>
      <c r="HH574" s="4"/>
      <c r="HI574" s="4"/>
      <c r="HJ574" s="215" t="str">
        <f t="shared" si="164"/>
        <v/>
      </c>
      <c r="HK574" s="215" t="str">
        <f t="shared" si="165"/>
        <v/>
      </c>
      <c r="HM574" s="2">
        <f t="shared" si="195"/>
        <v>1000204</v>
      </c>
      <c r="HN574" s="210" t="str">
        <f t="shared" si="194"/>
        <v/>
      </c>
    </row>
    <row r="575" spans="211:222" x14ac:dyDescent="0.2">
      <c r="HC575" s="215" t="str">
        <f t="shared" si="190"/>
        <v/>
      </c>
      <c r="HD575" s="215" t="str">
        <f t="shared" si="191"/>
        <v/>
      </c>
      <c r="HF575" s="2">
        <f t="shared" si="192"/>
        <v>1000238</v>
      </c>
      <c r="HG575" s="210" t="str">
        <f t="shared" si="193"/>
        <v/>
      </c>
      <c r="HH575" s="4"/>
      <c r="HI575" s="4"/>
      <c r="HJ575" s="215" t="str">
        <f t="shared" si="164"/>
        <v/>
      </c>
      <c r="HK575" s="215" t="str">
        <f t="shared" si="165"/>
        <v/>
      </c>
      <c r="HM575" s="2">
        <f t="shared" si="195"/>
        <v>1000205</v>
      </c>
      <c r="HN575" s="210" t="str">
        <f t="shared" si="194"/>
        <v/>
      </c>
    </row>
    <row r="576" spans="211:222" x14ac:dyDescent="0.2">
      <c r="HC576" s="215" t="str">
        <f t="shared" si="190"/>
        <v/>
      </c>
      <c r="HD576" s="215" t="str">
        <f t="shared" si="191"/>
        <v/>
      </c>
      <c r="HF576" s="2">
        <f t="shared" si="192"/>
        <v>1000239</v>
      </c>
      <c r="HG576" s="210" t="str">
        <f t="shared" si="193"/>
        <v/>
      </c>
      <c r="HH576" s="4"/>
      <c r="HI576" s="4"/>
      <c r="HJ576" s="215" t="str">
        <f t="shared" si="164"/>
        <v/>
      </c>
      <c r="HK576" s="215" t="str">
        <f t="shared" si="165"/>
        <v/>
      </c>
      <c r="HM576" s="2">
        <f t="shared" si="195"/>
        <v>1000206</v>
      </c>
      <c r="HN576" s="210" t="str">
        <f t="shared" si="194"/>
        <v/>
      </c>
    </row>
    <row r="577" spans="211:222" x14ac:dyDescent="0.2">
      <c r="HC577" s="215" t="str">
        <f t="shared" si="190"/>
        <v/>
      </c>
      <c r="HD577" s="215" t="str">
        <f t="shared" si="191"/>
        <v/>
      </c>
      <c r="HF577" s="2">
        <f t="shared" si="192"/>
        <v>1000240</v>
      </c>
      <c r="HG577" s="210" t="str">
        <f t="shared" si="193"/>
        <v/>
      </c>
      <c r="HH577" s="4"/>
      <c r="HI577" s="4"/>
      <c r="HJ577" s="215" t="str">
        <f t="shared" si="164"/>
        <v/>
      </c>
      <c r="HK577" s="215" t="str">
        <f t="shared" si="165"/>
        <v/>
      </c>
      <c r="HM577" s="2">
        <f t="shared" si="195"/>
        <v>1000207</v>
      </c>
      <c r="HN577" s="210" t="str">
        <f t="shared" si="194"/>
        <v/>
      </c>
    </row>
    <row r="578" spans="211:222" x14ac:dyDescent="0.2">
      <c r="HC578" s="215" t="str">
        <f t="shared" si="190"/>
        <v/>
      </c>
      <c r="HD578" s="215" t="str">
        <f t="shared" si="191"/>
        <v/>
      </c>
      <c r="HF578" s="2">
        <f t="shared" si="192"/>
        <v>1000241</v>
      </c>
      <c r="HG578" s="210" t="str">
        <f t="shared" si="193"/>
        <v/>
      </c>
      <c r="HH578" s="4"/>
      <c r="HI578" s="4"/>
      <c r="HJ578" s="215" t="str">
        <f t="shared" si="164"/>
        <v/>
      </c>
      <c r="HK578" s="215" t="str">
        <f t="shared" si="165"/>
        <v/>
      </c>
      <c r="HM578" s="2">
        <f t="shared" si="195"/>
        <v>1000208</v>
      </c>
      <c r="HN578" s="210" t="str">
        <f t="shared" si="194"/>
        <v/>
      </c>
    </row>
    <row r="579" spans="211:222" x14ac:dyDescent="0.2">
      <c r="HC579" s="215" t="str">
        <f t="shared" si="190"/>
        <v/>
      </c>
      <c r="HD579" s="215" t="str">
        <f t="shared" si="191"/>
        <v/>
      </c>
      <c r="HF579" s="2">
        <f t="shared" si="192"/>
        <v>1000242</v>
      </c>
      <c r="HG579" s="210" t="str">
        <f t="shared" si="193"/>
        <v/>
      </c>
      <c r="HH579" s="4"/>
      <c r="HI579" s="4"/>
      <c r="HJ579" s="215" t="str">
        <f t="shared" si="164"/>
        <v/>
      </c>
      <c r="HK579" s="215" t="str">
        <f t="shared" si="165"/>
        <v/>
      </c>
      <c r="HM579" s="2">
        <f t="shared" si="195"/>
        <v>1000209</v>
      </c>
      <c r="HN579" s="210" t="str">
        <f t="shared" si="194"/>
        <v/>
      </c>
    </row>
    <row r="580" spans="211:222" x14ac:dyDescent="0.2">
      <c r="HC580" s="215" t="str">
        <f t="shared" si="190"/>
        <v/>
      </c>
      <c r="HD580" s="215" t="str">
        <f t="shared" si="191"/>
        <v/>
      </c>
      <c r="HF580" s="2">
        <f t="shared" si="192"/>
        <v>1000243</v>
      </c>
      <c r="HG580" s="210" t="str">
        <f t="shared" si="193"/>
        <v/>
      </c>
      <c r="HH580" s="4"/>
      <c r="HI580" s="4"/>
      <c r="HJ580" s="215" t="str">
        <f t="shared" si="164"/>
        <v/>
      </c>
      <c r="HK580" s="215" t="str">
        <f t="shared" si="165"/>
        <v/>
      </c>
      <c r="HM580" s="2">
        <f t="shared" si="195"/>
        <v>1000210</v>
      </c>
      <c r="HN580" s="210" t="str">
        <f t="shared" si="194"/>
        <v/>
      </c>
    </row>
    <row r="581" spans="211:222" x14ac:dyDescent="0.2">
      <c r="HC581" s="215" t="str">
        <f t="shared" si="190"/>
        <v/>
      </c>
      <c r="HD581" s="215" t="str">
        <f t="shared" si="191"/>
        <v/>
      </c>
      <c r="HF581" s="2">
        <f t="shared" si="192"/>
        <v>1000244</v>
      </c>
      <c r="HG581" s="210" t="str">
        <f t="shared" si="193"/>
        <v/>
      </c>
      <c r="HH581" s="4"/>
      <c r="HI581" s="4"/>
      <c r="HJ581" s="215" t="str">
        <f t="shared" ref="HJ581:HJ644" si="196">IF(GV493="","",GV493)</f>
        <v/>
      </c>
      <c r="HK581" s="215" t="str">
        <f t="shared" ref="HK581:HK644" si="197">IF(GX493="","",GX493)</f>
        <v/>
      </c>
      <c r="HM581" s="2">
        <f t="shared" si="195"/>
        <v>1000211</v>
      </c>
      <c r="HN581" s="210" t="str">
        <f t="shared" si="194"/>
        <v/>
      </c>
    </row>
    <row r="582" spans="211:222" x14ac:dyDescent="0.2">
      <c r="HC582" s="215" t="str">
        <f t="shared" si="190"/>
        <v/>
      </c>
      <c r="HD582" s="215" t="str">
        <f t="shared" si="191"/>
        <v/>
      </c>
      <c r="HF582" s="2">
        <f t="shared" si="192"/>
        <v>1000245</v>
      </c>
      <c r="HG582" s="210" t="str">
        <f t="shared" si="193"/>
        <v/>
      </c>
      <c r="HH582" s="4"/>
      <c r="HI582" s="4"/>
      <c r="HJ582" s="215" t="str">
        <f t="shared" si="196"/>
        <v/>
      </c>
      <c r="HK582" s="215" t="str">
        <f t="shared" si="197"/>
        <v/>
      </c>
      <c r="HM582" s="2">
        <f t="shared" si="195"/>
        <v>1000212</v>
      </c>
      <c r="HN582" s="210" t="str">
        <f t="shared" si="194"/>
        <v/>
      </c>
    </row>
    <row r="583" spans="211:222" x14ac:dyDescent="0.2">
      <c r="HC583" s="215" t="str">
        <f t="shared" si="190"/>
        <v/>
      </c>
      <c r="HD583" s="215" t="str">
        <f t="shared" si="191"/>
        <v/>
      </c>
      <c r="HF583" s="2">
        <f t="shared" si="192"/>
        <v>1000246</v>
      </c>
      <c r="HG583" s="210" t="str">
        <f t="shared" si="193"/>
        <v/>
      </c>
      <c r="HH583" s="4"/>
      <c r="HI583" s="4"/>
      <c r="HJ583" s="215" t="str">
        <f t="shared" si="196"/>
        <v/>
      </c>
      <c r="HK583" s="215" t="str">
        <f t="shared" si="197"/>
        <v/>
      </c>
      <c r="HM583" s="2">
        <f t="shared" si="195"/>
        <v>1000213</v>
      </c>
      <c r="HN583" s="210" t="str">
        <f t="shared" si="194"/>
        <v/>
      </c>
    </row>
    <row r="584" spans="211:222" x14ac:dyDescent="0.2">
      <c r="HC584" s="215" t="str">
        <f t="shared" si="190"/>
        <v/>
      </c>
      <c r="HD584" s="215" t="str">
        <f t="shared" si="191"/>
        <v/>
      </c>
      <c r="HF584" s="2">
        <f t="shared" si="192"/>
        <v>1000247</v>
      </c>
      <c r="HG584" s="210" t="str">
        <f t="shared" si="193"/>
        <v/>
      </c>
      <c r="HH584" s="4"/>
      <c r="HI584" s="4"/>
      <c r="HJ584" s="215" t="str">
        <f t="shared" si="196"/>
        <v/>
      </c>
      <c r="HK584" s="215" t="str">
        <f t="shared" si="197"/>
        <v/>
      </c>
      <c r="HM584" s="2">
        <f t="shared" si="195"/>
        <v>1000214</v>
      </c>
      <c r="HN584" s="210" t="str">
        <f t="shared" si="194"/>
        <v/>
      </c>
    </row>
    <row r="585" spans="211:222" x14ac:dyDescent="0.2">
      <c r="HC585" s="215" t="str">
        <f t="shared" si="190"/>
        <v/>
      </c>
      <c r="HD585" s="215" t="str">
        <f t="shared" si="191"/>
        <v/>
      </c>
      <c r="HF585" s="2">
        <f t="shared" si="192"/>
        <v>1000248</v>
      </c>
      <c r="HG585" s="210" t="str">
        <f t="shared" si="193"/>
        <v/>
      </c>
      <c r="HH585" s="4"/>
      <c r="HI585" s="4"/>
      <c r="HJ585" s="215" t="str">
        <f t="shared" si="196"/>
        <v/>
      </c>
      <c r="HK585" s="215" t="str">
        <f t="shared" si="197"/>
        <v/>
      </c>
      <c r="HM585" s="2">
        <f t="shared" si="195"/>
        <v>1000215</v>
      </c>
      <c r="HN585" s="210" t="str">
        <f t="shared" si="194"/>
        <v/>
      </c>
    </row>
    <row r="586" spans="211:222" x14ac:dyDescent="0.2">
      <c r="HC586" s="215" t="str">
        <f t="shared" si="190"/>
        <v/>
      </c>
      <c r="HD586" s="215" t="str">
        <f t="shared" si="191"/>
        <v/>
      </c>
      <c r="HF586" s="2">
        <f t="shared" si="192"/>
        <v>1000249</v>
      </c>
      <c r="HG586" s="210" t="str">
        <f t="shared" si="193"/>
        <v/>
      </c>
      <c r="HH586" s="4"/>
      <c r="HI586" s="4"/>
      <c r="HJ586" s="215" t="str">
        <f t="shared" si="196"/>
        <v/>
      </c>
      <c r="HK586" s="215" t="str">
        <f t="shared" si="197"/>
        <v/>
      </c>
      <c r="HM586" s="2">
        <f t="shared" si="195"/>
        <v>1000216</v>
      </c>
      <c r="HN586" s="210" t="str">
        <f t="shared" si="194"/>
        <v/>
      </c>
    </row>
    <row r="587" spans="211:222" x14ac:dyDescent="0.2">
      <c r="HC587" s="215" t="str">
        <f t="shared" si="190"/>
        <v/>
      </c>
      <c r="HD587" s="215" t="str">
        <f t="shared" si="191"/>
        <v/>
      </c>
      <c r="HF587" s="2">
        <f t="shared" si="192"/>
        <v>1000250</v>
      </c>
      <c r="HG587" s="210" t="str">
        <f t="shared" si="193"/>
        <v/>
      </c>
      <c r="HH587" s="4"/>
      <c r="HI587" s="4"/>
      <c r="HJ587" s="215" t="str">
        <f t="shared" si="196"/>
        <v/>
      </c>
      <c r="HK587" s="215" t="str">
        <f t="shared" si="197"/>
        <v/>
      </c>
      <c r="HM587" s="2">
        <f t="shared" si="195"/>
        <v>1000217</v>
      </c>
      <c r="HN587" s="210" t="str">
        <f t="shared" si="194"/>
        <v/>
      </c>
    </row>
    <row r="588" spans="211:222" x14ac:dyDescent="0.2">
      <c r="HC588" s="215" t="str">
        <f t="shared" si="190"/>
        <v/>
      </c>
      <c r="HD588" s="215" t="str">
        <f t="shared" si="191"/>
        <v/>
      </c>
      <c r="HF588" s="2">
        <f t="shared" si="192"/>
        <v>1000251</v>
      </c>
      <c r="HG588" s="210" t="str">
        <f t="shared" si="193"/>
        <v/>
      </c>
      <c r="HH588" s="4"/>
      <c r="HI588" s="4"/>
      <c r="HJ588" s="215" t="str">
        <f t="shared" si="196"/>
        <v/>
      </c>
      <c r="HK588" s="215" t="str">
        <f t="shared" si="197"/>
        <v/>
      </c>
      <c r="HM588" s="2">
        <f t="shared" si="195"/>
        <v>1000218</v>
      </c>
      <c r="HN588" s="210" t="str">
        <f t="shared" si="194"/>
        <v/>
      </c>
    </row>
    <row r="589" spans="211:222" x14ac:dyDescent="0.2">
      <c r="HC589" s="215" t="str">
        <f t="shared" si="190"/>
        <v/>
      </c>
      <c r="HD589" s="215" t="str">
        <f t="shared" si="191"/>
        <v/>
      </c>
      <c r="HF589" s="2">
        <f t="shared" si="192"/>
        <v>1000252</v>
      </c>
      <c r="HG589" s="210" t="str">
        <f t="shared" si="193"/>
        <v/>
      </c>
      <c r="HH589" s="4"/>
      <c r="HI589" s="4"/>
      <c r="HJ589" s="215" t="str">
        <f t="shared" si="196"/>
        <v/>
      </c>
      <c r="HK589" s="215" t="str">
        <f t="shared" si="197"/>
        <v/>
      </c>
      <c r="HM589" s="2">
        <f t="shared" si="195"/>
        <v>1000219</v>
      </c>
      <c r="HN589" s="210" t="str">
        <f t="shared" si="194"/>
        <v/>
      </c>
    </row>
    <row r="590" spans="211:222" x14ac:dyDescent="0.2">
      <c r="HC590" s="215" t="str">
        <f t="shared" si="190"/>
        <v/>
      </c>
      <c r="HD590" s="215" t="str">
        <f t="shared" si="191"/>
        <v/>
      </c>
      <c r="HF590" s="2">
        <f t="shared" si="192"/>
        <v>1000253</v>
      </c>
      <c r="HG590" s="210" t="str">
        <f t="shared" si="193"/>
        <v/>
      </c>
      <c r="HH590" s="4"/>
      <c r="HI590" s="4"/>
      <c r="HJ590" s="215" t="str">
        <f t="shared" si="196"/>
        <v/>
      </c>
      <c r="HK590" s="215" t="str">
        <f t="shared" si="197"/>
        <v/>
      </c>
      <c r="HM590" s="2">
        <f t="shared" si="195"/>
        <v>1000220</v>
      </c>
      <c r="HN590" s="210" t="str">
        <f t="shared" si="194"/>
        <v/>
      </c>
    </row>
    <row r="591" spans="211:222" x14ac:dyDescent="0.2">
      <c r="HC591" s="215" t="str">
        <f t="shared" si="190"/>
        <v/>
      </c>
      <c r="HD591" s="215" t="str">
        <f t="shared" si="191"/>
        <v/>
      </c>
      <c r="HF591" s="2">
        <f t="shared" si="192"/>
        <v>1000254</v>
      </c>
      <c r="HG591" s="210" t="str">
        <f t="shared" si="193"/>
        <v/>
      </c>
      <c r="HH591" s="4"/>
      <c r="HI591" s="4"/>
      <c r="HJ591" s="215" t="str">
        <f t="shared" si="196"/>
        <v/>
      </c>
      <c r="HK591" s="215" t="str">
        <f t="shared" si="197"/>
        <v/>
      </c>
      <c r="HM591" s="2">
        <f t="shared" si="195"/>
        <v>1000221</v>
      </c>
      <c r="HN591" s="210" t="str">
        <f t="shared" si="194"/>
        <v/>
      </c>
    </row>
    <row r="592" spans="211:222" x14ac:dyDescent="0.2">
      <c r="HC592" s="215" t="str">
        <f t="shared" si="190"/>
        <v/>
      </c>
      <c r="HD592" s="215" t="str">
        <f t="shared" si="191"/>
        <v/>
      </c>
      <c r="HF592" s="2">
        <f t="shared" si="192"/>
        <v>1000255</v>
      </c>
      <c r="HG592" s="210" t="str">
        <f t="shared" si="193"/>
        <v/>
      </c>
      <c r="HH592" s="4"/>
      <c r="HI592" s="4"/>
      <c r="HJ592" s="215" t="str">
        <f t="shared" si="196"/>
        <v/>
      </c>
      <c r="HK592" s="215" t="str">
        <f t="shared" si="197"/>
        <v/>
      </c>
      <c r="HM592" s="2">
        <f t="shared" si="195"/>
        <v>1000222</v>
      </c>
      <c r="HN592" s="210" t="str">
        <f t="shared" si="194"/>
        <v/>
      </c>
    </row>
    <row r="593" spans="211:222" x14ac:dyDescent="0.2">
      <c r="HC593" s="215" t="str">
        <f t="shared" si="190"/>
        <v/>
      </c>
      <c r="HD593" s="215" t="str">
        <f t="shared" si="191"/>
        <v/>
      </c>
      <c r="HF593" s="2">
        <f t="shared" si="192"/>
        <v>1000256</v>
      </c>
      <c r="HG593" s="210" t="str">
        <f t="shared" si="193"/>
        <v/>
      </c>
      <c r="HH593" s="4"/>
      <c r="HI593" s="4"/>
      <c r="HJ593" s="215" t="str">
        <f t="shared" si="196"/>
        <v/>
      </c>
      <c r="HK593" s="215" t="str">
        <f t="shared" si="197"/>
        <v/>
      </c>
      <c r="HM593" s="2">
        <f t="shared" si="195"/>
        <v>1000223</v>
      </c>
      <c r="HN593" s="210" t="str">
        <f t="shared" si="194"/>
        <v/>
      </c>
    </row>
    <row r="594" spans="211:222" x14ac:dyDescent="0.2">
      <c r="HC594" s="215" t="str">
        <f t="shared" si="190"/>
        <v/>
      </c>
      <c r="HD594" s="215" t="str">
        <f t="shared" si="191"/>
        <v/>
      </c>
      <c r="HF594" s="2">
        <f t="shared" si="192"/>
        <v>1000257</v>
      </c>
      <c r="HG594" s="210" t="str">
        <f t="shared" si="193"/>
        <v/>
      </c>
      <c r="HH594" s="4"/>
      <c r="HI594" s="4"/>
      <c r="HJ594" s="215" t="str">
        <f t="shared" si="196"/>
        <v/>
      </c>
      <c r="HK594" s="215" t="str">
        <f t="shared" si="197"/>
        <v/>
      </c>
      <c r="HM594" s="2">
        <f t="shared" si="195"/>
        <v>1000224</v>
      </c>
      <c r="HN594" s="210" t="str">
        <f t="shared" si="194"/>
        <v/>
      </c>
    </row>
    <row r="595" spans="211:222" x14ac:dyDescent="0.2">
      <c r="HC595" s="215" t="str">
        <f t="shared" si="190"/>
        <v/>
      </c>
      <c r="HD595" s="215" t="str">
        <f t="shared" si="191"/>
        <v/>
      </c>
      <c r="HF595" s="2">
        <f t="shared" si="192"/>
        <v>1000258</v>
      </c>
      <c r="HG595" s="210" t="str">
        <f t="shared" si="193"/>
        <v/>
      </c>
      <c r="HH595" s="4"/>
      <c r="HI595" s="4"/>
      <c r="HJ595" s="215" t="str">
        <f t="shared" si="196"/>
        <v/>
      </c>
      <c r="HK595" s="215" t="str">
        <f t="shared" si="197"/>
        <v/>
      </c>
      <c r="HM595" s="2">
        <f t="shared" si="195"/>
        <v>1000225</v>
      </c>
      <c r="HN595" s="210" t="str">
        <f t="shared" si="194"/>
        <v/>
      </c>
    </row>
    <row r="596" spans="211:222" x14ac:dyDescent="0.2">
      <c r="HC596" s="215" t="str">
        <f t="shared" si="190"/>
        <v/>
      </c>
      <c r="HD596" s="215" t="str">
        <f t="shared" si="191"/>
        <v/>
      </c>
      <c r="HF596" s="2">
        <f t="shared" si="192"/>
        <v>1000259</v>
      </c>
      <c r="HG596" s="210" t="str">
        <f t="shared" si="193"/>
        <v/>
      </c>
      <c r="HH596" s="4"/>
      <c r="HI596" s="4"/>
      <c r="HJ596" s="215" t="str">
        <f t="shared" si="196"/>
        <v/>
      </c>
      <c r="HK596" s="215" t="str">
        <f t="shared" si="197"/>
        <v/>
      </c>
      <c r="HM596" s="2">
        <f t="shared" si="195"/>
        <v>1000226</v>
      </c>
      <c r="HN596" s="210" t="str">
        <f t="shared" si="194"/>
        <v/>
      </c>
    </row>
    <row r="597" spans="211:222" x14ac:dyDescent="0.2">
      <c r="HC597" s="215" t="str">
        <f t="shared" si="190"/>
        <v/>
      </c>
      <c r="HD597" s="215" t="str">
        <f t="shared" si="191"/>
        <v/>
      </c>
      <c r="HF597" s="2">
        <f t="shared" si="192"/>
        <v>1000260</v>
      </c>
      <c r="HG597" s="210" t="str">
        <f t="shared" si="193"/>
        <v/>
      </c>
      <c r="HH597" s="4"/>
      <c r="HI597" s="4"/>
      <c r="HJ597" s="215" t="str">
        <f t="shared" si="196"/>
        <v/>
      </c>
      <c r="HK597" s="215" t="str">
        <f t="shared" si="197"/>
        <v/>
      </c>
      <c r="HM597" s="2">
        <f t="shared" si="195"/>
        <v>1000227</v>
      </c>
      <c r="HN597" s="210" t="str">
        <f t="shared" si="194"/>
        <v/>
      </c>
    </row>
    <row r="598" spans="211:222" x14ac:dyDescent="0.2">
      <c r="HC598" s="215" t="str">
        <f t="shared" si="190"/>
        <v/>
      </c>
      <c r="HD598" s="215" t="str">
        <f t="shared" si="191"/>
        <v/>
      </c>
      <c r="HF598" s="2">
        <f t="shared" si="192"/>
        <v>1000261</v>
      </c>
      <c r="HG598" s="210" t="str">
        <f t="shared" si="193"/>
        <v/>
      </c>
      <c r="HH598" s="4"/>
      <c r="HI598" s="4"/>
      <c r="HJ598" s="215" t="str">
        <f t="shared" si="196"/>
        <v/>
      </c>
      <c r="HK598" s="215" t="str">
        <f t="shared" si="197"/>
        <v/>
      </c>
      <c r="HM598" s="2">
        <f t="shared" si="195"/>
        <v>1000228</v>
      </c>
      <c r="HN598" s="210" t="str">
        <f t="shared" si="194"/>
        <v/>
      </c>
    </row>
    <row r="599" spans="211:222" x14ac:dyDescent="0.2">
      <c r="HC599" s="215" t="str">
        <f t="shared" si="190"/>
        <v/>
      </c>
      <c r="HD599" s="215" t="str">
        <f t="shared" si="191"/>
        <v/>
      </c>
      <c r="HF599" s="2">
        <f t="shared" si="192"/>
        <v>1000262</v>
      </c>
      <c r="HG599" s="210" t="str">
        <f t="shared" si="193"/>
        <v/>
      </c>
      <c r="HH599" s="4"/>
      <c r="HI599" s="4"/>
      <c r="HJ599" s="215" t="str">
        <f t="shared" si="196"/>
        <v/>
      </c>
      <c r="HK599" s="215" t="str">
        <f t="shared" si="197"/>
        <v/>
      </c>
      <c r="HM599" s="2">
        <f t="shared" si="195"/>
        <v>1000229</v>
      </c>
      <c r="HN599" s="210" t="str">
        <f t="shared" si="194"/>
        <v/>
      </c>
    </row>
    <row r="600" spans="211:222" x14ac:dyDescent="0.2">
      <c r="HC600" s="215" t="str">
        <f t="shared" si="190"/>
        <v/>
      </c>
      <c r="HD600" s="215" t="str">
        <f t="shared" si="191"/>
        <v/>
      </c>
      <c r="HF600" s="2">
        <f t="shared" si="192"/>
        <v>1000263</v>
      </c>
      <c r="HG600" s="210" t="str">
        <f t="shared" si="193"/>
        <v/>
      </c>
      <c r="HH600" s="4"/>
      <c r="HI600" s="4"/>
      <c r="HJ600" s="215" t="str">
        <f t="shared" si="196"/>
        <v/>
      </c>
      <c r="HK600" s="215" t="str">
        <f t="shared" si="197"/>
        <v/>
      </c>
      <c r="HM600" s="2">
        <f t="shared" si="195"/>
        <v>1000230</v>
      </c>
      <c r="HN600" s="210" t="str">
        <f t="shared" si="194"/>
        <v/>
      </c>
    </row>
    <row r="601" spans="211:222" x14ac:dyDescent="0.2">
      <c r="HC601" s="215" t="str">
        <f t="shared" si="190"/>
        <v/>
      </c>
      <c r="HD601" s="215" t="str">
        <f t="shared" si="191"/>
        <v/>
      </c>
      <c r="HF601" s="2">
        <f t="shared" si="192"/>
        <v>1000264</v>
      </c>
      <c r="HG601" s="210" t="str">
        <f t="shared" si="193"/>
        <v/>
      </c>
      <c r="HH601" s="4"/>
      <c r="HI601" s="4"/>
      <c r="HJ601" s="215" t="str">
        <f t="shared" si="196"/>
        <v/>
      </c>
      <c r="HK601" s="215" t="str">
        <f t="shared" si="197"/>
        <v/>
      </c>
      <c r="HM601" s="2">
        <f t="shared" si="195"/>
        <v>1000231</v>
      </c>
      <c r="HN601" s="210" t="str">
        <f t="shared" si="194"/>
        <v/>
      </c>
    </row>
    <row r="602" spans="211:222" x14ac:dyDescent="0.2">
      <c r="HC602" s="215" t="str">
        <f t="shared" si="190"/>
        <v/>
      </c>
      <c r="HD602" s="215" t="str">
        <f t="shared" si="191"/>
        <v/>
      </c>
      <c r="HF602" s="2">
        <f t="shared" si="192"/>
        <v>1000265</v>
      </c>
      <c r="HG602" s="210" t="str">
        <f t="shared" si="193"/>
        <v/>
      </c>
      <c r="HH602" s="4"/>
      <c r="HI602" s="4"/>
      <c r="HJ602" s="215" t="str">
        <f t="shared" si="196"/>
        <v/>
      </c>
      <c r="HK602" s="215" t="str">
        <f t="shared" si="197"/>
        <v/>
      </c>
      <c r="HM602" s="2">
        <f t="shared" si="195"/>
        <v>1000232</v>
      </c>
      <c r="HN602" s="210" t="str">
        <f t="shared" si="194"/>
        <v/>
      </c>
    </row>
    <row r="603" spans="211:222" x14ac:dyDescent="0.2">
      <c r="HC603" s="215" t="str">
        <f t="shared" si="190"/>
        <v/>
      </c>
      <c r="HD603" s="215" t="str">
        <f t="shared" si="191"/>
        <v/>
      </c>
      <c r="HF603" s="2">
        <f t="shared" si="192"/>
        <v>1000266</v>
      </c>
      <c r="HG603" s="210" t="str">
        <f t="shared" si="193"/>
        <v/>
      </c>
      <c r="HH603" s="4"/>
      <c r="HI603" s="4"/>
      <c r="HJ603" s="215" t="str">
        <f t="shared" si="196"/>
        <v/>
      </c>
      <c r="HK603" s="215" t="str">
        <f t="shared" si="197"/>
        <v/>
      </c>
      <c r="HM603" s="2">
        <f t="shared" si="195"/>
        <v>1000233</v>
      </c>
      <c r="HN603" s="210" t="str">
        <f t="shared" si="194"/>
        <v/>
      </c>
    </row>
    <row r="604" spans="211:222" x14ac:dyDescent="0.2">
      <c r="HC604" s="215" t="str">
        <f t="shared" si="190"/>
        <v/>
      </c>
      <c r="HD604" s="215" t="str">
        <f t="shared" si="191"/>
        <v/>
      </c>
      <c r="HF604" s="2">
        <f t="shared" si="192"/>
        <v>1000267</v>
      </c>
      <c r="HG604" s="210" t="str">
        <f t="shared" si="193"/>
        <v/>
      </c>
      <c r="HH604" s="4"/>
      <c r="HI604" s="4"/>
      <c r="HJ604" s="215" t="str">
        <f t="shared" si="196"/>
        <v/>
      </c>
      <c r="HK604" s="215" t="str">
        <f t="shared" si="197"/>
        <v/>
      </c>
      <c r="HM604" s="2">
        <f t="shared" si="195"/>
        <v>1000234</v>
      </c>
      <c r="HN604" s="210" t="str">
        <f t="shared" si="194"/>
        <v/>
      </c>
    </row>
    <row r="605" spans="211:222" x14ac:dyDescent="0.2">
      <c r="HC605" s="215" t="str">
        <f t="shared" si="190"/>
        <v/>
      </c>
      <c r="HD605" s="215" t="str">
        <f t="shared" si="191"/>
        <v/>
      </c>
      <c r="HF605" s="2">
        <f t="shared" si="192"/>
        <v>1000268</v>
      </c>
      <c r="HG605" s="210" t="str">
        <f t="shared" si="193"/>
        <v/>
      </c>
      <c r="HH605" s="4"/>
      <c r="HI605" s="4"/>
      <c r="HJ605" s="215" t="str">
        <f t="shared" si="196"/>
        <v/>
      </c>
      <c r="HK605" s="215" t="str">
        <f t="shared" si="197"/>
        <v/>
      </c>
      <c r="HM605" s="2">
        <f t="shared" si="195"/>
        <v>1000235</v>
      </c>
      <c r="HN605" s="210" t="str">
        <f t="shared" si="194"/>
        <v/>
      </c>
    </row>
    <row r="606" spans="211:222" x14ac:dyDescent="0.2">
      <c r="HC606" s="215" t="str">
        <f t="shared" ref="HC606:HC669" si="198">IF(GZ518="","",GZ518)</f>
        <v/>
      </c>
      <c r="HD606" s="215" t="str">
        <f t="shared" ref="HD606:HD669" si="199">IF(HA518="","",HA518)</f>
        <v/>
      </c>
      <c r="HF606" s="2">
        <f t="shared" si="192"/>
        <v>1000269</v>
      </c>
      <c r="HG606" s="210" t="str">
        <f t="shared" si="193"/>
        <v/>
      </c>
      <c r="HH606" s="4"/>
      <c r="HI606" s="4"/>
      <c r="HJ606" s="215" t="str">
        <f t="shared" si="196"/>
        <v/>
      </c>
      <c r="HK606" s="215" t="str">
        <f t="shared" si="197"/>
        <v/>
      </c>
      <c r="HM606" s="2">
        <f t="shared" si="195"/>
        <v>1000236</v>
      </c>
      <c r="HN606" s="210" t="str">
        <f t="shared" si="194"/>
        <v/>
      </c>
    </row>
    <row r="607" spans="211:222" x14ac:dyDescent="0.2">
      <c r="HC607" s="215" t="str">
        <f t="shared" si="198"/>
        <v/>
      </c>
      <c r="HD607" s="215" t="str">
        <f t="shared" si="199"/>
        <v/>
      </c>
      <c r="HF607" s="2">
        <f t="shared" si="192"/>
        <v>1000270</v>
      </c>
      <c r="HG607" s="210" t="str">
        <f t="shared" si="193"/>
        <v/>
      </c>
      <c r="HH607" s="4"/>
      <c r="HI607" s="4"/>
      <c r="HJ607" s="215" t="str">
        <f t="shared" si="196"/>
        <v/>
      </c>
      <c r="HK607" s="215" t="str">
        <f t="shared" si="197"/>
        <v/>
      </c>
      <c r="HM607" s="2">
        <f t="shared" si="195"/>
        <v>1000237</v>
      </c>
      <c r="HN607" s="210" t="str">
        <f t="shared" si="194"/>
        <v/>
      </c>
    </row>
    <row r="608" spans="211:222" x14ac:dyDescent="0.2">
      <c r="HC608" s="215" t="str">
        <f t="shared" si="198"/>
        <v/>
      </c>
      <c r="HD608" s="215" t="str">
        <f t="shared" si="199"/>
        <v/>
      </c>
      <c r="HF608" s="2">
        <f t="shared" si="192"/>
        <v>1000271</v>
      </c>
      <c r="HG608" s="210" t="str">
        <f t="shared" si="193"/>
        <v/>
      </c>
      <c r="HH608" s="4"/>
      <c r="HI608" s="4"/>
      <c r="HJ608" s="215" t="str">
        <f t="shared" si="196"/>
        <v/>
      </c>
      <c r="HK608" s="215" t="str">
        <f t="shared" si="197"/>
        <v/>
      </c>
      <c r="HM608" s="2">
        <f t="shared" si="195"/>
        <v>1000238</v>
      </c>
      <c r="HN608" s="210" t="str">
        <f t="shared" si="194"/>
        <v/>
      </c>
    </row>
    <row r="609" spans="211:222" x14ac:dyDescent="0.2">
      <c r="HC609" s="215" t="str">
        <f t="shared" si="198"/>
        <v/>
      </c>
      <c r="HD609" s="215" t="str">
        <f t="shared" si="199"/>
        <v/>
      </c>
      <c r="HF609" s="2">
        <f t="shared" si="192"/>
        <v>1000272</v>
      </c>
      <c r="HG609" s="210" t="str">
        <f t="shared" si="193"/>
        <v/>
      </c>
      <c r="HH609" s="4"/>
      <c r="HI609" s="4"/>
      <c r="HJ609" s="215" t="str">
        <f t="shared" si="196"/>
        <v/>
      </c>
      <c r="HK609" s="215" t="str">
        <f t="shared" si="197"/>
        <v/>
      </c>
      <c r="HM609" s="2">
        <f t="shared" si="195"/>
        <v>1000239</v>
      </c>
      <c r="HN609" s="210" t="str">
        <f t="shared" si="194"/>
        <v/>
      </c>
    </row>
    <row r="610" spans="211:222" x14ac:dyDescent="0.2">
      <c r="HC610" s="215" t="str">
        <f t="shared" si="198"/>
        <v/>
      </c>
      <c r="HD610" s="215" t="str">
        <f t="shared" si="199"/>
        <v/>
      </c>
      <c r="HF610" s="2">
        <f t="shared" si="192"/>
        <v>1000273</v>
      </c>
      <c r="HG610" s="210" t="str">
        <f t="shared" si="193"/>
        <v/>
      </c>
      <c r="HH610" s="4"/>
      <c r="HI610" s="4"/>
      <c r="HJ610" s="215" t="str">
        <f t="shared" si="196"/>
        <v/>
      </c>
      <c r="HK610" s="215" t="str">
        <f t="shared" si="197"/>
        <v/>
      </c>
      <c r="HM610" s="2">
        <f t="shared" si="195"/>
        <v>1000240</v>
      </c>
      <c r="HN610" s="210" t="str">
        <f t="shared" si="194"/>
        <v/>
      </c>
    </row>
    <row r="611" spans="211:222" x14ac:dyDescent="0.2">
      <c r="HC611" s="215" t="str">
        <f t="shared" si="198"/>
        <v/>
      </c>
      <c r="HD611" s="215" t="str">
        <f t="shared" si="199"/>
        <v/>
      </c>
      <c r="HF611" s="2">
        <f t="shared" si="192"/>
        <v>1000274</v>
      </c>
      <c r="HG611" s="210" t="str">
        <f t="shared" si="193"/>
        <v/>
      </c>
      <c r="HH611" s="4"/>
      <c r="HI611" s="4"/>
      <c r="HJ611" s="215" t="str">
        <f t="shared" si="196"/>
        <v/>
      </c>
      <c r="HK611" s="215" t="str">
        <f t="shared" si="197"/>
        <v/>
      </c>
      <c r="HM611" s="2">
        <f t="shared" si="195"/>
        <v>1000241</v>
      </c>
      <c r="HN611" s="210" t="str">
        <f t="shared" si="194"/>
        <v/>
      </c>
    </row>
    <row r="612" spans="211:222" x14ac:dyDescent="0.2">
      <c r="HC612" s="215" t="str">
        <f t="shared" si="198"/>
        <v/>
      </c>
      <c r="HD612" s="215" t="str">
        <f t="shared" si="199"/>
        <v/>
      </c>
      <c r="HF612" s="2">
        <f t="shared" si="192"/>
        <v>1000275</v>
      </c>
      <c r="HG612" s="210" t="str">
        <f t="shared" si="193"/>
        <v/>
      </c>
      <c r="HH612" s="4"/>
      <c r="HI612" s="4"/>
      <c r="HJ612" s="215" t="str">
        <f t="shared" si="196"/>
        <v/>
      </c>
      <c r="HK612" s="215" t="str">
        <f t="shared" si="197"/>
        <v/>
      </c>
      <c r="HM612" s="2">
        <f t="shared" si="195"/>
        <v>1000242</v>
      </c>
      <c r="HN612" s="210" t="str">
        <f t="shared" si="194"/>
        <v/>
      </c>
    </row>
    <row r="613" spans="211:222" x14ac:dyDescent="0.2">
      <c r="HC613" s="215" t="str">
        <f t="shared" si="198"/>
        <v/>
      </c>
      <c r="HD613" s="215" t="str">
        <f t="shared" si="199"/>
        <v/>
      </c>
      <c r="HF613" s="2">
        <f t="shared" si="192"/>
        <v>1000276</v>
      </c>
      <c r="HG613" s="210" t="str">
        <f t="shared" si="193"/>
        <v/>
      </c>
      <c r="HH613" s="4"/>
      <c r="HI613" s="4"/>
      <c r="HJ613" s="215" t="str">
        <f t="shared" si="196"/>
        <v/>
      </c>
      <c r="HK613" s="215" t="str">
        <f t="shared" si="197"/>
        <v/>
      </c>
      <c r="HM613" s="2">
        <f t="shared" si="195"/>
        <v>1000243</v>
      </c>
      <c r="HN613" s="210" t="str">
        <f t="shared" si="194"/>
        <v/>
      </c>
    </row>
    <row r="614" spans="211:222" x14ac:dyDescent="0.2">
      <c r="HC614" s="215" t="str">
        <f t="shared" si="198"/>
        <v/>
      </c>
      <c r="HD614" s="215" t="str">
        <f t="shared" si="199"/>
        <v/>
      </c>
      <c r="HF614" s="2">
        <f t="shared" si="192"/>
        <v>1000277</v>
      </c>
      <c r="HG614" s="210" t="str">
        <f t="shared" si="193"/>
        <v/>
      </c>
      <c r="HH614" s="4"/>
      <c r="HI614" s="4"/>
      <c r="HJ614" s="215" t="str">
        <f t="shared" si="196"/>
        <v/>
      </c>
      <c r="HK614" s="215" t="str">
        <f t="shared" si="197"/>
        <v/>
      </c>
      <c r="HM614" s="2">
        <f t="shared" si="195"/>
        <v>1000244</v>
      </c>
      <c r="HN614" s="210" t="str">
        <f t="shared" si="194"/>
        <v/>
      </c>
    </row>
    <row r="615" spans="211:222" x14ac:dyDescent="0.2">
      <c r="HC615" s="215" t="str">
        <f t="shared" si="198"/>
        <v/>
      </c>
      <c r="HD615" s="215" t="str">
        <f t="shared" si="199"/>
        <v/>
      </c>
      <c r="HF615" s="2">
        <f t="shared" si="192"/>
        <v>1000278</v>
      </c>
      <c r="HG615" s="210" t="str">
        <f t="shared" si="193"/>
        <v/>
      </c>
      <c r="HH615" s="4"/>
      <c r="HI615" s="4"/>
      <c r="HJ615" s="215" t="str">
        <f t="shared" si="196"/>
        <v/>
      </c>
      <c r="HK615" s="215" t="str">
        <f t="shared" si="197"/>
        <v/>
      </c>
      <c r="HM615" s="2">
        <f t="shared" si="195"/>
        <v>1000245</v>
      </c>
      <c r="HN615" s="210" t="str">
        <f t="shared" si="194"/>
        <v/>
      </c>
    </row>
    <row r="616" spans="211:222" x14ac:dyDescent="0.2">
      <c r="HC616" s="215" t="str">
        <f t="shared" si="198"/>
        <v/>
      </c>
      <c r="HD616" s="215" t="str">
        <f t="shared" si="199"/>
        <v/>
      </c>
      <c r="HF616" s="2">
        <f t="shared" si="192"/>
        <v>1000279</v>
      </c>
      <c r="HG616" s="210" t="str">
        <f t="shared" si="193"/>
        <v/>
      </c>
      <c r="HH616" s="4"/>
      <c r="HI616" s="4"/>
      <c r="HJ616" s="215" t="str">
        <f t="shared" si="196"/>
        <v/>
      </c>
      <c r="HK616" s="215" t="str">
        <f t="shared" si="197"/>
        <v/>
      </c>
      <c r="HM616" s="2">
        <f t="shared" si="195"/>
        <v>1000246</v>
      </c>
      <c r="HN616" s="210" t="str">
        <f t="shared" si="194"/>
        <v/>
      </c>
    </row>
    <row r="617" spans="211:222" x14ac:dyDescent="0.2">
      <c r="HC617" s="215" t="str">
        <f t="shared" si="198"/>
        <v/>
      </c>
      <c r="HD617" s="215" t="str">
        <f t="shared" si="199"/>
        <v/>
      </c>
      <c r="HF617" s="2">
        <f t="shared" si="192"/>
        <v>1000280</v>
      </c>
      <c r="HG617" s="210" t="str">
        <f t="shared" si="193"/>
        <v/>
      </c>
      <c r="HH617" s="4"/>
      <c r="HI617" s="4"/>
      <c r="HJ617" s="215" t="str">
        <f t="shared" si="196"/>
        <v/>
      </c>
      <c r="HK617" s="215" t="str">
        <f t="shared" si="197"/>
        <v/>
      </c>
      <c r="HM617" s="2">
        <f t="shared" si="195"/>
        <v>1000247</v>
      </c>
      <c r="HN617" s="210" t="str">
        <f t="shared" si="194"/>
        <v/>
      </c>
    </row>
    <row r="618" spans="211:222" x14ac:dyDescent="0.2">
      <c r="HC618" s="215" t="str">
        <f t="shared" si="198"/>
        <v/>
      </c>
      <c r="HD618" s="215" t="str">
        <f t="shared" si="199"/>
        <v/>
      </c>
      <c r="HF618" s="2">
        <f t="shared" si="192"/>
        <v>1000281</v>
      </c>
      <c r="HG618" s="210" t="str">
        <f t="shared" si="193"/>
        <v/>
      </c>
      <c r="HH618" s="4"/>
      <c r="HI618" s="4"/>
      <c r="HJ618" s="215" t="str">
        <f t="shared" si="196"/>
        <v/>
      </c>
      <c r="HK618" s="215" t="str">
        <f t="shared" si="197"/>
        <v/>
      </c>
      <c r="HM618" s="2">
        <f t="shared" si="195"/>
        <v>1000248</v>
      </c>
      <c r="HN618" s="210" t="str">
        <f t="shared" si="194"/>
        <v/>
      </c>
    </row>
    <row r="619" spans="211:222" x14ac:dyDescent="0.2">
      <c r="HC619" s="215" t="str">
        <f t="shared" si="198"/>
        <v/>
      </c>
      <c r="HD619" s="215" t="str">
        <f t="shared" si="199"/>
        <v/>
      </c>
      <c r="HF619" s="2">
        <f t="shared" si="192"/>
        <v>1000282</v>
      </c>
      <c r="HG619" s="210" t="str">
        <f t="shared" si="193"/>
        <v/>
      </c>
      <c r="HH619" s="4"/>
      <c r="HI619" s="4"/>
      <c r="HJ619" s="215" t="str">
        <f t="shared" si="196"/>
        <v/>
      </c>
      <c r="HK619" s="215" t="str">
        <f t="shared" si="197"/>
        <v/>
      </c>
      <c r="HM619" s="2">
        <f t="shared" si="195"/>
        <v>1000249</v>
      </c>
      <c r="HN619" s="210" t="str">
        <f t="shared" si="194"/>
        <v/>
      </c>
    </row>
    <row r="620" spans="211:222" x14ac:dyDescent="0.2">
      <c r="HC620" s="215" t="str">
        <f t="shared" si="198"/>
        <v/>
      </c>
      <c r="HD620" s="215" t="str">
        <f t="shared" si="199"/>
        <v/>
      </c>
      <c r="HF620" s="2">
        <f t="shared" si="192"/>
        <v>1000283</v>
      </c>
      <c r="HG620" s="210" t="str">
        <f t="shared" si="193"/>
        <v/>
      </c>
      <c r="HH620" s="4"/>
      <c r="HI620" s="4"/>
      <c r="HJ620" s="215" t="str">
        <f t="shared" si="196"/>
        <v/>
      </c>
      <c r="HK620" s="215" t="str">
        <f t="shared" si="197"/>
        <v/>
      </c>
      <c r="HM620" s="2">
        <f t="shared" si="195"/>
        <v>1000250</v>
      </c>
      <c r="HN620" s="210" t="str">
        <f t="shared" si="194"/>
        <v/>
      </c>
    </row>
    <row r="621" spans="211:222" x14ac:dyDescent="0.2">
      <c r="HC621" s="215" t="str">
        <f t="shared" si="198"/>
        <v/>
      </c>
      <c r="HD621" s="215" t="str">
        <f t="shared" si="199"/>
        <v/>
      </c>
      <c r="HF621" s="2">
        <f t="shared" si="192"/>
        <v>1000284</v>
      </c>
      <c r="HG621" s="210" t="str">
        <f t="shared" si="193"/>
        <v/>
      </c>
      <c r="HH621" s="4"/>
      <c r="HI621" s="4"/>
      <c r="HJ621" s="215" t="str">
        <f t="shared" si="196"/>
        <v/>
      </c>
      <c r="HK621" s="215" t="str">
        <f t="shared" si="197"/>
        <v/>
      </c>
      <c r="HM621" s="2">
        <f t="shared" si="195"/>
        <v>1000251</v>
      </c>
      <c r="HN621" s="210" t="str">
        <f t="shared" si="194"/>
        <v/>
      </c>
    </row>
    <row r="622" spans="211:222" x14ac:dyDescent="0.2">
      <c r="HC622" s="215" t="str">
        <f t="shared" si="198"/>
        <v/>
      </c>
      <c r="HD622" s="215" t="str">
        <f t="shared" si="199"/>
        <v/>
      </c>
      <c r="HF622" s="2">
        <f t="shared" ref="HF622:HF671" si="200">IF($HF621=$GT$299,$GZ$300,IF($HF621=$HA$299,$HC$300,IF($HF621=$HD$298,$HC$299*100,$HF621+1)))</f>
        <v>1000285</v>
      </c>
      <c r="HG622" s="210" t="str">
        <f t="shared" ref="HG622:HG671" si="201">IF(ISNA(MATCH(HF622,$HC$300:$HC$671,0)),"",INDEX($HC$300:$HD$671,MATCH(HF622,$HC$300:$HC$671,0),2))</f>
        <v/>
      </c>
      <c r="HH622" s="4"/>
      <c r="HI622" s="4"/>
      <c r="HJ622" s="215" t="str">
        <f t="shared" si="196"/>
        <v/>
      </c>
      <c r="HK622" s="215" t="str">
        <f t="shared" si="197"/>
        <v/>
      </c>
      <c r="HM622" s="2">
        <f t="shared" si="195"/>
        <v>1000252</v>
      </c>
      <c r="HN622" s="210" t="str">
        <f t="shared" ref="HN622:HN671" si="202">IF(ISNA(MATCH(HM622,$HJ$300:$HJ$671,0)),"",INDEX($HJ$300:$HK$671,MATCH(HM622,$HJ$300:$HJ$671,0),2))</f>
        <v/>
      </c>
    </row>
    <row r="623" spans="211:222" x14ac:dyDescent="0.2">
      <c r="HC623" s="215" t="str">
        <f t="shared" si="198"/>
        <v/>
      </c>
      <c r="HD623" s="215" t="str">
        <f t="shared" si="199"/>
        <v/>
      </c>
      <c r="HF623" s="2">
        <f t="shared" si="200"/>
        <v>1000286</v>
      </c>
      <c r="HG623" s="210" t="str">
        <f t="shared" si="201"/>
        <v/>
      </c>
      <c r="HH623" s="4"/>
      <c r="HI623" s="4"/>
      <c r="HJ623" s="215" t="str">
        <f t="shared" si="196"/>
        <v/>
      </c>
      <c r="HK623" s="215" t="str">
        <f t="shared" si="197"/>
        <v/>
      </c>
      <c r="HM623" s="2">
        <f t="shared" si="195"/>
        <v>1000253</v>
      </c>
      <c r="HN623" s="210" t="str">
        <f t="shared" si="202"/>
        <v/>
      </c>
    </row>
    <row r="624" spans="211:222" x14ac:dyDescent="0.2">
      <c r="HC624" s="215" t="str">
        <f t="shared" si="198"/>
        <v/>
      </c>
      <c r="HD624" s="215" t="str">
        <f t="shared" si="199"/>
        <v/>
      </c>
      <c r="HF624" s="2">
        <f t="shared" si="200"/>
        <v>1000287</v>
      </c>
      <c r="HG624" s="210" t="str">
        <f t="shared" si="201"/>
        <v/>
      </c>
      <c r="HH624" s="4"/>
      <c r="HI624" s="4"/>
      <c r="HJ624" s="215" t="str">
        <f t="shared" si="196"/>
        <v/>
      </c>
      <c r="HK624" s="215" t="str">
        <f t="shared" si="197"/>
        <v/>
      </c>
      <c r="HM624" s="2">
        <f t="shared" si="195"/>
        <v>1000254</v>
      </c>
      <c r="HN624" s="210" t="str">
        <f t="shared" si="202"/>
        <v/>
      </c>
    </row>
    <row r="625" spans="211:222" x14ac:dyDescent="0.2">
      <c r="HC625" s="215" t="str">
        <f t="shared" si="198"/>
        <v/>
      </c>
      <c r="HD625" s="215" t="str">
        <f t="shared" si="199"/>
        <v/>
      </c>
      <c r="HF625" s="2">
        <f t="shared" si="200"/>
        <v>1000288</v>
      </c>
      <c r="HG625" s="210" t="str">
        <f t="shared" si="201"/>
        <v/>
      </c>
      <c r="HH625" s="4"/>
      <c r="HI625" s="4"/>
      <c r="HJ625" s="215" t="str">
        <f t="shared" si="196"/>
        <v/>
      </c>
      <c r="HK625" s="215" t="str">
        <f t="shared" si="197"/>
        <v/>
      </c>
      <c r="HM625" s="2">
        <f t="shared" si="195"/>
        <v>1000255</v>
      </c>
      <c r="HN625" s="210" t="str">
        <f t="shared" si="202"/>
        <v/>
      </c>
    </row>
    <row r="626" spans="211:222" x14ac:dyDescent="0.2">
      <c r="HC626" s="215" t="str">
        <f t="shared" si="198"/>
        <v/>
      </c>
      <c r="HD626" s="215" t="str">
        <f t="shared" si="199"/>
        <v/>
      </c>
      <c r="HF626" s="2">
        <f t="shared" si="200"/>
        <v>1000289</v>
      </c>
      <c r="HG626" s="210" t="str">
        <f t="shared" si="201"/>
        <v/>
      </c>
      <c r="HH626" s="4"/>
      <c r="HI626" s="4"/>
      <c r="HJ626" s="215" t="str">
        <f t="shared" si="196"/>
        <v/>
      </c>
      <c r="HK626" s="215" t="str">
        <f t="shared" si="197"/>
        <v/>
      </c>
      <c r="HM626" s="2">
        <f t="shared" si="195"/>
        <v>1000256</v>
      </c>
      <c r="HN626" s="210" t="str">
        <f t="shared" si="202"/>
        <v/>
      </c>
    </row>
    <row r="627" spans="211:222" x14ac:dyDescent="0.2">
      <c r="HC627" s="215" t="str">
        <f t="shared" si="198"/>
        <v/>
      </c>
      <c r="HD627" s="215" t="str">
        <f t="shared" si="199"/>
        <v/>
      </c>
      <c r="HF627" s="2">
        <f t="shared" si="200"/>
        <v>1000290</v>
      </c>
      <c r="HG627" s="210" t="str">
        <f t="shared" si="201"/>
        <v/>
      </c>
      <c r="HH627" s="4"/>
      <c r="HI627" s="4"/>
      <c r="HJ627" s="215" t="str">
        <f t="shared" si="196"/>
        <v/>
      </c>
      <c r="HK627" s="215" t="str">
        <f t="shared" si="197"/>
        <v/>
      </c>
      <c r="HM627" s="2">
        <f t="shared" si="195"/>
        <v>1000257</v>
      </c>
      <c r="HN627" s="210" t="str">
        <f t="shared" si="202"/>
        <v/>
      </c>
    </row>
    <row r="628" spans="211:222" x14ac:dyDescent="0.2">
      <c r="HC628" s="215" t="str">
        <f t="shared" si="198"/>
        <v/>
      </c>
      <c r="HD628" s="215" t="str">
        <f t="shared" si="199"/>
        <v/>
      </c>
      <c r="HF628" s="2">
        <f t="shared" si="200"/>
        <v>1000291</v>
      </c>
      <c r="HG628" s="210" t="str">
        <f t="shared" si="201"/>
        <v/>
      </c>
      <c r="HH628" s="4"/>
      <c r="HI628" s="4"/>
      <c r="HJ628" s="215" t="str">
        <f t="shared" si="196"/>
        <v/>
      </c>
      <c r="HK628" s="215" t="str">
        <f t="shared" si="197"/>
        <v/>
      </c>
      <c r="HM628" s="2">
        <f t="shared" si="195"/>
        <v>1000258</v>
      </c>
      <c r="HN628" s="210" t="str">
        <f t="shared" si="202"/>
        <v/>
      </c>
    </row>
    <row r="629" spans="211:222" x14ac:dyDescent="0.2">
      <c r="HC629" s="215" t="str">
        <f t="shared" si="198"/>
        <v/>
      </c>
      <c r="HD629" s="215" t="str">
        <f t="shared" si="199"/>
        <v/>
      </c>
      <c r="HF629" s="2">
        <f t="shared" si="200"/>
        <v>1000292</v>
      </c>
      <c r="HG629" s="210" t="str">
        <f t="shared" si="201"/>
        <v/>
      </c>
      <c r="HH629" s="4"/>
      <c r="HI629" s="4"/>
      <c r="HJ629" s="215" t="str">
        <f t="shared" si="196"/>
        <v/>
      </c>
      <c r="HK629" s="215" t="str">
        <f t="shared" si="197"/>
        <v/>
      </c>
      <c r="HM629" s="2">
        <f t="shared" si="195"/>
        <v>1000259</v>
      </c>
      <c r="HN629" s="210" t="str">
        <f t="shared" si="202"/>
        <v/>
      </c>
    </row>
    <row r="630" spans="211:222" x14ac:dyDescent="0.2">
      <c r="HC630" s="215" t="str">
        <f t="shared" si="198"/>
        <v/>
      </c>
      <c r="HD630" s="215" t="str">
        <f t="shared" si="199"/>
        <v/>
      </c>
      <c r="HF630" s="2">
        <f t="shared" si="200"/>
        <v>1000293</v>
      </c>
      <c r="HG630" s="210" t="str">
        <f t="shared" si="201"/>
        <v/>
      </c>
      <c r="HH630" s="4"/>
      <c r="HI630" s="4"/>
      <c r="HJ630" s="215" t="str">
        <f t="shared" si="196"/>
        <v/>
      </c>
      <c r="HK630" s="215" t="str">
        <f t="shared" si="197"/>
        <v/>
      </c>
      <c r="HM630" s="2">
        <f t="shared" ref="HM630:HM671" si="203">IF(HM629=$GT$299,$GV$300,IF(HM629=$GX$298,$HJ$300,IF(HM629=$HK$298,$HJ$299*100,HM629+1)))</f>
        <v>1000260</v>
      </c>
      <c r="HN630" s="210" t="str">
        <f t="shared" si="202"/>
        <v/>
      </c>
    </row>
    <row r="631" spans="211:222" x14ac:dyDescent="0.2">
      <c r="HC631" s="215" t="str">
        <f t="shared" si="198"/>
        <v/>
      </c>
      <c r="HD631" s="215" t="str">
        <f t="shared" si="199"/>
        <v/>
      </c>
      <c r="HF631" s="2">
        <f t="shared" si="200"/>
        <v>1000294</v>
      </c>
      <c r="HG631" s="210" t="str">
        <f t="shared" si="201"/>
        <v/>
      </c>
      <c r="HH631" s="4"/>
      <c r="HI631" s="4"/>
      <c r="HJ631" s="215" t="str">
        <f t="shared" si="196"/>
        <v/>
      </c>
      <c r="HK631" s="215" t="str">
        <f t="shared" si="197"/>
        <v/>
      </c>
      <c r="HM631" s="2">
        <f t="shared" si="203"/>
        <v>1000261</v>
      </c>
      <c r="HN631" s="210" t="str">
        <f t="shared" si="202"/>
        <v/>
      </c>
    </row>
    <row r="632" spans="211:222" x14ac:dyDescent="0.2">
      <c r="HC632" s="215" t="str">
        <f t="shared" si="198"/>
        <v/>
      </c>
      <c r="HD632" s="215" t="str">
        <f t="shared" si="199"/>
        <v/>
      </c>
      <c r="HF632" s="2">
        <f t="shared" si="200"/>
        <v>1000295</v>
      </c>
      <c r="HG632" s="210" t="str">
        <f t="shared" si="201"/>
        <v/>
      </c>
      <c r="HH632" s="4"/>
      <c r="HI632" s="4"/>
      <c r="HJ632" s="215" t="str">
        <f t="shared" si="196"/>
        <v/>
      </c>
      <c r="HK632" s="215" t="str">
        <f t="shared" si="197"/>
        <v/>
      </c>
      <c r="HM632" s="2">
        <f t="shared" si="203"/>
        <v>1000262</v>
      </c>
      <c r="HN632" s="210" t="str">
        <f t="shared" si="202"/>
        <v/>
      </c>
    </row>
    <row r="633" spans="211:222" x14ac:dyDescent="0.2">
      <c r="HC633" s="215" t="str">
        <f t="shared" si="198"/>
        <v/>
      </c>
      <c r="HD633" s="215" t="str">
        <f t="shared" si="199"/>
        <v/>
      </c>
      <c r="HF633" s="2">
        <f t="shared" si="200"/>
        <v>1000296</v>
      </c>
      <c r="HG633" s="210" t="str">
        <f t="shared" si="201"/>
        <v/>
      </c>
      <c r="HH633" s="4"/>
      <c r="HI633" s="4"/>
      <c r="HJ633" s="215" t="str">
        <f t="shared" si="196"/>
        <v/>
      </c>
      <c r="HK633" s="215" t="str">
        <f t="shared" si="197"/>
        <v/>
      </c>
      <c r="HM633" s="2">
        <f t="shared" si="203"/>
        <v>1000263</v>
      </c>
      <c r="HN633" s="210" t="str">
        <f t="shared" si="202"/>
        <v/>
      </c>
    </row>
    <row r="634" spans="211:222" x14ac:dyDescent="0.2">
      <c r="HC634" s="215" t="str">
        <f t="shared" si="198"/>
        <v/>
      </c>
      <c r="HD634" s="215" t="str">
        <f t="shared" si="199"/>
        <v/>
      </c>
      <c r="HF634" s="2">
        <f t="shared" si="200"/>
        <v>1000297</v>
      </c>
      <c r="HG634" s="210" t="str">
        <f t="shared" si="201"/>
        <v/>
      </c>
      <c r="HH634" s="4"/>
      <c r="HI634" s="4"/>
      <c r="HJ634" s="215" t="str">
        <f t="shared" si="196"/>
        <v/>
      </c>
      <c r="HK634" s="215" t="str">
        <f t="shared" si="197"/>
        <v/>
      </c>
      <c r="HM634" s="2">
        <f t="shared" si="203"/>
        <v>1000264</v>
      </c>
      <c r="HN634" s="210" t="str">
        <f t="shared" si="202"/>
        <v/>
      </c>
    </row>
    <row r="635" spans="211:222" x14ac:dyDescent="0.2">
      <c r="HC635" s="215" t="str">
        <f t="shared" si="198"/>
        <v/>
      </c>
      <c r="HD635" s="215" t="str">
        <f t="shared" si="199"/>
        <v/>
      </c>
      <c r="HF635" s="2">
        <f t="shared" si="200"/>
        <v>1000298</v>
      </c>
      <c r="HG635" s="210" t="str">
        <f t="shared" si="201"/>
        <v/>
      </c>
      <c r="HH635" s="4"/>
      <c r="HI635" s="4"/>
      <c r="HJ635" s="215" t="str">
        <f t="shared" si="196"/>
        <v/>
      </c>
      <c r="HK635" s="215" t="str">
        <f t="shared" si="197"/>
        <v/>
      </c>
      <c r="HM635" s="2">
        <f t="shared" si="203"/>
        <v>1000265</v>
      </c>
      <c r="HN635" s="210" t="str">
        <f t="shared" si="202"/>
        <v/>
      </c>
    </row>
    <row r="636" spans="211:222" x14ac:dyDescent="0.2">
      <c r="HC636" s="215" t="str">
        <f t="shared" si="198"/>
        <v/>
      </c>
      <c r="HD636" s="215" t="str">
        <f t="shared" si="199"/>
        <v/>
      </c>
      <c r="HF636" s="2">
        <f t="shared" si="200"/>
        <v>1000299</v>
      </c>
      <c r="HG636" s="210" t="str">
        <f t="shared" si="201"/>
        <v/>
      </c>
      <c r="HH636" s="4"/>
      <c r="HI636" s="4"/>
      <c r="HJ636" s="215" t="str">
        <f t="shared" si="196"/>
        <v/>
      </c>
      <c r="HK636" s="215" t="str">
        <f t="shared" si="197"/>
        <v/>
      </c>
      <c r="HM636" s="2">
        <f t="shared" si="203"/>
        <v>1000266</v>
      </c>
      <c r="HN636" s="210" t="str">
        <f t="shared" si="202"/>
        <v/>
      </c>
    </row>
    <row r="637" spans="211:222" x14ac:dyDescent="0.2">
      <c r="HC637" s="215" t="str">
        <f t="shared" si="198"/>
        <v/>
      </c>
      <c r="HD637" s="215" t="str">
        <f t="shared" si="199"/>
        <v/>
      </c>
      <c r="HF637" s="2">
        <f t="shared" si="200"/>
        <v>1000300</v>
      </c>
      <c r="HG637" s="210" t="str">
        <f t="shared" si="201"/>
        <v/>
      </c>
      <c r="HH637" s="4"/>
      <c r="HI637" s="4"/>
      <c r="HJ637" s="215" t="str">
        <f t="shared" si="196"/>
        <v/>
      </c>
      <c r="HK637" s="215" t="str">
        <f t="shared" si="197"/>
        <v/>
      </c>
      <c r="HM637" s="2">
        <f t="shared" si="203"/>
        <v>1000267</v>
      </c>
      <c r="HN637" s="210" t="str">
        <f t="shared" si="202"/>
        <v/>
      </c>
    </row>
    <row r="638" spans="211:222" x14ac:dyDescent="0.2">
      <c r="HC638" s="215" t="str">
        <f t="shared" si="198"/>
        <v/>
      </c>
      <c r="HD638" s="215" t="str">
        <f t="shared" si="199"/>
        <v/>
      </c>
      <c r="HF638" s="2">
        <f t="shared" si="200"/>
        <v>1000301</v>
      </c>
      <c r="HG638" s="210" t="str">
        <f t="shared" si="201"/>
        <v/>
      </c>
      <c r="HH638" s="4"/>
      <c r="HI638" s="4"/>
      <c r="HJ638" s="215" t="str">
        <f t="shared" si="196"/>
        <v/>
      </c>
      <c r="HK638" s="215" t="str">
        <f t="shared" si="197"/>
        <v/>
      </c>
      <c r="HM638" s="2">
        <f t="shared" si="203"/>
        <v>1000268</v>
      </c>
      <c r="HN638" s="210" t="str">
        <f t="shared" si="202"/>
        <v/>
      </c>
    </row>
    <row r="639" spans="211:222" x14ac:dyDescent="0.2">
      <c r="HC639" s="215" t="str">
        <f t="shared" si="198"/>
        <v/>
      </c>
      <c r="HD639" s="215" t="str">
        <f t="shared" si="199"/>
        <v/>
      </c>
      <c r="HF639" s="2">
        <f t="shared" si="200"/>
        <v>1000302</v>
      </c>
      <c r="HG639" s="210" t="str">
        <f t="shared" si="201"/>
        <v/>
      </c>
      <c r="HH639" s="4"/>
      <c r="HI639" s="4"/>
      <c r="HJ639" s="215" t="str">
        <f t="shared" si="196"/>
        <v/>
      </c>
      <c r="HK639" s="215" t="str">
        <f t="shared" si="197"/>
        <v/>
      </c>
      <c r="HM639" s="2">
        <f t="shared" si="203"/>
        <v>1000269</v>
      </c>
      <c r="HN639" s="210" t="str">
        <f t="shared" si="202"/>
        <v/>
      </c>
    </row>
    <row r="640" spans="211:222" x14ac:dyDescent="0.2">
      <c r="HC640" s="215" t="str">
        <f t="shared" si="198"/>
        <v/>
      </c>
      <c r="HD640" s="215" t="str">
        <f t="shared" si="199"/>
        <v/>
      </c>
      <c r="HF640" s="2">
        <f t="shared" si="200"/>
        <v>1000303</v>
      </c>
      <c r="HG640" s="210" t="str">
        <f t="shared" si="201"/>
        <v/>
      </c>
      <c r="HH640" s="4"/>
      <c r="HI640" s="4"/>
      <c r="HJ640" s="215" t="str">
        <f t="shared" si="196"/>
        <v/>
      </c>
      <c r="HK640" s="215" t="str">
        <f t="shared" si="197"/>
        <v/>
      </c>
      <c r="HM640" s="2">
        <f t="shared" si="203"/>
        <v>1000270</v>
      </c>
      <c r="HN640" s="210" t="str">
        <f t="shared" si="202"/>
        <v/>
      </c>
    </row>
    <row r="641" spans="211:222" x14ac:dyDescent="0.2">
      <c r="HC641" s="215" t="str">
        <f t="shared" si="198"/>
        <v/>
      </c>
      <c r="HD641" s="215" t="str">
        <f t="shared" si="199"/>
        <v/>
      </c>
      <c r="HF641" s="2">
        <f t="shared" si="200"/>
        <v>1000304</v>
      </c>
      <c r="HG641" s="210" t="str">
        <f t="shared" si="201"/>
        <v/>
      </c>
      <c r="HH641" s="4"/>
      <c r="HI641" s="4"/>
      <c r="HJ641" s="215" t="str">
        <f t="shared" si="196"/>
        <v/>
      </c>
      <c r="HK641" s="215" t="str">
        <f t="shared" si="197"/>
        <v/>
      </c>
      <c r="HM641" s="2">
        <f t="shared" si="203"/>
        <v>1000271</v>
      </c>
      <c r="HN641" s="210" t="str">
        <f t="shared" si="202"/>
        <v/>
      </c>
    </row>
    <row r="642" spans="211:222" x14ac:dyDescent="0.2">
      <c r="HC642" s="215" t="str">
        <f t="shared" si="198"/>
        <v/>
      </c>
      <c r="HD642" s="215" t="str">
        <f t="shared" si="199"/>
        <v/>
      </c>
      <c r="HF642" s="2">
        <f t="shared" si="200"/>
        <v>1000305</v>
      </c>
      <c r="HG642" s="210" t="str">
        <f t="shared" si="201"/>
        <v/>
      </c>
      <c r="HH642" s="4"/>
      <c r="HI642" s="4"/>
      <c r="HJ642" s="215" t="str">
        <f t="shared" si="196"/>
        <v/>
      </c>
      <c r="HK642" s="215" t="str">
        <f t="shared" si="197"/>
        <v/>
      </c>
      <c r="HM642" s="2">
        <f t="shared" si="203"/>
        <v>1000272</v>
      </c>
      <c r="HN642" s="210" t="str">
        <f t="shared" si="202"/>
        <v/>
      </c>
    </row>
    <row r="643" spans="211:222" x14ac:dyDescent="0.2">
      <c r="HC643" s="215" t="str">
        <f t="shared" si="198"/>
        <v/>
      </c>
      <c r="HD643" s="215" t="str">
        <f t="shared" si="199"/>
        <v/>
      </c>
      <c r="HF643" s="2">
        <f t="shared" si="200"/>
        <v>1000306</v>
      </c>
      <c r="HG643" s="210" t="str">
        <f t="shared" si="201"/>
        <v/>
      </c>
      <c r="HH643" s="4"/>
      <c r="HI643" s="4"/>
      <c r="HJ643" s="215" t="str">
        <f t="shared" si="196"/>
        <v/>
      </c>
      <c r="HK643" s="215" t="str">
        <f t="shared" si="197"/>
        <v/>
      </c>
      <c r="HM643" s="2">
        <f t="shared" si="203"/>
        <v>1000273</v>
      </c>
      <c r="HN643" s="210" t="str">
        <f t="shared" si="202"/>
        <v/>
      </c>
    </row>
    <row r="644" spans="211:222" x14ac:dyDescent="0.2">
      <c r="HC644" s="215" t="str">
        <f t="shared" si="198"/>
        <v/>
      </c>
      <c r="HD644" s="215" t="str">
        <f t="shared" si="199"/>
        <v/>
      </c>
      <c r="HF644" s="2">
        <f t="shared" si="200"/>
        <v>1000307</v>
      </c>
      <c r="HG644" s="210" t="str">
        <f t="shared" si="201"/>
        <v/>
      </c>
      <c r="HH644" s="4"/>
      <c r="HI644" s="4"/>
      <c r="HJ644" s="215" t="str">
        <f t="shared" si="196"/>
        <v/>
      </c>
      <c r="HK644" s="215" t="str">
        <f t="shared" si="197"/>
        <v/>
      </c>
      <c r="HM644" s="2">
        <f t="shared" si="203"/>
        <v>1000274</v>
      </c>
      <c r="HN644" s="210" t="str">
        <f t="shared" si="202"/>
        <v/>
      </c>
    </row>
    <row r="645" spans="211:222" x14ac:dyDescent="0.2">
      <c r="HC645" s="215" t="str">
        <f t="shared" si="198"/>
        <v/>
      </c>
      <c r="HD645" s="215" t="str">
        <f t="shared" si="199"/>
        <v/>
      </c>
      <c r="HF645" s="2">
        <f t="shared" si="200"/>
        <v>1000308</v>
      </c>
      <c r="HG645" s="210" t="str">
        <f t="shared" si="201"/>
        <v/>
      </c>
      <c r="HH645" s="4"/>
      <c r="HI645" s="4"/>
      <c r="HJ645" s="215" t="str">
        <f t="shared" ref="HJ645:HJ671" si="204">IF(GV557="","",GV557)</f>
        <v/>
      </c>
      <c r="HK645" s="215" t="str">
        <f t="shared" ref="HK645:HK671" si="205">IF(GX557="","",GX557)</f>
        <v/>
      </c>
      <c r="HM645" s="2">
        <f t="shared" si="203"/>
        <v>1000275</v>
      </c>
      <c r="HN645" s="210" t="str">
        <f t="shared" si="202"/>
        <v/>
      </c>
    </row>
    <row r="646" spans="211:222" x14ac:dyDescent="0.2">
      <c r="HC646" s="215" t="str">
        <f t="shared" si="198"/>
        <v/>
      </c>
      <c r="HD646" s="215" t="str">
        <f t="shared" si="199"/>
        <v/>
      </c>
      <c r="HF646" s="2">
        <f t="shared" si="200"/>
        <v>1000309</v>
      </c>
      <c r="HG646" s="210" t="str">
        <f t="shared" si="201"/>
        <v/>
      </c>
      <c r="HH646" s="4"/>
      <c r="HI646" s="4"/>
      <c r="HJ646" s="215" t="str">
        <f t="shared" si="204"/>
        <v/>
      </c>
      <c r="HK646" s="215" t="str">
        <f t="shared" si="205"/>
        <v/>
      </c>
      <c r="HM646" s="2">
        <f t="shared" si="203"/>
        <v>1000276</v>
      </c>
      <c r="HN646" s="210" t="str">
        <f t="shared" si="202"/>
        <v/>
      </c>
    </row>
    <row r="647" spans="211:222" x14ac:dyDescent="0.2">
      <c r="HC647" s="215" t="str">
        <f t="shared" si="198"/>
        <v/>
      </c>
      <c r="HD647" s="215" t="str">
        <f t="shared" si="199"/>
        <v/>
      </c>
      <c r="HF647" s="2">
        <f t="shared" si="200"/>
        <v>1000310</v>
      </c>
      <c r="HG647" s="210" t="str">
        <f t="shared" si="201"/>
        <v/>
      </c>
      <c r="HH647" s="4"/>
      <c r="HI647" s="4"/>
      <c r="HJ647" s="215" t="str">
        <f t="shared" si="204"/>
        <v/>
      </c>
      <c r="HK647" s="215" t="str">
        <f t="shared" si="205"/>
        <v/>
      </c>
      <c r="HM647" s="2">
        <f t="shared" si="203"/>
        <v>1000277</v>
      </c>
      <c r="HN647" s="210" t="str">
        <f t="shared" si="202"/>
        <v/>
      </c>
    </row>
    <row r="648" spans="211:222" x14ac:dyDescent="0.2">
      <c r="HC648" s="215" t="str">
        <f t="shared" si="198"/>
        <v/>
      </c>
      <c r="HD648" s="215" t="str">
        <f t="shared" si="199"/>
        <v/>
      </c>
      <c r="HF648" s="2">
        <f t="shared" si="200"/>
        <v>1000311</v>
      </c>
      <c r="HG648" s="210" t="str">
        <f t="shared" si="201"/>
        <v/>
      </c>
      <c r="HH648" s="4"/>
      <c r="HI648" s="4"/>
      <c r="HJ648" s="215" t="str">
        <f t="shared" si="204"/>
        <v/>
      </c>
      <c r="HK648" s="215" t="str">
        <f t="shared" si="205"/>
        <v/>
      </c>
      <c r="HM648" s="2">
        <f t="shared" si="203"/>
        <v>1000278</v>
      </c>
      <c r="HN648" s="210" t="str">
        <f t="shared" si="202"/>
        <v/>
      </c>
    </row>
    <row r="649" spans="211:222" x14ac:dyDescent="0.2">
      <c r="HC649" s="215" t="str">
        <f t="shared" si="198"/>
        <v/>
      </c>
      <c r="HD649" s="215" t="str">
        <f t="shared" si="199"/>
        <v/>
      </c>
      <c r="HF649" s="2">
        <f t="shared" si="200"/>
        <v>1000312</v>
      </c>
      <c r="HG649" s="210" t="str">
        <f t="shared" si="201"/>
        <v/>
      </c>
      <c r="HH649" s="4"/>
      <c r="HI649" s="4"/>
      <c r="HJ649" s="215" t="str">
        <f t="shared" si="204"/>
        <v/>
      </c>
      <c r="HK649" s="215" t="str">
        <f t="shared" si="205"/>
        <v/>
      </c>
      <c r="HM649" s="2">
        <f t="shared" si="203"/>
        <v>1000279</v>
      </c>
      <c r="HN649" s="210" t="str">
        <f t="shared" si="202"/>
        <v/>
      </c>
    </row>
    <row r="650" spans="211:222" x14ac:dyDescent="0.2">
      <c r="HC650" s="215" t="str">
        <f t="shared" si="198"/>
        <v/>
      </c>
      <c r="HD650" s="215" t="str">
        <f t="shared" si="199"/>
        <v/>
      </c>
      <c r="HF650" s="2">
        <f t="shared" si="200"/>
        <v>1000313</v>
      </c>
      <c r="HG650" s="210" t="str">
        <f t="shared" si="201"/>
        <v/>
      </c>
      <c r="HH650" s="4"/>
      <c r="HI650" s="4"/>
      <c r="HJ650" s="215" t="str">
        <f t="shared" si="204"/>
        <v/>
      </c>
      <c r="HK650" s="215" t="str">
        <f t="shared" si="205"/>
        <v/>
      </c>
      <c r="HM650" s="2">
        <f t="shared" si="203"/>
        <v>1000280</v>
      </c>
      <c r="HN650" s="210" t="str">
        <f t="shared" si="202"/>
        <v/>
      </c>
    </row>
    <row r="651" spans="211:222" x14ac:dyDescent="0.2">
      <c r="HC651" s="215" t="str">
        <f t="shared" si="198"/>
        <v/>
      </c>
      <c r="HD651" s="215" t="str">
        <f t="shared" si="199"/>
        <v/>
      </c>
      <c r="HF651" s="2">
        <f t="shared" si="200"/>
        <v>1000314</v>
      </c>
      <c r="HG651" s="210" t="str">
        <f t="shared" si="201"/>
        <v/>
      </c>
      <c r="HH651" s="4"/>
      <c r="HI651" s="4"/>
      <c r="HJ651" s="215" t="str">
        <f t="shared" si="204"/>
        <v/>
      </c>
      <c r="HK651" s="215" t="str">
        <f t="shared" si="205"/>
        <v/>
      </c>
      <c r="HM651" s="2">
        <f t="shared" si="203"/>
        <v>1000281</v>
      </c>
      <c r="HN651" s="210" t="str">
        <f t="shared" si="202"/>
        <v/>
      </c>
    </row>
    <row r="652" spans="211:222" x14ac:dyDescent="0.2">
      <c r="HC652" s="215" t="str">
        <f t="shared" si="198"/>
        <v/>
      </c>
      <c r="HD652" s="215" t="str">
        <f t="shared" si="199"/>
        <v/>
      </c>
      <c r="HF652" s="2">
        <f t="shared" si="200"/>
        <v>1000315</v>
      </c>
      <c r="HG652" s="210" t="str">
        <f t="shared" si="201"/>
        <v/>
      </c>
      <c r="HH652" s="4"/>
      <c r="HI652" s="4"/>
      <c r="HJ652" s="215" t="str">
        <f t="shared" si="204"/>
        <v/>
      </c>
      <c r="HK652" s="215" t="str">
        <f t="shared" si="205"/>
        <v/>
      </c>
      <c r="HM652" s="2">
        <f t="shared" si="203"/>
        <v>1000282</v>
      </c>
      <c r="HN652" s="210" t="str">
        <f t="shared" si="202"/>
        <v/>
      </c>
    </row>
    <row r="653" spans="211:222" x14ac:dyDescent="0.2">
      <c r="HC653" s="215" t="str">
        <f t="shared" si="198"/>
        <v/>
      </c>
      <c r="HD653" s="215" t="str">
        <f t="shared" si="199"/>
        <v/>
      </c>
      <c r="HF653" s="2">
        <f t="shared" si="200"/>
        <v>1000316</v>
      </c>
      <c r="HG653" s="210" t="str">
        <f t="shared" si="201"/>
        <v/>
      </c>
      <c r="HH653" s="4"/>
      <c r="HI653" s="4"/>
      <c r="HJ653" s="215" t="str">
        <f t="shared" si="204"/>
        <v/>
      </c>
      <c r="HK653" s="215" t="str">
        <f t="shared" si="205"/>
        <v/>
      </c>
      <c r="HM653" s="2">
        <f t="shared" si="203"/>
        <v>1000283</v>
      </c>
      <c r="HN653" s="210" t="str">
        <f t="shared" si="202"/>
        <v/>
      </c>
    </row>
    <row r="654" spans="211:222" x14ac:dyDescent="0.2">
      <c r="HC654" s="215" t="str">
        <f t="shared" si="198"/>
        <v/>
      </c>
      <c r="HD654" s="215" t="str">
        <f t="shared" si="199"/>
        <v/>
      </c>
      <c r="HF654" s="2">
        <f t="shared" si="200"/>
        <v>1000317</v>
      </c>
      <c r="HG654" s="210" t="str">
        <f t="shared" si="201"/>
        <v/>
      </c>
      <c r="HH654" s="4"/>
      <c r="HI654" s="4"/>
      <c r="HJ654" s="215" t="str">
        <f t="shared" si="204"/>
        <v/>
      </c>
      <c r="HK654" s="215" t="str">
        <f t="shared" si="205"/>
        <v/>
      </c>
      <c r="HM654" s="2">
        <f t="shared" si="203"/>
        <v>1000284</v>
      </c>
      <c r="HN654" s="210" t="str">
        <f t="shared" si="202"/>
        <v/>
      </c>
    </row>
    <row r="655" spans="211:222" x14ac:dyDescent="0.2">
      <c r="HC655" s="215" t="str">
        <f t="shared" si="198"/>
        <v/>
      </c>
      <c r="HD655" s="215" t="str">
        <f t="shared" si="199"/>
        <v/>
      </c>
      <c r="HF655" s="2">
        <f t="shared" si="200"/>
        <v>1000318</v>
      </c>
      <c r="HG655" s="210" t="str">
        <f t="shared" si="201"/>
        <v/>
      </c>
      <c r="HH655" s="4"/>
      <c r="HI655" s="4"/>
      <c r="HJ655" s="215" t="str">
        <f t="shared" si="204"/>
        <v/>
      </c>
      <c r="HK655" s="215" t="str">
        <f t="shared" si="205"/>
        <v/>
      </c>
      <c r="HM655" s="2">
        <f t="shared" si="203"/>
        <v>1000285</v>
      </c>
      <c r="HN655" s="210" t="str">
        <f t="shared" si="202"/>
        <v/>
      </c>
    </row>
    <row r="656" spans="211:222" x14ac:dyDescent="0.2">
      <c r="HC656" s="215" t="str">
        <f t="shared" si="198"/>
        <v/>
      </c>
      <c r="HD656" s="215" t="str">
        <f t="shared" si="199"/>
        <v/>
      </c>
      <c r="HF656" s="2">
        <f t="shared" si="200"/>
        <v>1000319</v>
      </c>
      <c r="HG656" s="210" t="str">
        <f t="shared" si="201"/>
        <v/>
      </c>
      <c r="HH656" s="4"/>
      <c r="HI656" s="4"/>
      <c r="HJ656" s="215" t="str">
        <f t="shared" si="204"/>
        <v/>
      </c>
      <c r="HK656" s="215" t="str">
        <f t="shared" si="205"/>
        <v/>
      </c>
      <c r="HM656" s="2">
        <f t="shared" si="203"/>
        <v>1000286</v>
      </c>
      <c r="HN656" s="210" t="str">
        <f t="shared" si="202"/>
        <v/>
      </c>
    </row>
    <row r="657" spans="211:222" x14ac:dyDescent="0.2">
      <c r="HC657" s="215" t="str">
        <f t="shared" si="198"/>
        <v/>
      </c>
      <c r="HD657" s="215" t="str">
        <f t="shared" si="199"/>
        <v/>
      </c>
      <c r="HF657" s="2">
        <f t="shared" si="200"/>
        <v>1000320</v>
      </c>
      <c r="HG657" s="210" t="str">
        <f t="shared" si="201"/>
        <v/>
      </c>
      <c r="HH657" s="4"/>
      <c r="HI657" s="4"/>
      <c r="HJ657" s="215" t="str">
        <f t="shared" si="204"/>
        <v/>
      </c>
      <c r="HK657" s="215" t="str">
        <f t="shared" si="205"/>
        <v/>
      </c>
      <c r="HM657" s="2">
        <f t="shared" si="203"/>
        <v>1000287</v>
      </c>
      <c r="HN657" s="210" t="str">
        <f t="shared" si="202"/>
        <v/>
      </c>
    </row>
    <row r="658" spans="211:222" x14ac:dyDescent="0.2">
      <c r="HC658" s="215" t="str">
        <f t="shared" si="198"/>
        <v/>
      </c>
      <c r="HD658" s="215" t="str">
        <f t="shared" si="199"/>
        <v/>
      </c>
      <c r="HF658" s="2">
        <f t="shared" si="200"/>
        <v>1000321</v>
      </c>
      <c r="HG658" s="210" t="str">
        <f t="shared" si="201"/>
        <v/>
      </c>
      <c r="HH658" s="4"/>
      <c r="HI658" s="4"/>
      <c r="HJ658" s="215" t="str">
        <f t="shared" si="204"/>
        <v/>
      </c>
      <c r="HK658" s="215" t="str">
        <f t="shared" si="205"/>
        <v/>
      </c>
      <c r="HM658" s="2">
        <f t="shared" si="203"/>
        <v>1000288</v>
      </c>
      <c r="HN658" s="210" t="str">
        <f t="shared" si="202"/>
        <v/>
      </c>
    </row>
    <row r="659" spans="211:222" x14ac:dyDescent="0.2">
      <c r="HC659" s="215" t="str">
        <f t="shared" si="198"/>
        <v/>
      </c>
      <c r="HD659" s="215" t="str">
        <f t="shared" si="199"/>
        <v/>
      </c>
      <c r="HF659" s="2">
        <f t="shared" si="200"/>
        <v>1000322</v>
      </c>
      <c r="HG659" s="210" t="str">
        <f t="shared" si="201"/>
        <v/>
      </c>
      <c r="HH659" s="4"/>
      <c r="HI659" s="4"/>
      <c r="HJ659" s="215" t="str">
        <f t="shared" si="204"/>
        <v/>
      </c>
      <c r="HK659" s="215" t="str">
        <f t="shared" si="205"/>
        <v/>
      </c>
      <c r="HM659" s="2">
        <f t="shared" si="203"/>
        <v>1000289</v>
      </c>
      <c r="HN659" s="210" t="str">
        <f t="shared" si="202"/>
        <v/>
      </c>
    </row>
    <row r="660" spans="211:222" x14ac:dyDescent="0.2">
      <c r="HC660" s="215" t="str">
        <f t="shared" si="198"/>
        <v/>
      </c>
      <c r="HD660" s="215" t="str">
        <f t="shared" si="199"/>
        <v/>
      </c>
      <c r="HF660" s="2">
        <f t="shared" si="200"/>
        <v>1000323</v>
      </c>
      <c r="HG660" s="210" t="str">
        <f t="shared" si="201"/>
        <v/>
      </c>
      <c r="HH660" s="4"/>
      <c r="HI660" s="4"/>
      <c r="HJ660" s="215" t="str">
        <f t="shared" si="204"/>
        <v/>
      </c>
      <c r="HK660" s="215" t="str">
        <f t="shared" si="205"/>
        <v/>
      </c>
      <c r="HM660" s="2">
        <f t="shared" si="203"/>
        <v>1000290</v>
      </c>
      <c r="HN660" s="210" t="str">
        <f t="shared" si="202"/>
        <v/>
      </c>
    </row>
    <row r="661" spans="211:222" x14ac:dyDescent="0.2">
      <c r="HC661" s="215" t="str">
        <f t="shared" si="198"/>
        <v/>
      </c>
      <c r="HD661" s="215" t="str">
        <f t="shared" si="199"/>
        <v/>
      </c>
      <c r="HF661" s="2">
        <f t="shared" si="200"/>
        <v>1000324</v>
      </c>
      <c r="HG661" s="210" t="str">
        <f t="shared" si="201"/>
        <v/>
      </c>
      <c r="HH661" s="4"/>
      <c r="HI661" s="4"/>
      <c r="HJ661" s="215" t="str">
        <f t="shared" si="204"/>
        <v/>
      </c>
      <c r="HK661" s="215" t="str">
        <f t="shared" si="205"/>
        <v/>
      </c>
      <c r="HM661" s="2">
        <f t="shared" si="203"/>
        <v>1000291</v>
      </c>
      <c r="HN661" s="210" t="str">
        <f t="shared" si="202"/>
        <v/>
      </c>
    </row>
    <row r="662" spans="211:222" x14ac:dyDescent="0.2">
      <c r="HC662" s="215" t="str">
        <f t="shared" si="198"/>
        <v/>
      </c>
      <c r="HD662" s="215" t="str">
        <f t="shared" si="199"/>
        <v/>
      </c>
      <c r="HF662" s="2">
        <f t="shared" si="200"/>
        <v>1000325</v>
      </c>
      <c r="HG662" s="210" t="str">
        <f t="shared" si="201"/>
        <v/>
      </c>
      <c r="HH662" s="4"/>
      <c r="HI662" s="4"/>
      <c r="HJ662" s="215" t="str">
        <f t="shared" si="204"/>
        <v/>
      </c>
      <c r="HK662" s="215" t="str">
        <f t="shared" si="205"/>
        <v/>
      </c>
      <c r="HM662" s="2">
        <f t="shared" si="203"/>
        <v>1000292</v>
      </c>
      <c r="HN662" s="210" t="str">
        <f t="shared" si="202"/>
        <v/>
      </c>
    </row>
    <row r="663" spans="211:222" x14ac:dyDescent="0.2">
      <c r="HC663" s="215" t="str">
        <f t="shared" si="198"/>
        <v/>
      </c>
      <c r="HD663" s="215" t="str">
        <f t="shared" si="199"/>
        <v/>
      </c>
      <c r="HF663" s="2">
        <f t="shared" si="200"/>
        <v>1000326</v>
      </c>
      <c r="HG663" s="210" t="str">
        <f t="shared" si="201"/>
        <v/>
      </c>
      <c r="HH663" s="4"/>
      <c r="HI663" s="4"/>
      <c r="HJ663" s="215" t="str">
        <f t="shared" si="204"/>
        <v/>
      </c>
      <c r="HK663" s="215" t="str">
        <f t="shared" si="205"/>
        <v/>
      </c>
      <c r="HM663" s="2">
        <f t="shared" si="203"/>
        <v>1000293</v>
      </c>
      <c r="HN663" s="210" t="str">
        <f t="shared" si="202"/>
        <v/>
      </c>
    </row>
    <row r="664" spans="211:222" x14ac:dyDescent="0.2">
      <c r="HC664" s="215" t="str">
        <f t="shared" si="198"/>
        <v/>
      </c>
      <c r="HD664" s="215" t="str">
        <f t="shared" si="199"/>
        <v/>
      </c>
      <c r="HF664" s="2">
        <f t="shared" si="200"/>
        <v>1000327</v>
      </c>
      <c r="HG664" s="210" t="str">
        <f t="shared" si="201"/>
        <v/>
      </c>
      <c r="HH664" s="4"/>
      <c r="HI664" s="4"/>
      <c r="HJ664" s="215" t="str">
        <f t="shared" si="204"/>
        <v/>
      </c>
      <c r="HK664" s="215" t="str">
        <f t="shared" si="205"/>
        <v/>
      </c>
      <c r="HM664" s="2">
        <f t="shared" si="203"/>
        <v>1000294</v>
      </c>
      <c r="HN664" s="210" t="str">
        <f t="shared" si="202"/>
        <v/>
      </c>
    </row>
    <row r="665" spans="211:222" x14ac:dyDescent="0.2">
      <c r="HC665" s="215" t="str">
        <f t="shared" si="198"/>
        <v/>
      </c>
      <c r="HD665" s="215" t="str">
        <f t="shared" si="199"/>
        <v/>
      </c>
      <c r="HF665" s="2">
        <f t="shared" si="200"/>
        <v>1000328</v>
      </c>
      <c r="HG665" s="210" t="str">
        <f t="shared" si="201"/>
        <v/>
      </c>
      <c r="HH665" s="4"/>
      <c r="HI665" s="4"/>
      <c r="HJ665" s="215" t="str">
        <f t="shared" si="204"/>
        <v/>
      </c>
      <c r="HK665" s="215" t="str">
        <f t="shared" si="205"/>
        <v/>
      </c>
      <c r="HM665" s="2">
        <f t="shared" si="203"/>
        <v>1000295</v>
      </c>
      <c r="HN665" s="210" t="str">
        <f t="shared" si="202"/>
        <v/>
      </c>
    </row>
    <row r="666" spans="211:222" x14ac:dyDescent="0.2">
      <c r="HC666" s="215" t="str">
        <f t="shared" si="198"/>
        <v/>
      </c>
      <c r="HD666" s="215" t="str">
        <f t="shared" si="199"/>
        <v/>
      </c>
      <c r="HF666" s="2">
        <f t="shared" si="200"/>
        <v>1000329</v>
      </c>
      <c r="HG666" s="210" t="str">
        <f t="shared" si="201"/>
        <v/>
      </c>
      <c r="HH666" s="4"/>
      <c r="HI666" s="4"/>
      <c r="HJ666" s="215" t="str">
        <f t="shared" si="204"/>
        <v/>
      </c>
      <c r="HK666" s="215" t="str">
        <f t="shared" si="205"/>
        <v/>
      </c>
      <c r="HM666" s="2">
        <f t="shared" si="203"/>
        <v>1000296</v>
      </c>
      <c r="HN666" s="210" t="str">
        <f t="shared" si="202"/>
        <v/>
      </c>
    </row>
    <row r="667" spans="211:222" x14ac:dyDescent="0.2">
      <c r="HC667" s="215" t="str">
        <f t="shared" si="198"/>
        <v/>
      </c>
      <c r="HD667" s="215" t="str">
        <f t="shared" si="199"/>
        <v/>
      </c>
      <c r="HF667" s="2">
        <f t="shared" si="200"/>
        <v>1000330</v>
      </c>
      <c r="HG667" s="210" t="str">
        <f t="shared" si="201"/>
        <v/>
      </c>
      <c r="HH667" s="4"/>
      <c r="HI667" s="4"/>
      <c r="HJ667" s="215" t="str">
        <f t="shared" si="204"/>
        <v/>
      </c>
      <c r="HK667" s="215" t="str">
        <f t="shared" si="205"/>
        <v/>
      </c>
      <c r="HM667" s="2">
        <f t="shared" si="203"/>
        <v>1000297</v>
      </c>
      <c r="HN667" s="210" t="str">
        <f t="shared" si="202"/>
        <v/>
      </c>
    </row>
    <row r="668" spans="211:222" x14ac:dyDescent="0.2">
      <c r="HC668" s="215" t="str">
        <f t="shared" si="198"/>
        <v/>
      </c>
      <c r="HD668" s="215" t="str">
        <f t="shared" si="199"/>
        <v/>
      </c>
      <c r="HF668" s="2">
        <f t="shared" si="200"/>
        <v>1000331</v>
      </c>
      <c r="HG668" s="210" t="str">
        <f t="shared" si="201"/>
        <v/>
      </c>
      <c r="HH668" s="4"/>
      <c r="HI668" s="4"/>
      <c r="HJ668" s="215" t="str">
        <f t="shared" si="204"/>
        <v/>
      </c>
      <c r="HK668" s="215" t="str">
        <f t="shared" si="205"/>
        <v/>
      </c>
      <c r="HM668" s="2">
        <f t="shared" si="203"/>
        <v>1000298</v>
      </c>
      <c r="HN668" s="210" t="str">
        <f t="shared" si="202"/>
        <v/>
      </c>
    </row>
    <row r="669" spans="211:222" x14ac:dyDescent="0.2">
      <c r="HC669" s="215" t="str">
        <f t="shared" si="198"/>
        <v/>
      </c>
      <c r="HD669" s="215" t="str">
        <f t="shared" si="199"/>
        <v/>
      </c>
      <c r="HF669" s="2">
        <f t="shared" si="200"/>
        <v>1000332</v>
      </c>
      <c r="HG669" s="210" t="str">
        <f t="shared" si="201"/>
        <v/>
      </c>
      <c r="HH669" s="4"/>
      <c r="HI669" s="4"/>
      <c r="HJ669" s="215" t="str">
        <f t="shared" si="204"/>
        <v/>
      </c>
      <c r="HK669" s="215" t="str">
        <f t="shared" si="205"/>
        <v/>
      </c>
      <c r="HM669" s="2">
        <f t="shared" si="203"/>
        <v>1000299</v>
      </c>
      <c r="HN669" s="210" t="str">
        <f t="shared" si="202"/>
        <v/>
      </c>
    </row>
    <row r="670" spans="211:222" x14ac:dyDescent="0.2">
      <c r="HC670" s="215" t="str">
        <f t="shared" ref="HC670:HC671" si="206">IF(GZ582="","",GZ582)</f>
        <v/>
      </c>
      <c r="HD670" s="215" t="str">
        <f t="shared" ref="HD670:HD671" si="207">IF(HA582="","",HA582)</f>
        <v/>
      </c>
      <c r="HF670" s="2">
        <f t="shared" si="200"/>
        <v>1000333</v>
      </c>
      <c r="HG670" s="210" t="str">
        <f t="shared" si="201"/>
        <v/>
      </c>
      <c r="HH670" s="4"/>
      <c r="HI670" s="4"/>
      <c r="HJ670" s="215" t="str">
        <f t="shared" si="204"/>
        <v/>
      </c>
      <c r="HK670" s="215" t="str">
        <f t="shared" si="205"/>
        <v/>
      </c>
      <c r="HM670" s="2">
        <f t="shared" si="203"/>
        <v>1000300</v>
      </c>
      <c r="HN670" s="210" t="str">
        <f t="shared" si="202"/>
        <v/>
      </c>
    </row>
    <row r="671" spans="211:222" x14ac:dyDescent="0.2">
      <c r="HC671" s="215" t="str">
        <f t="shared" si="206"/>
        <v/>
      </c>
      <c r="HD671" s="215" t="str">
        <f t="shared" si="207"/>
        <v/>
      </c>
      <c r="HF671" s="2">
        <f t="shared" si="200"/>
        <v>1000334</v>
      </c>
      <c r="HG671" s="210" t="str">
        <f t="shared" si="201"/>
        <v/>
      </c>
      <c r="HH671" s="4"/>
      <c r="HI671" s="4"/>
      <c r="HJ671" s="215" t="str">
        <f t="shared" si="204"/>
        <v/>
      </c>
      <c r="HK671" s="215" t="str">
        <f t="shared" si="205"/>
        <v/>
      </c>
      <c r="HM671" s="2">
        <f t="shared" si="203"/>
        <v>1000301</v>
      </c>
      <c r="HN671" s="210" t="str">
        <f t="shared" si="202"/>
        <v/>
      </c>
    </row>
  </sheetData>
  <sheetProtection password="C8DF" sheet="1" objects="1" scenarios="1" selectLockedCells="1"/>
  <sortState ref="B32:E33">
    <sortCondition descending="1" ref="B32"/>
  </sortState>
  <mergeCells count="44">
    <mergeCell ref="B26:C26"/>
    <mergeCell ref="B24:C24"/>
    <mergeCell ref="A32:E32"/>
    <mergeCell ref="B25:C25"/>
    <mergeCell ref="D24:E24"/>
    <mergeCell ref="D30:E30"/>
    <mergeCell ref="D29:E29"/>
    <mergeCell ref="D28:E28"/>
    <mergeCell ref="D27:E27"/>
    <mergeCell ref="D26:E26"/>
    <mergeCell ref="D25:E25"/>
    <mergeCell ref="B30:C30"/>
    <mergeCell ref="B29:C29"/>
    <mergeCell ref="B31:C31"/>
    <mergeCell ref="D31:E31"/>
    <mergeCell ref="B28:C28"/>
    <mergeCell ref="B27:C27"/>
    <mergeCell ref="A16:B16"/>
    <mergeCell ref="A2:E2"/>
    <mergeCell ref="A4:E4"/>
    <mergeCell ref="A6:E6"/>
    <mergeCell ref="A22:E22"/>
    <mergeCell ref="A11:B11"/>
    <mergeCell ref="A12:B12"/>
    <mergeCell ref="A13:B13"/>
    <mergeCell ref="A14:B14"/>
    <mergeCell ref="A15:B15"/>
    <mergeCell ref="A17:B17"/>
    <mergeCell ref="A18:B18"/>
    <mergeCell ref="C8:E8"/>
    <mergeCell ref="C9:E9"/>
    <mergeCell ref="C10:E10"/>
    <mergeCell ref="A19:E19"/>
    <mergeCell ref="C16:E16"/>
    <mergeCell ref="C17:E17"/>
    <mergeCell ref="C18:E18"/>
    <mergeCell ref="A8:B8"/>
    <mergeCell ref="A9:B9"/>
    <mergeCell ref="A10:B10"/>
    <mergeCell ref="C11:E11"/>
    <mergeCell ref="C12:E12"/>
    <mergeCell ref="C13:E13"/>
    <mergeCell ref="C14:E14"/>
    <mergeCell ref="C15:E15"/>
  </mergeCells>
  <phoneticPr fontId="2" type="noConversion"/>
  <pageMargins left="0.39370078740157483" right="0.19685039370078741" top="0.55118110236220474" bottom="0.19685039370078741" header="0.31496062992125984" footer="0.51181102362204722"/>
  <pageSetup paperSize="9" orientation="landscape" horizontalDpi="300" verticalDpi="300" r:id="rId1"/>
  <headerFooter alignWithMargins="0">
    <oddHeader>&amp;L&amp;"Arial,Gras"&amp;F&amp;R&amp;"Arial,Gras"GUIDE DE L'EVALUATION - Page  &amp;P / &amp;N&amp;"Arial,Normal" &amp;K00+000,</oddHeader>
  </headerFooter>
  <rowBreaks count="1" manualBreakCount="1">
    <brk id="20" max="16383" man="1"/>
  </rowBreaks>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7" t="str">
        <f>IF(OR('Classe, période, dates, coef'!A7="",'Classe, période, dates, coef'!A14=""),'Bilan Groupe Compétences'!B3,CONCATENATE('Classe, période, dates, coef'!A7,"  ~  Période : ",'Classe, période, dates, coef'!A14))</f>
        <v>Affichage classe et période : Complétez l'onglet ''Classe, période, dates, coef''</v>
      </c>
      <c r="C1" s="357"/>
      <c r="D1" s="357"/>
      <c r="E1" s="357"/>
      <c r="F1" s="357"/>
      <c r="G1" s="357"/>
      <c r="H1" s="357"/>
      <c r="I1" s="357"/>
      <c r="J1" s="111" t="str">
        <f>CONCATENATE("   ",'Bilan Groupe Compétences'!DW303)</f>
        <v xml:space="preserve">   Seconde Relation Client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5" t="str">
        <f ca="1">IF(INDEX($HF$301:$HG$338,MATCH(RIGHT(CELL("nomfichier",$HF$301),2),$HF$301:$HF$338,0),2)=0,'Classe, période, dates, coef'!DW301,INDEX($HF$301:$HG$338,MATCH(RIGHT(CELL("nomfichier",$HF$301),2),$HF$301:$HF$338,0),2))</f>
        <v>Nom élève &gt; Complétez l'onglet ''Classe, période, dates, coef''</v>
      </c>
      <c r="B2" s="355"/>
      <c r="C2" s="355"/>
      <c r="D2" s="355"/>
      <c r="E2" s="355"/>
      <c r="F2" s="355"/>
      <c r="G2" s="355"/>
      <c r="H2" s="355"/>
      <c r="I2" s="355"/>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5"/>
      <c r="B3" s="355"/>
      <c r="C3" s="355"/>
      <c r="D3" s="355"/>
      <c r="E3" s="355"/>
      <c r="F3" s="355"/>
      <c r="G3" s="355"/>
      <c r="H3" s="355"/>
      <c r="I3" s="355"/>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6"/>
      <c r="B4" s="356"/>
      <c r="C4" s="356"/>
      <c r="D4" s="356"/>
      <c r="E4" s="356"/>
      <c r="F4" s="356"/>
      <c r="G4" s="356"/>
      <c r="H4" s="356"/>
      <c r="I4" s="356"/>
    </row>
    <row r="5" spans="1:127" ht="21" customHeight="1" thickTop="1" x14ac:dyDescent="0.2">
      <c r="A5" s="365" t="s">
        <v>49</v>
      </c>
      <c r="B5" s="366"/>
      <c r="C5" s="382" t="s">
        <v>75</v>
      </c>
      <c r="D5" s="55">
        <v>4</v>
      </c>
      <c r="E5" s="385" t="s">
        <v>99</v>
      </c>
      <c r="F5" s="385"/>
      <c r="G5" s="385"/>
      <c r="H5" s="385"/>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7"/>
      <c r="B6" s="368"/>
      <c r="C6" s="383"/>
      <c r="D6" s="90">
        <v>4</v>
      </c>
      <c r="E6" s="386" t="s">
        <v>100</v>
      </c>
      <c r="F6" s="386"/>
      <c r="G6" s="386"/>
      <c r="H6" s="386"/>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9" t="str">
        <f>IF(COUNTA(J5:BG6)-COUNTIF(J5:BG6,"")=0,"",IF(ISTEXT(HT300),HT300,ROUND(HT300,1)))</f>
        <v/>
      </c>
      <c r="B7" s="370"/>
      <c r="C7" s="383"/>
      <c r="D7" s="204">
        <v>4</v>
      </c>
      <c r="E7" s="203"/>
      <c r="F7" s="400" t="s">
        <v>122</v>
      </c>
      <c r="G7" s="400"/>
      <c r="H7" s="400"/>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1"/>
      <c r="B8" s="372"/>
      <c r="C8" s="384"/>
      <c r="D8" s="201">
        <v>4</v>
      </c>
      <c r="E8" s="202"/>
      <c r="F8" s="401" t="s">
        <v>232</v>
      </c>
      <c r="G8" s="401"/>
      <c r="H8" s="401"/>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2" t="s">
        <v>22</v>
      </c>
      <c r="B9" s="393"/>
      <c r="C9" s="393"/>
      <c r="D9" s="393"/>
      <c r="E9" s="97">
        <v>4</v>
      </c>
      <c r="F9" s="387" t="s">
        <v>118</v>
      </c>
      <c r="G9" s="388"/>
      <c r="H9" s="388"/>
      <c r="I9" s="389"/>
      <c r="J9" s="375" t="str">
        <f t="shared" ref="J9:BG9" ca="1" si="3">IF(OFFSET($HN$301,COLUMN(A:A)-1,0)=0,"",OFFSET($HN$301,COLUMN(A:A)-1,0))</f>
        <v/>
      </c>
      <c r="K9" s="358" t="str">
        <f t="shared" ca="1" si="3"/>
        <v/>
      </c>
      <c r="L9" s="358" t="str">
        <f t="shared" ca="1" si="3"/>
        <v/>
      </c>
      <c r="M9" s="358" t="str">
        <f t="shared" ca="1" si="3"/>
        <v/>
      </c>
      <c r="N9" s="358" t="str">
        <f t="shared" ca="1" si="3"/>
        <v/>
      </c>
      <c r="O9" s="358" t="str">
        <f t="shared" ca="1" si="3"/>
        <v/>
      </c>
      <c r="P9" s="358" t="str">
        <f t="shared" ca="1" si="3"/>
        <v/>
      </c>
      <c r="Q9" s="358" t="str">
        <f t="shared" ca="1" si="3"/>
        <v/>
      </c>
      <c r="R9" s="358" t="str">
        <f t="shared" ca="1" si="3"/>
        <v/>
      </c>
      <c r="S9" s="358" t="str">
        <f t="shared" ca="1" si="3"/>
        <v/>
      </c>
      <c r="T9" s="358" t="str">
        <f t="shared" ca="1" si="3"/>
        <v/>
      </c>
      <c r="U9" s="358" t="str">
        <f t="shared" ca="1" si="3"/>
        <v/>
      </c>
      <c r="V9" s="358" t="str">
        <f t="shared" ca="1" si="3"/>
        <v/>
      </c>
      <c r="W9" s="358" t="str">
        <f t="shared" ca="1" si="3"/>
        <v/>
      </c>
      <c r="X9" s="358" t="str">
        <f t="shared" ca="1" si="3"/>
        <v/>
      </c>
      <c r="Y9" s="358" t="str">
        <f t="shared" ca="1" si="3"/>
        <v/>
      </c>
      <c r="Z9" s="358" t="str">
        <f t="shared" ca="1" si="3"/>
        <v/>
      </c>
      <c r="AA9" s="358" t="str">
        <f t="shared" ca="1" si="3"/>
        <v/>
      </c>
      <c r="AB9" s="358" t="str">
        <f t="shared" ca="1" si="3"/>
        <v/>
      </c>
      <c r="AC9" s="358" t="str">
        <f t="shared" ca="1" si="3"/>
        <v/>
      </c>
      <c r="AD9" s="358" t="str">
        <f t="shared" ca="1" si="3"/>
        <v/>
      </c>
      <c r="AE9" s="358" t="str">
        <f t="shared" ca="1" si="3"/>
        <v/>
      </c>
      <c r="AF9" s="358" t="str">
        <f t="shared" ca="1" si="3"/>
        <v/>
      </c>
      <c r="AG9" s="358" t="str">
        <f t="shared" ca="1" si="3"/>
        <v/>
      </c>
      <c r="AH9" s="358" t="str">
        <f t="shared" ca="1" si="3"/>
        <v/>
      </c>
      <c r="AI9" s="358" t="str">
        <f t="shared" ca="1" si="3"/>
        <v/>
      </c>
      <c r="AJ9" s="358" t="str">
        <f t="shared" ca="1" si="3"/>
        <v/>
      </c>
      <c r="AK9" s="358" t="str">
        <f t="shared" ca="1" si="3"/>
        <v/>
      </c>
      <c r="AL9" s="358" t="str">
        <f t="shared" ca="1" si="3"/>
        <v/>
      </c>
      <c r="AM9" s="358" t="str">
        <f t="shared" ca="1" si="3"/>
        <v/>
      </c>
      <c r="AN9" s="358" t="str">
        <f t="shared" ca="1" si="3"/>
        <v/>
      </c>
      <c r="AO9" s="358" t="str">
        <f t="shared" ca="1" si="3"/>
        <v/>
      </c>
      <c r="AP9" s="358" t="str">
        <f t="shared" ca="1" si="3"/>
        <v/>
      </c>
      <c r="AQ9" s="358" t="str">
        <f t="shared" ca="1" si="3"/>
        <v/>
      </c>
      <c r="AR9" s="358" t="str">
        <f t="shared" ca="1" si="3"/>
        <v/>
      </c>
      <c r="AS9" s="358" t="str">
        <f t="shared" ca="1" si="3"/>
        <v/>
      </c>
      <c r="AT9" s="358" t="str">
        <f t="shared" ca="1" si="3"/>
        <v/>
      </c>
      <c r="AU9" s="358" t="str">
        <f t="shared" ca="1" si="3"/>
        <v/>
      </c>
      <c r="AV9" s="358" t="str">
        <f t="shared" ca="1" si="3"/>
        <v/>
      </c>
      <c r="AW9" s="358" t="str">
        <f t="shared" ca="1" si="3"/>
        <v/>
      </c>
      <c r="AX9" s="358" t="str">
        <f t="shared" ca="1" si="3"/>
        <v/>
      </c>
      <c r="AY9" s="358" t="str">
        <f t="shared" ca="1" si="3"/>
        <v/>
      </c>
      <c r="AZ9" s="358" t="str">
        <f t="shared" ca="1" si="3"/>
        <v/>
      </c>
      <c r="BA9" s="358" t="str">
        <f t="shared" ca="1" si="3"/>
        <v/>
      </c>
      <c r="BB9" s="358" t="str">
        <f t="shared" ca="1" si="3"/>
        <v/>
      </c>
      <c r="BC9" s="358" t="str">
        <f t="shared" ca="1" si="3"/>
        <v/>
      </c>
      <c r="BD9" s="358" t="str">
        <f t="shared" ca="1" si="3"/>
        <v/>
      </c>
      <c r="BE9" s="358" t="str">
        <f t="shared" ca="1" si="3"/>
        <v/>
      </c>
      <c r="BF9" s="358" t="str">
        <f t="shared" ca="1" si="3"/>
        <v/>
      </c>
      <c r="BG9" s="373" t="str">
        <f t="shared" ca="1" si="3"/>
        <v/>
      </c>
      <c r="DF9" s="9"/>
      <c r="DG9" s="28"/>
      <c r="DI9" s="28"/>
      <c r="DK9" s="28"/>
      <c r="DO9" s="28"/>
      <c r="DQ9" s="28"/>
      <c r="DS9" s="28"/>
      <c r="DU9" s="28"/>
      <c r="DW9" s="28"/>
    </row>
    <row r="10" spans="1:127" ht="36" customHeight="1" x14ac:dyDescent="0.2">
      <c r="A10" s="394" t="s">
        <v>23</v>
      </c>
      <c r="B10" s="395"/>
      <c r="C10" s="395"/>
      <c r="D10" s="395"/>
      <c r="E10" s="396"/>
      <c r="F10" s="112" t="str">
        <f>E6</f>
        <v>Moyenne minimale indicative</v>
      </c>
      <c r="G10" s="113" t="str">
        <f>E5</f>
        <v>Moyenne maximale indicative</v>
      </c>
      <c r="H10" s="390" t="s">
        <v>77</v>
      </c>
      <c r="I10" s="391"/>
      <c r="J10" s="376"/>
      <c r="K10" s="359"/>
      <c r="L10" s="359"/>
      <c r="M10" s="359"/>
      <c r="N10" s="359"/>
      <c r="O10" s="359"/>
      <c r="P10" s="359"/>
      <c r="Q10" s="359"/>
      <c r="R10" s="359"/>
      <c r="S10" s="359"/>
      <c r="T10" s="359"/>
      <c r="U10" s="359"/>
      <c r="V10" s="359"/>
      <c r="W10" s="359"/>
      <c r="X10" s="359"/>
      <c r="Y10" s="359"/>
      <c r="Z10" s="359"/>
      <c r="AA10" s="359"/>
      <c r="AB10" s="359"/>
      <c r="AC10" s="359"/>
      <c r="AD10" s="359"/>
      <c r="AE10" s="359"/>
      <c r="AF10" s="359"/>
      <c r="AG10" s="359"/>
      <c r="AH10" s="359"/>
      <c r="AI10" s="359"/>
      <c r="AJ10" s="359"/>
      <c r="AK10" s="359"/>
      <c r="AL10" s="359"/>
      <c r="AM10" s="359"/>
      <c r="AN10" s="359"/>
      <c r="AO10" s="359"/>
      <c r="AP10" s="359"/>
      <c r="AQ10" s="359"/>
      <c r="AR10" s="359"/>
      <c r="AS10" s="359"/>
      <c r="AT10" s="359"/>
      <c r="AU10" s="359"/>
      <c r="AV10" s="359"/>
      <c r="AW10" s="359"/>
      <c r="AX10" s="359"/>
      <c r="AY10" s="359"/>
      <c r="AZ10" s="359"/>
      <c r="BA10" s="359"/>
      <c r="BB10" s="359"/>
      <c r="BC10" s="359"/>
      <c r="BD10" s="359"/>
      <c r="BE10" s="359"/>
      <c r="BF10" s="359"/>
      <c r="BG10" s="374"/>
      <c r="DF10" s="9"/>
      <c r="DG10" s="28"/>
      <c r="DI10" s="28"/>
      <c r="DK10" s="28"/>
      <c r="DO10" s="28"/>
      <c r="DQ10" s="28"/>
      <c r="DS10" s="28"/>
      <c r="DU10" s="28"/>
      <c r="DW10" s="28"/>
    </row>
    <row r="11" spans="1:127" ht="12.75" customHeight="1" x14ac:dyDescent="0.2">
      <c r="A11" s="397">
        <v>6</v>
      </c>
      <c r="B11" s="398"/>
      <c r="C11" s="398"/>
      <c r="D11" s="398"/>
      <c r="E11" s="399"/>
      <c r="F11" s="82">
        <v>6</v>
      </c>
      <c r="G11" s="100">
        <v>6</v>
      </c>
      <c r="H11" s="377">
        <v>6</v>
      </c>
      <c r="I11" s="378"/>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2" t="str">
        <f>IF('Bilan Groupe Compétences'!A13="","",'Bilan Groupe Compétences'!A13)</f>
        <v>Orientation MA1 : Communiquer avec courtoisie, faire preuve de serviabilité, de calme et de tact</v>
      </c>
      <c r="B12" s="363"/>
      <c r="C12" s="363"/>
      <c r="D12" s="363"/>
      <c r="E12" s="363"/>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60" t="str">
        <f t="shared" ref="H12:H71" si="6">IF(HR307="","",HR307)</f>
        <v/>
      </c>
      <c r="I12" s="361"/>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2" t="str">
        <f>IF('Bilan Groupe Compétences'!A14="","",'Bilan Groupe Compétences'!A14)</f>
        <v>Orientation MA2 : Maintenir son espace de travail fonctionnel et propre dans le respect des règles internes</v>
      </c>
      <c r="B13" s="363"/>
      <c r="C13" s="363"/>
      <c r="D13" s="363"/>
      <c r="E13" s="364"/>
      <c r="F13" s="96" t="str">
        <f t="shared" si="4"/>
        <v/>
      </c>
      <c r="G13" s="95" t="str">
        <f t="shared" si="5"/>
        <v/>
      </c>
      <c r="H13" s="360" t="str">
        <f t="shared" si="6"/>
        <v/>
      </c>
      <c r="I13" s="361"/>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2" t="str">
        <f>IF('Bilan Groupe Compétences'!A15="","",'Bilan Groupe Compétences'!A15)</f>
        <v>Orientation MA3 : Rechercher, trier, classifier, sélectionner l'information papier et numérique</v>
      </c>
      <c r="B14" s="363"/>
      <c r="C14" s="363"/>
      <c r="D14" s="363"/>
      <c r="E14" s="364"/>
      <c r="F14" s="96" t="str">
        <f t="shared" si="4"/>
        <v/>
      </c>
      <c r="G14" s="95" t="str">
        <f t="shared" si="5"/>
        <v/>
      </c>
      <c r="H14" s="360" t="str">
        <f t="shared" si="6"/>
        <v/>
      </c>
      <c r="I14" s="361"/>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2" t="str">
        <f>IF('Bilan Groupe Compétences'!A16="","",'Bilan Groupe Compétences'!A16)</f>
        <v>Orientation MA4 : Rédiger correctement des messages et comptes-rendus simples</v>
      </c>
      <c r="B15" s="363"/>
      <c r="C15" s="363"/>
      <c r="D15" s="363"/>
      <c r="E15" s="364"/>
      <c r="F15" s="96" t="str">
        <f t="shared" si="4"/>
        <v/>
      </c>
      <c r="G15" s="95" t="str">
        <f t="shared" si="5"/>
        <v/>
      </c>
      <c r="H15" s="360" t="str">
        <f t="shared" si="6"/>
        <v/>
      </c>
      <c r="I15" s="361"/>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2" t="str">
        <f>IF('Bilan Groupe Compétences'!A17="","",'Bilan Groupe Compétences'!A17)</f>
        <v>Orientation MA5 : Montrer de l'intérêt pour l'anglais et/ou autre(s) langue(s) étrangère(s)</v>
      </c>
      <c r="B16" s="363"/>
      <c r="C16" s="363"/>
      <c r="D16" s="363"/>
      <c r="E16" s="364"/>
      <c r="F16" s="96" t="str">
        <f t="shared" si="4"/>
        <v/>
      </c>
      <c r="G16" s="95" t="str">
        <f t="shared" si="5"/>
        <v/>
      </c>
      <c r="H16" s="360" t="str">
        <f t="shared" si="6"/>
        <v/>
      </c>
      <c r="I16" s="361"/>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2" t="str">
        <f>IF('Bilan Groupe Compétences'!A18="","",'Bilan Groupe Compétences'!A18)</f>
        <v>Orientation MCV-A1 : Effectuer et comprendre des calculs commerciaux simples (cadencier, % TVA et réduction)</v>
      </c>
      <c r="B17" s="363"/>
      <c r="C17" s="363"/>
      <c r="D17" s="363"/>
      <c r="E17" s="364"/>
      <c r="F17" s="96" t="str">
        <f t="shared" si="4"/>
        <v/>
      </c>
      <c r="G17" s="95" t="str">
        <f t="shared" si="5"/>
        <v/>
      </c>
      <c r="H17" s="360" t="str">
        <f t="shared" si="6"/>
        <v/>
      </c>
      <c r="I17" s="361"/>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2" t="str">
        <f>IF('Bilan Groupe Compétences'!A19="","",'Bilan Groupe Compétences'!A19)</f>
        <v>Orientation MCV-A2 : Travailler en équipe, collaborer, communiquer avec ses collaborateurs</v>
      </c>
      <c r="B18" s="363"/>
      <c r="C18" s="363"/>
      <c r="D18" s="363"/>
      <c r="E18" s="364"/>
      <c r="F18" s="96" t="str">
        <f t="shared" si="4"/>
        <v/>
      </c>
      <c r="G18" s="95" t="str">
        <f t="shared" si="5"/>
        <v/>
      </c>
      <c r="H18" s="360" t="str">
        <f t="shared" si="6"/>
        <v/>
      </c>
      <c r="I18" s="361"/>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2" t="str">
        <f>IF('Bilan Groupe Compétences'!A20="","",'Bilan Groupe Compétences'!A20)</f>
        <v>Orientation MCV-A3 : Argumenter, convaincre, répondre à des objections sur des sujets (ou produits) simples</v>
      </c>
      <c r="B19" s="363"/>
      <c r="C19" s="363"/>
      <c r="D19" s="363"/>
      <c r="E19" s="364"/>
      <c r="F19" s="96" t="str">
        <f t="shared" si="4"/>
        <v/>
      </c>
      <c r="G19" s="95" t="str">
        <f t="shared" si="5"/>
        <v/>
      </c>
      <c r="H19" s="360" t="str">
        <f t="shared" si="6"/>
        <v/>
      </c>
      <c r="I19" s="361"/>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2" t="str">
        <f>IF('Bilan Groupe Compétences'!A21="","",'Bilan Groupe Compétences'!A21)</f>
        <v>Orientation MCV-A4 : Se montrer dynamique, rapide et efficace dans la réalisation de tâches matérielles</v>
      </c>
      <c r="B20" s="363"/>
      <c r="C20" s="363"/>
      <c r="D20" s="363"/>
      <c r="E20" s="364"/>
      <c r="F20" s="96" t="str">
        <f t="shared" si="4"/>
        <v/>
      </c>
      <c r="G20" s="95" t="str">
        <f t="shared" si="5"/>
        <v/>
      </c>
      <c r="H20" s="360" t="str">
        <f t="shared" si="6"/>
        <v/>
      </c>
      <c r="I20" s="361"/>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2" t="str">
        <f>IF('Bilan Groupe Compétences'!A22="","",'Bilan Groupe Compétences'!A22)</f>
        <v>Orientation MCV-A5 : Mettre en valeur des présentations de produits et/ou créer des affichettes attrayantes</v>
      </c>
      <c r="B21" s="363"/>
      <c r="C21" s="363"/>
      <c r="D21" s="363"/>
      <c r="E21" s="364"/>
      <c r="F21" s="96" t="str">
        <f t="shared" si="4"/>
        <v/>
      </c>
      <c r="G21" s="95" t="str">
        <f t="shared" si="5"/>
        <v/>
      </c>
      <c r="H21" s="360" t="str">
        <f t="shared" si="6"/>
        <v/>
      </c>
      <c r="I21" s="361"/>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2" t="str">
        <f>IF('Bilan Groupe Compétences'!A23="","",'Bilan Groupe Compétences'!A23)</f>
        <v>Orientation MCV-B1 : Travailler en autonomie, faire preuve d’indépendance et d’organisation, prendre des initiatives</v>
      </c>
      <c r="B22" s="363"/>
      <c r="C22" s="363"/>
      <c r="D22" s="363"/>
      <c r="E22" s="364"/>
      <c r="F22" s="96" t="str">
        <f t="shared" si="4"/>
        <v/>
      </c>
      <c r="G22" s="95" t="str">
        <f t="shared" si="5"/>
        <v/>
      </c>
      <c r="H22" s="360" t="str">
        <f t="shared" si="6"/>
        <v/>
      </c>
      <c r="I22" s="361"/>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2" t="str">
        <f>IF('Bilan Groupe Compétences'!A24="","",'Bilan Groupe Compétences'!A24)</f>
        <v>Orientation MCV-B2 : Faire preuve de qualité d'écoute, d'observation, d'adaptabilité et d'aisance verbale</v>
      </c>
      <c r="B23" s="363"/>
      <c r="C23" s="363"/>
      <c r="D23" s="363"/>
      <c r="E23" s="364"/>
      <c r="F23" s="96" t="str">
        <f t="shared" si="4"/>
        <v/>
      </c>
      <c r="G23" s="95" t="str">
        <f t="shared" si="5"/>
        <v/>
      </c>
      <c r="H23" s="360" t="str">
        <f t="shared" si="6"/>
        <v/>
      </c>
      <c r="I23" s="361"/>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2" t="str">
        <f>IF('Bilan Groupe Compétences'!A25="","",'Bilan Groupe Compétences'!A25)</f>
        <v>Orientation MCV-B3 : Faire preuve d'aisance, de persévérance dans l'argumentation, la réponse aux objections</v>
      </c>
      <c r="B24" s="363"/>
      <c r="C24" s="363"/>
      <c r="D24" s="363"/>
      <c r="E24" s="364"/>
      <c r="F24" s="96" t="str">
        <f t="shared" si="4"/>
        <v/>
      </c>
      <c r="G24" s="95" t="str">
        <f t="shared" si="5"/>
        <v/>
      </c>
      <c r="H24" s="360" t="str">
        <f t="shared" si="6"/>
        <v/>
      </c>
      <c r="I24" s="361"/>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2" t="str">
        <f>IF('Bilan Groupe Compétences'!A26="","",'Bilan Groupe Compétences'!A26)</f>
        <v>Orientation MCV-B4 : Analyser, synthétiser, s’autoanalyser avec pertinence à l’oral ou l’écrit</v>
      </c>
      <c r="B25" s="363"/>
      <c r="C25" s="363"/>
      <c r="D25" s="363"/>
      <c r="E25" s="364"/>
      <c r="F25" s="96" t="str">
        <f t="shared" si="4"/>
        <v/>
      </c>
      <c r="G25" s="95" t="str">
        <f t="shared" si="5"/>
        <v/>
      </c>
      <c r="H25" s="360" t="str">
        <f t="shared" si="6"/>
        <v/>
      </c>
      <c r="I25" s="361"/>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2" t="str">
        <f>IF('Bilan Groupe Compétences'!A27="","",'Bilan Groupe Compétences'!A27)</f>
        <v>Orientation MCV-B5 : Se montrer rationnel, flexible et entreprenant dans des situations de mobilité</v>
      </c>
      <c r="B26" s="363"/>
      <c r="C26" s="363"/>
      <c r="D26" s="363"/>
      <c r="E26" s="364"/>
      <c r="F26" s="96" t="str">
        <f t="shared" si="4"/>
        <v/>
      </c>
      <c r="G26" s="95" t="str">
        <f t="shared" si="5"/>
        <v/>
      </c>
      <c r="H26" s="360" t="str">
        <f t="shared" si="6"/>
        <v/>
      </c>
      <c r="I26" s="361"/>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2" t="str">
        <f>IF('Bilan Groupe Compétences'!A28="","",'Bilan Groupe Compétences'!A28)</f>
        <v>1.A. Prendre contact avec le client interne ou externe (ou prospect), dans un cadre omnicanal :</v>
      </c>
      <c r="B27" s="363"/>
      <c r="C27" s="363"/>
      <c r="D27" s="363"/>
      <c r="E27" s="364"/>
      <c r="F27" s="96" t="str">
        <f t="shared" si="4"/>
        <v/>
      </c>
      <c r="G27" s="95" t="str">
        <f t="shared" si="5"/>
        <v/>
      </c>
      <c r="H27" s="360" t="str">
        <f t="shared" si="6"/>
        <v/>
      </c>
      <c r="I27" s="361"/>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2" t="str">
        <f>IF('Bilan Groupe Compétences'!A29="","",'Bilan Groupe Compétences'!A29)</f>
        <v>1.B. Identifier le client externe ou interne à l’organisation et ses caractéristiques, dans un cadre omnicanal</v>
      </c>
      <c r="B28" s="363"/>
      <c r="C28" s="363"/>
      <c r="D28" s="363"/>
      <c r="E28" s="364"/>
      <c r="F28" s="96" t="str">
        <f t="shared" si="4"/>
        <v/>
      </c>
      <c r="G28" s="95" t="str">
        <f t="shared" si="5"/>
        <v/>
      </c>
      <c r="H28" s="360" t="str">
        <f t="shared" si="6"/>
        <v/>
      </c>
      <c r="I28" s="361"/>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2" t="str">
        <f>IF('Bilan Groupe Compétences'!A30="","",'Bilan Groupe Compétences'!A30)</f>
        <v>1.C. Identifier le besoin du client externe ou interne (ou du prospect), dans un cadre omnicanal</v>
      </c>
      <c r="B29" s="363"/>
      <c r="C29" s="363"/>
      <c r="D29" s="363"/>
      <c r="E29" s="364"/>
      <c r="F29" s="96" t="str">
        <f t="shared" si="4"/>
        <v/>
      </c>
      <c r="G29" s="95" t="str">
        <f t="shared" si="5"/>
        <v/>
      </c>
      <c r="H29" s="360" t="str">
        <f t="shared" si="6"/>
        <v/>
      </c>
      <c r="I29" s="361"/>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2" t="str">
        <f>IF('Bilan Groupe Compétences'!A31="","",'Bilan Groupe Compétences'!A31)</f>
        <v>1.D. Proposer une solution adaptée au parcours et à l’expérience du client interne ou externe (ou prospect), dans un cadre omnicanal</v>
      </c>
      <c r="B30" s="363"/>
      <c r="C30" s="363"/>
      <c r="D30" s="363"/>
      <c r="E30" s="364"/>
      <c r="F30" s="96" t="str">
        <f t="shared" si="4"/>
        <v/>
      </c>
      <c r="G30" s="95" t="str">
        <f t="shared" si="5"/>
        <v/>
      </c>
      <c r="H30" s="360" t="str">
        <f t="shared" si="6"/>
        <v/>
      </c>
      <c r="I30" s="361"/>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2" t="str">
        <f>IF('Bilan Groupe Compétences'!A32="","",'Bilan Groupe Compétences'!A32)</f>
        <v>2.A. Gérer le suivi de la demande du client interne ou externe (ou du prospect) dans un cadre omnicanal, notamment :</v>
      </c>
      <c r="B31" s="363"/>
      <c r="C31" s="363"/>
      <c r="D31" s="363"/>
      <c r="E31" s="364"/>
      <c r="F31" s="96" t="str">
        <f t="shared" si="4"/>
        <v/>
      </c>
      <c r="G31" s="95" t="str">
        <f t="shared" si="5"/>
        <v/>
      </c>
      <c r="H31" s="360" t="str">
        <f t="shared" si="6"/>
        <v/>
      </c>
      <c r="I31" s="361"/>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2" t="str">
        <f>IF('Bilan Groupe Compétences'!A33="","",'Bilan Groupe Compétences'!A33)</f>
        <v>2.B. Satisfaire le client interne ou externe (ou prospect) dans un cadre omnicanal</v>
      </c>
      <c r="B32" s="363"/>
      <c r="C32" s="363"/>
      <c r="D32" s="363"/>
      <c r="E32" s="364"/>
      <c r="F32" s="96" t="str">
        <f t="shared" si="4"/>
        <v/>
      </c>
      <c r="G32" s="95" t="str">
        <f t="shared" si="5"/>
        <v/>
      </c>
      <c r="H32" s="360" t="str">
        <f t="shared" si="6"/>
        <v/>
      </c>
      <c r="I32" s="361"/>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2" t="str">
        <f>IF('Bilan Groupe Compétences'!A34="","",'Bilan Groupe Compétences'!A34)</f>
        <v>2.C. Fidéliser/pérenniser la relation avec le client interne ou externe dans un cadre omnicanal</v>
      </c>
      <c r="B33" s="363"/>
      <c r="C33" s="363"/>
      <c r="D33" s="363"/>
      <c r="E33" s="364"/>
      <c r="F33" s="96" t="str">
        <f t="shared" si="4"/>
        <v/>
      </c>
      <c r="G33" s="95" t="str">
        <f t="shared" si="5"/>
        <v/>
      </c>
      <c r="H33" s="360" t="str">
        <f t="shared" si="6"/>
        <v/>
      </c>
      <c r="I33" s="361"/>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2" t="str">
        <f>IF('Bilan Groupe Compétences'!A35="","",'Bilan Groupe Compétences'!A35)</f>
        <v>3.A. Assurer la veille informationnelle et commerciale (la collecte) dans un cadre omnicanal</v>
      </c>
      <c r="B34" s="363"/>
      <c r="C34" s="363"/>
      <c r="D34" s="363"/>
      <c r="E34" s="364"/>
      <c r="F34" s="96" t="str">
        <f t="shared" si="4"/>
        <v/>
      </c>
      <c r="G34" s="95" t="str">
        <f t="shared" si="5"/>
        <v/>
      </c>
      <c r="H34" s="360" t="str">
        <f t="shared" si="6"/>
        <v/>
      </c>
      <c r="I34" s="361"/>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2" t="str">
        <f>IF('Bilan Groupe Compétences'!A36="","",'Bilan Groupe Compétences'!A36)</f>
        <v>3.B. Traiter et exploiter l’information relative à la relation client (interne, externe ou prospect) dans un cadre omnicanal</v>
      </c>
      <c r="B35" s="363"/>
      <c r="C35" s="363"/>
      <c r="D35" s="363"/>
      <c r="E35" s="364"/>
      <c r="F35" s="96" t="str">
        <f t="shared" si="4"/>
        <v/>
      </c>
      <c r="G35" s="95" t="str">
        <f t="shared" si="5"/>
        <v/>
      </c>
      <c r="H35" s="360" t="str">
        <f t="shared" si="6"/>
        <v/>
      </c>
      <c r="I35" s="361"/>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2" t="str">
        <f>IF('Bilan Groupe Compétences'!A37="","",'Bilan Groupe Compétences'!A37)</f>
        <v>3.C. Diffuser l’information au client interne, externe ou au prospect dans un cadre omnicanal</v>
      </c>
      <c r="B36" s="363"/>
      <c r="C36" s="363"/>
      <c r="D36" s="363"/>
      <c r="E36" s="364"/>
      <c r="F36" s="96" t="str">
        <f t="shared" si="4"/>
        <v/>
      </c>
      <c r="G36" s="95" t="str">
        <f t="shared" si="5"/>
        <v/>
      </c>
      <c r="H36" s="360" t="str">
        <f t="shared" si="6"/>
        <v/>
      </c>
      <c r="I36" s="361"/>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2" t="str">
        <f>IF('Bilan Groupe Compétences'!A38="","",'Bilan Groupe Compétences'!A38)</f>
        <v>CT 1. Produire un résultat conforme à la commande (de la hiérarchie, du client…)</v>
      </c>
      <c r="B37" s="363"/>
      <c r="C37" s="363"/>
      <c r="D37" s="363"/>
      <c r="E37" s="364"/>
      <c r="F37" s="96" t="str">
        <f t="shared" si="4"/>
        <v/>
      </c>
      <c r="G37" s="95" t="str">
        <f t="shared" si="5"/>
        <v/>
      </c>
      <c r="H37" s="360" t="str">
        <f t="shared" si="6"/>
        <v/>
      </c>
      <c r="I37" s="361"/>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2" t="str">
        <f>IF('Bilan Groupe Compétences'!A39="","",'Bilan Groupe Compétences'!A39)</f>
        <v>CT 2. Respecter les délais impartis</v>
      </c>
      <c r="B38" s="363"/>
      <c r="C38" s="363"/>
      <c r="D38" s="363"/>
      <c r="E38" s="364"/>
      <c r="F38" s="96" t="str">
        <f t="shared" si="4"/>
        <v/>
      </c>
      <c r="G38" s="95" t="str">
        <f t="shared" si="5"/>
        <v/>
      </c>
      <c r="H38" s="360" t="str">
        <f t="shared" si="6"/>
        <v/>
      </c>
      <c r="I38" s="361"/>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2" t="str">
        <f>IF('Bilan Groupe Compétences'!A40="","",'Bilan Groupe Compétences'!A40)</f>
        <v>CT 3. Restituer la présentation de son activité</v>
      </c>
      <c r="B39" s="363"/>
      <c r="C39" s="363"/>
      <c r="D39" s="363"/>
      <c r="E39" s="364"/>
      <c r="F39" s="96" t="str">
        <f t="shared" si="4"/>
        <v/>
      </c>
      <c r="G39" s="95" t="str">
        <f t="shared" si="5"/>
        <v/>
      </c>
      <c r="H39" s="360" t="str">
        <f t="shared" si="6"/>
        <v/>
      </c>
      <c r="I39" s="361"/>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2" t="str">
        <f>IF('Bilan Groupe Compétences'!A41="","",'Bilan Groupe Compétences'!A41)</f>
        <v>CT 4. S'impliquer dans son action</v>
      </c>
      <c r="B40" s="363"/>
      <c r="C40" s="363"/>
      <c r="D40" s="363"/>
      <c r="E40" s="364"/>
      <c r="F40" s="96" t="str">
        <f t="shared" si="4"/>
        <v/>
      </c>
      <c r="G40" s="95" t="str">
        <f t="shared" si="5"/>
        <v/>
      </c>
      <c r="H40" s="360" t="str">
        <f t="shared" si="6"/>
        <v/>
      </c>
      <c r="I40" s="361"/>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2" t="str">
        <f>IF('Bilan Groupe Compétences'!A42="","",'Bilan Groupe Compétences'!A42)</f>
        <v>CT 5. S'intégrer de façon harmonieuse et constructive à l'équipe de travail</v>
      </c>
      <c r="B41" s="363"/>
      <c r="C41" s="363"/>
      <c r="D41" s="363"/>
      <c r="E41" s="364"/>
      <c r="F41" s="96" t="str">
        <f t="shared" si="4"/>
        <v/>
      </c>
      <c r="G41" s="95" t="str">
        <f t="shared" si="5"/>
        <v/>
      </c>
      <c r="H41" s="360" t="str">
        <f t="shared" si="6"/>
        <v/>
      </c>
      <c r="I41" s="361"/>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2" t="str">
        <f>IF('Bilan Groupe Compétences'!A43="","",'Bilan Groupe Compétences'!A43)</f>
        <v>CT 6. Rechercher l'information et l'exploiter</v>
      </c>
      <c r="B42" s="363"/>
      <c r="C42" s="363"/>
      <c r="D42" s="363"/>
      <c r="E42" s="364"/>
      <c r="F42" s="96" t="str">
        <f t="shared" si="4"/>
        <v/>
      </c>
      <c r="G42" s="95" t="str">
        <f t="shared" si="5"/>
        <v/>
      </c>
      <c r="H42" s="360" t="str">
        <f t="shared" si="6"/>
        <v/>
      </c>
      <c r="I42" s="361"/>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2" t="str">
        <f>IF('Bilan Groupe Compétences'!A44="","",'Bilan Groupe Compétences'!A44)</f>
        <v>CT 7. A l'écrit, s'exprimer avec la qualité rédactionnelle attendue</v>
      </c>
      <c r="B43" s="363"/>
      <c r="C43" s="363"/>
      <c r="D43" s="363"/>
      <c r="E43" s="364"/>
      <c r="F43" s="96" t="str">
        <f t="shared" si="4"/>
        <v/>
      </c>
      <c r="G43" s="95" t="str">
        <f t="shared" si="5"/>
        <v/>
      </c>
      <c r="H43" s="360" t="str">
        <f t="shared" si="6"/>
        <v/>
      </c>
      <c r="I43" s="361"/>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2" t="str">
        <f>IF('Bilan Groupe Compétences'!A45="","",'Bilan Groupe Compétences'!A45)</f>
        <v>CT 8. A l'oral, s'exprimer de façon professionnelle</v>
      </c>
      <c r="B44" s="363"/>
      <c r="C44" s="363"/>
      <c r="D44" s="363"/>
      <c r="E44" s="364"/>
      <c r="F44" s="96" t="str">
        <f t="shared" si="4"/>
        <v/>
      </c>
      <c r="G44" s="95" t="str">
        <f t="shared" si="5"/>
        <v/>
      </c>
      <c r="H44" s="360" t="str">
        <f t="shared" si="6"/>
        <v/>
      </c>
      <c r="I44" s="361"/>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2" t="str">
        <f>IF('Bilan Groupe Compétences'!A46="","",'Bilan Groupe Compétences'!A46)</f>
        <v>CT 9. Développer son agilité numérique</v>
      </c>
      <c r="B45" s="363"/>
      <c r="C45" s="363"/>
      <c r="D45" s="363"/>
      <c r="E45" s="364"/>
      <c r="F45" s="96" t="str">
        <f t="shared" si="4"/>
        <v/>
      </c>
      <c r="G45" s="95" t="str">
        <f t="shared" si="5"/>
        <v/>
      </c>
      <c r="H45" s="360" t="str">
        <f t="shared" si="6"/>
        <v/>
      </c>
      <c r="I45" s="361"/>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2" t="str">
        <f>IF('Bilan Groupe Compétences'!A47="","",'Bilan Groupe Compétences'!A47)</f>
        <v>CT 10. Adopter une posture professionnelle (non verbal)</v>
      </c>
      <c r="B46" s="363"/>
      <c r="C46" s="363"/>
      <c r="D46" s="363"/>
      <c r="E46" s="364"/>
      <c r="F46" s="96" t="str">
        <f t="shared" si="4"/>
        <v/>
      </c>
      <c r="G46" s="95" t="str">
        <f t="shared" si="5"/>
        <v/>
      </c>
      <c r="H46" s="360" t="str">
        <f t="shared" si="6"/>
        <v/>
      </c>
      <c r="I46" s="361"/>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2" t="str">
        <f>IF('Bilan Groupe Compétences'!A48="","",'Bilan Groupe Compétences'!A48)</f>
        <v>CT 11. S'autoévaluer</v>
      </c>
      <c r="B47" s="363"/>
      <c r="C47" s="363"/>
      <c r="D47" s="363"/>
      <c r="E47" s="364"/>
      <c r="F47" s="96" t="str">
        <f t="shared" si="4"/>
        <v/>
      </c>
      <c r="G47" s="95" t="str">
        <f t="shared" si="5"/>
        <v/>
      </c>
      <c r="H47" s="360" t="str">
        <f t="shared" si="6"/>
        <v/>
      </c>
      <c r="I47" s="361"/>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2" t="str">
        <f>IF('Bilan Groupe Compétences'!A49="","",'Bilan Groupe Compétences'!A49)</f>
        <v/>
      </c>
      <c r="B48" s="363"/>
      <c r="C48" s="363"/>
      <c r="D48" s="363"/>
      <c r="E48" s="364"/>
      <c r="F48" s="96" t="str">
        <f t="shared" si="4"/>
        <v/>
      </c>
      <c r="G48" s="95" t="str">
        <f t="shared" si="5"/>
        <v/>
      </c>
      <c r="H48" s="360" t="str">
        <f t="shared" si="6"/>
        <v/>
      </c>
      <c r="I48" s="361"/>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2" t="str">
        <f>IF('Bilan Groupe Compétences'!A50="","",'Bilan Groupe Compétences'!A50)</f>
        <v/>
      </c>
      <c r="B49" s="363"/>
      <c r="C49" s="363"/>
      <c r="D49" s="363"/>
      <c r="E49" s="364"/>
      <c r="F49" s="96" t="str">
        <f t="shared" si="4"/>
        <v/>
      </c>
      <c r="G49" s="95" t="str">
        <f t="shared" si="5"/>
        <v/>
      </c>
      <c r="H49" s="360" t="str">
        <f t="shared" si="6"/>
        <v/>
      </c>
      <c r="I49" s="361"/>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2" t="str">
        <f>IF('Bilan Groupe Compétences'!A51="","",'Bilan Groupe Compétences'!A51)</f>
        <v/>
      </c>
      <c r="B50" s="363"/>
      <c r="C50" s="363"/>
      <c r="D50" s="363"/>
      <c r="E50" s="364"/>
      <c r="F50" s="96" t="str">
        <f t="shared" si="4"/>
        <v/>
      </c>
      <c r="G50" s="95" t="str">
        <f t="shared" si="5"/>
        <v/>
      </c>
      <c r="H50" s="360" t="str">
        <f t="shared" si="6"/>
        <v/>
      </c>
      <c r="I50" s="361"/>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2" t="str">
        <f>IF('Bilan Groupe Compétences'!A52="","",'Bilan Groupe Compétences'!A52)</f>
        <v/>
      </c>
      <c r="B51" s="363"/>
      <c r="C51" s="363"/>
      <c r="D51" s="363"/>
      <c r="E51" s="364"/>
      <c r="F51" s="96" t="str">
        <f t="shared" si="4"/>
        <v/>
      </c>
      <c r="G51" s="95" t="str">
        <f t="shared" si="5"/>
        <v/>
      </c>
      <c r="H51" s="360" t="str">
        <f t="shared" si="6"/>
        <v/>
      </c>
      <c r="I51" s="361"/>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2" t="str">
        <f>IF('Bilan Groupe Compétences'!A53="","",'Bilan Groupe Compétences'!A53)</f>
        <v/>
      </c>
      <c r="B52" s="363"/>
      <c r="C52" s="363"/>
      <c r="D52" s="363"/>
      <c r="E52" s="364"/>
      <c r="F52" s="96" t="str">
        <f t="shared" si="4"/>
        <v/>
      </c>
      <c r="G52" s="95" t="str">
        <f t="shared" si="5"/>
        <v/>
      </c>
      <c r="H52" s="360" t="str">
        <f t="shared" si="6"/>
        <v/>
      </c>
      <c r="I52" s="361"/>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2" t="str">
        <f>IF('Bilan Groupe Compétences'!A54="","",'Bilan Groupe Compétences'!A54)</f>
        <v/>
      </c>
      <c r="B53" s="363"/>
      <c r="C53" s="363"/>
      <c r="D53" s="363"/>
      <c r="E53" s="364"/>
      <c r="F53" s="96" t="str">
        <f t="shared" si="4"/>
        <v/>
      </c>
      <c r="G53" s="95" t="str">
        <f t="shared" si="5"/>
        <v/>
      </c>
      <c r="H53" s="360" t="str">
        <f t="shared" si="6"/>
        <v/>
      </c>
      <c r="I53" s="361"/>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2" t="str">
        <f>IF('Bilan Groupe Compétences'!A55="","",'Bilan Groupe Compétences'!A55)</f>
        <v/>
      </c>
      <c r="B54" s="363"/>
      <c r="C54" s="363"/>
      <c r="D54" s="363"/>
      <c r="E54" s="364"/>
      <c r="F54" s="96" t="str">
        <f t="shared" si="4"/>
        <v/>
      </c>
      <c r="G54" s="95" t="str">
        <f t="shared" si="5"/>
        <v/>
      </c>
      <c r="H54" s="360" t="str">
        <f t="shared" si="6"/>
        <v/>
      </c>
      <c r="I54" s="361"/>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2" t="str">
        <f>IF('Bilan Groupe Compétences'!A56="","",'Bilan Groupe Compétences'!A56)</f>
        <v/>
      </c>
      <c r="B55" s="363"/>
      <c r="C55" s="363"/>
      <c r="D55" s="363"/>
      <c r="E55" s="364"/>
      <c r="F55" s="96" t="str">
        <f t="shared" si="4"/>
        <v/>
      </c>
      <c r="G55" s="95" t="str">
        <f t="shared" si="5"/>
        <v/>
      </c>
      <c r="H55" s="360" t="str">
        <f t="shared" si="6"/>
        <v/>
      </c>
      <c r="I55" s="361"/>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2" t="str">
        <f>IF('Bilan Groupe Compétences'!A57="","",'Bilan Groupe Compétences'!A57)</f>
        <v/>
      </c>
      <c r="B56" s="363"/>
      <c r="C56" s="363"/>
      <c r="D56" s="363"/>
      <c r="E56" s="364"/>
      <c r="F56" s="96" t="str">
        <f t="shared" si="4"/>
        <v/>
      </c>
      <c r="G56" s="95" t="str">
        <f t="shared" si="5"/>
        <v/>
      </c>
      <c r="H56" s="360" t="str">
        <f t="shared" si="6"/>
        <v/>
      </c>
      <c r="I56" s="361"/>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2" t="str">
        <f>IF('Bilan Groupe Compétences'!A58="","",'Bilan Groupe Compétences'!A58)</f>
        <v/>
      </c>
      <c r="B57" s="363"/>
      <c r="C57" s="363"/>
      <c r="D57" s="363"/>
      <c r="E57" s="364"/>
      <c r="F57" s="96" t="str">
        <f t="shared" si="4"/>
        <v/>
      </c>
      <c r="G57" s="95" t="str">
        <f t="shared" si="5"/>
        <v/>
      </c>
      <c r="H57" s="360" t="str">
        <f t="shared" si="6"/>
        <v/>
      </c>
      <c r="I57" s="361"/>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2" t="str">
        <f>IF('Bilan Groupe Compétences'!A59="","",'Bilan Groupe Compétences'!A59)</f>
        <v/>
      </c>
      <c r="B58" s="363"/>
      <c r="C58" s="363"/>
      <c r="D58" s="363"/>
      <c r="E58" s="364"/>
      <c r="F58" s="96" t="str">
        <f t="shared" si="4"/>
        <v/>
      </c>
      <c r="G58" s="95" t="str">
        <f t="shared" si="5"/>
        <v/>
      </c>
      <c r="H58" s="360" t="str">
        <f t="shared" si="6"/>
        <v/>
      </c>
      <c r="I58" s="361"/>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2" t="str">
        <f>IF('Bilan Groupe Compétences'!A60="","",'Bilan Groupe Compétences'!A60)</f>
        <v/>
      </c>
      <c r="B59" s="363"/>
      <c r="C59" s="363"/>
      <c r="D59" s="363"/>
      <c r="E59" s="364"/>
      <c r="F59" s="96" t="str">
        <f t="shared" si="4"/>
        <v/>
      </c>
      <c r="G59" s="95" t="str">
        <f t="shared" si="5"/>
        <v/>
      </c>
      <c r="H59" s="360" t="str">
        <f t="shared" si="6"/>
        <v/>
      </c>
      <c r="I59" s="361"/>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2" t="str">
        <f>IF('Bilan Groupe Compétences'!A61="","",'Bilan Groupe Compétences'!A61)</f>
        <v/>
      </c>
      <c r="B60" s="363"/>
      <c r="C60" s="363"/>
      <c r="D60" s="363"/>
      <c r="E60" s="364"/>
      <c r="F60" s="96" t="str">
        <f t="shared" si="4"/>
        <v/>
      </c>
      <c r="G60" s="95" t="str">
        <f t="shared" si="5"/>
        <v/>
      </c>
      <c r="H60" s="360" t="str">
        <f t="shared" si="6"/>
        <v/>
      </c>
      <c r="I60" s="361"/>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2" t="str">
        <f>IF('Bilan Groupe Compétences'!A62="","",'Bilan Groupe Compétences'!A62)</f>
        <v/>
      </c>
      <c r="B61" s="363"/>
      <c r="C61" s="363"/>
      <c r="D61" s="363"/>
      <c r="E61" s="364"/>
      <c r="F61" s="96" t="str">
        <f t="shared" si="4"/>
        <v/>
      </c>
      <c r="G61" s="95" t="str">
        <f t="shared" si="5"/>
        <v/>
      </c>
      <c r="H61" s="360" t="str">
        <f t="shared" si="6"/>
        <v/>
      </c>
      <c r="I61" s="361"/>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2" t="str">
        <f>IF('Bilan Groupe Compétences'!A63="","",'Bilan Groupe Compétences'!A63)</f>
        <v/>
      </c>
      <c r="B62" s="363"/>
      <c r="C62" s="363"/>
      <c r="D62" s="363"/>
      <c r="E62" s="364"/>
      <c r="F62" s="96" t="str">
        <f t="shared" si="4"/>
        <v/>
      </c>
      <c r="G62" s="95" t="str">
        <f t="shared" si="5"/>
        <v/>
      </c>
      <c r="H62" s="360" t="str">
        <f t="shared" si="6"/>
        <v/>
      </c>
      <c r="I62" s="361"/>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2" t="str">
        <f>IF('Bilan Groupe Compétences'!A64="","",'Bilan Groupe Compétences'!A64)</f>
        <v/>
      </c>
      <c r="B63" s="363"/>
      <c r="C63" s="363"/>
      <c r="D63" s="363"/>
      <c r="E63" s="364"/>
      <c r="F63" s="96" t="str">
        <f t="shared" si="4"/>
        <v/>
      </c>
      <c r="G63" s="95" t="str">
        <f t="shared" si="5"/>
        <v/>
      </c>
      <c r="H63" s="360" t="str">
        <f t="shared" si="6"/>
        <v/>
      </c>
      <c r="I63" s="361"/>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2" t="str">
        <f>IF('Bilan Groupe Compétences'!A65="","",'Bilan Groupe Compétences'!A65)</f>
        <v/>
      </c>
      <c r="B64" s="363"/>
      <c r="C64" s="363"/>
      <c r="D64" s="363"/>
      <c r="E64" s="364"/>
      <c r="F64" s="96" t="str">
        <f t="shared" si="4"/>
        <v/>
      </c>
      <c r="G64" s="95" t="str">
        <f t="shared" si="5"/>
        <v/>
      </c>
      <c r="H64" s="360" t="str">
        <f t="shared" si="6"/>
        <v/>
      </c>
      <c r="I64" s="361"/>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2" t="str">
        <f>IF('Bilan Groupe Compétences'!A66="","",'Bilan Groupe Compétences'!A66)</f>
        <v/>
      </c>
      <c r="B65" s="363"/>
      <c r="C65" s="363"/>
      <c r="D65" s="363"/>
      <c r="E65" s="364"/>
      <c r="F65" s="96" t="str">
        <f t="shared" si="4"/>
        <v/>
      </c>
      <c r="G65" s="95" t="str">
        <f t="shared" si="5"/>
        <v/>
      </c>
      <c r="H65" s="360" t="str">
        <f t="shared" si="6"/>
        <v/>
      </c>
      <c r="I65" s="361"/>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2" t="str">
        <f>IF('Bilan Groupe Compétences'!A67="","",'Bilan Groupe Compétences'!A67)</f>
        <v/>
      </c>
      <c r="B66" s="363"/>
      <c r="C66" s="363"/>
      <c r="D66" s="363"/>
      <c r="E66" s="364"/>
      <c r="F66" s="96" t="str">
        <f t="shared" si="4"/>
        <v/>
      </c>
      <c r="G66" s="95" t="str">
        <f t="shared" si="5"/>
        <v/>
      </c>
      <c r="H66" s="360" t="str">
        <f t="shared" si="6"/>
        <v/>
      </c>
      <c r="I66" s="361"/>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2" t="str">
        <f>IF('Bilan Groupe Compétences'!A68="","",'Bilan Groupe Compétences'!A68)</f>
        <v/>
      </c>
      <c r="B67" s="363"/>
      <c r="C67" s="363"/>
      <c r="D67" s="363"/>
      <c r="E67" s="364"/>
      <c r="F67" s="96" t="str">
        <f t="shared" si="4"/>
        <v/>
      </c>
      <c r="G67" s="95" t="str">
        <f t="shared" si="5"/>
        <v/>
      </c>
      <c r="H67" s="360" t="str">
        <f t="shared" si="6"/>
        <v/>
      </c>
      <c r="I67" s="361"/>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2" t="str">
        <f>IF('Bilan Groupe Compétences'!A69="","",'Bilan Groupe Compétences'!A69)</f>
        <v/>
      </c>
      <c r="B68" s="363"/>
      <c r="C68" s="363"/>
      <c r="D68" s="363"/>
      <c r="E68" s="364"/>
      <c r="F68" s="96" t="str">
        <f t="shared" si="4"/>
        <v/>
      </c>
      <c r="G68" s="95" t="str">
        <f t="shared" si="5"/>
        <v/>
      </c>
      <c r="H68" s="360" t="str">
        <f t="shared" si="6"/>
        <v/>
      </c>
      <c r="I68" s="361"/>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2" t="str">
        <f>IF('Bilan Groupe Compétences'!A70="","",'Bilan Groupe Compétences'!A70)</f>
        <v/>
      </c>
      <c r="B69" s="363"/>
      <c r="C69" s="363"/>
      <c r="D69" s="363"/>
      <c r="E69" s="379"/>
      <c r="F69" s="96" t="str">
        <f t="shared" si="4"/>
        <v/>
      </c>
      <c r="G69" s="95" t="str">
        <f t="shared" si="5"/>
        <v/>
      </c>
      <c r="H69" s="360" t="str">
        <f t="shared" si="6"/>
        <v/>
      </c>
      <c r="I69" s="361"/>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2" t="str">
        <f>IF('Bilan Groupe Compétences'!A71="","",'Bilan Groupe Compétences'!A71)</f>
        <v/>
      </c>
      <c r="B70" s="363"/>
      <c r="C70" s="363"/>
      <c r="D70" s="363"/>
      <c r="E70" s="379"/>
      <c r="F70" s="96" t="str">
        <f t="shared" si="4"/>
        <v/>
      </c>
      <c r="G70" s="95" t="str">
        <f t="shared" si="5"/>
        <v/>
      </c>
      <c r="H70" s="360" t="str">
        <f t="shared" si="6"/>
        <v/>
      </c>
      <c r="I70" s="361"/>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6" t="str">
        <f>IF('Bilan Groupe Compétences'!A72="","",'Bilan Groupe Compétences'!A72)</f>
        <v/>
      </c>
      <c r="B71" s="337"/>
      <c r="C71" s="337"/>
      <c r="D71" s="337"/>
      <c r="E71" s="338"/>
      <c r="F71" s="98" t="str">
        <f t="shared" si="4"/>
        <v/>
      </c>
      <c r="G71" s="99" t="str">
        <f t="shared" si="5"/>
        <v/>
      </c>
      <c r="H71" s="380" t="str">
        <f t="shared" si="6"/>
        <v/>
      </c>
      <c r="I71" s="381"/>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127</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132</v>
      </c>
      <c r="HT300" s="10" t="str">
        <f ca="1">IF(COUNTA($HV$300:$JS$300)-COUNTIF($HV$300:$JS$300,"")=0,$HI$307,IF(COUNTIF(HV306:JS306,$HI$307)=COUNTA($J$6:$BG$6)-COUNTIF($J$6:$BG$6,""),$HI$307,IF(AND(COUNTA($J$7:$BG$7)-COUNTIF($J$7:$BG$7,$HI$307)=COUNTIF($J$7:$BG$7,$HI$306),COUNTA($J$12:$BG$71)=COUNTIF($J$12:$BG$71,$HI$306)),$HI$306,SUM(HV300:JS300)/SUM(HV305:JS305))))</f>
        <v>NC</v>
      </c>
      <c r="HU300" s="16" t="s">
        <v>130</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133</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617" priority="22" operator="equal">
      <formula>20</formula>
    </cfRule>
    <cfRule type="cellIs" dxfId="616" priority="23" operator="between">
      <formula>15</formula>
      <formula>19.9999999999999</formula>
    </cfRule>
    <cfRule type="cellIs" dxfId="615" priority="24" operator="between">
      <formula>10</formula>
      <formula>14.9999999999999</formula>
    </cfRule>
    <cfRule type="containsBlanks" dxfId="614" priority="25" stopIfTrue="1">
      <formula>LEN(TRIM(J5))=0</formula>
    </cfRule>
    <cfRule type="cellIs" dxfId="613" priority="26" operator="between">
      <formula>5</formula>
      <formula>9.999999999999</formula>
    </cfRule>
    <cfRule type="cellIs" dxfId="612" priority="27" operator="between">
      <formula>0</formula>
      <formula>4.99999999999999</formula>
    </cfRule>
  </conditionalFormatting>
  <conditionalFormatting sqref="J6:BG6">
    <cfRule type="cellIs" dxfId="611" priority="16" operator="equal">
      <formula>20</formula>
    </cfRule>
    <cfRule type="cellIs" dxfId="610" priority="17" operator="between">
      <formula>15</formula>
      <formula>19.9999999999999</formula>
    </cfRule>
    <cfRule type="cellIs" dxfId="609" priority="18" operator="between">
      <formula>10</formula>
      <formula>14.9999999999999</formula>
    </cfRule>
    <cfRule type="containsBlanks" dxfId="608" priority="19" stopIfTrue="1">
      <formula>LEN(TRIM(J6))=0</formula>
    </cfRule>
    <cfRule type="cellIs" dxfId="607" priority="20" operator="between">
      <formula>5</formula>
      <formula>9.999999999999</formula>
    </cfRule>
    <cfRule type="cellIs" dxfId="606" priority="21" operator="between">
      <formula>0</formula>
      <formula>4.99999999999999</formula>
    </cfRule>
  </conditionalFormatting>
  <conditionalFormatting sqref="F12:G71">
    <cfRule type="cellIs" dxfId="605" priority="10" operator="equal">
      <formula>20</formula>
    </cfRule>
    <cfRule type="cellIs" dxfId="604" priority="11" operator="between">
      <formula>15</formula>
      <formula>19.9999999999999</formula>
    </cfRule>
    <cfRule type="cellIs" dxfId="603" priority="12" operator="between">
      <formula>10</formula>
      <formula>14.9999999999999</formula>
    </cfRule>
    <cfRule type="containsBlanks" dxfId="602" priority="13" stopIfTrue="1">
      <formula>LEN(TRIM(F12))=0</formula>
    </cfRule>
    <cfRule type="cellIs" dxfId="601" priority="14" operator="between">
      <formula>5</formula>
      <formula>9.999999999999</formula>
    </cfRule>
    <cfRule type="cellIs" dxfId="600" priority="15" operator="between">
      <formula>0</formula>
      <formula>4.99999999999999</formula>
    </cfRule>
  </conditionalFormatting>
  <conditionalFormatting sqref="A7">
    <cfRule type="cellIs" dxfId="599" priority="4" operator="equal">
      <formula>20</formula>
    </cfRule>
    <cfRule type="cellIs" dxfId="598" priority="5" operator="between">
      <formula>15</formula>
      <formula>19.9999999999999</formula>
    </cfRule>
    <cfRule type="cellIs" dxfId="597" priority="6" operator="between">
      <formula>10</formula>
      <formula>14.9999999999999</formula>
    </cfRule>
    <cfRule type="containsBlanks" dxfId="596" priority="7" stopIfTrue="1">
      <formula>LEN(TRIM(A7))=0</formula>
    </cfRule>
    <cfRule type="cellIs" dxfId="595" priority="8" operator="between">
      <formula>5</formula>
      <formula>9.999999999999</formula>
    </cfRule>
    <cfRule type="cellIs" dxfId="594" priority="9" operator="between">
      <formula>0</formula>
      <formula>4.99999999999999</formula>
    </cfRule>
  </conditionalFormatting>
  <conditionalFormatting sqref="C5">
    <cfRule type="cellIs" dxfId="593" priority="3" operator="equal">
      <formula>20</formula>
    </cfRule>
  </conditionalFormatting>
  <conditionalFormatting sqref="J12:BG71 H12:H71">
    <cfRule type="cellIs" dxfId="592" priority="28" stopIfTrue="1" operator="equal">
      <formula>$HI$301</formula>
    </cfRule>
    <cfRule type="cellIs" dxfId="591" priority="29" stopIfTrue="1" operator="equal">
      <formula>$HI$302</formula>
    </cfRule>
    <cfRule type="cellIs" dxfId="590" priority="30" stopIfTrue="1" operator="equal">
      <formula>$HI$303</formula>
    </cfRule>
    <cfRule type="cellIs" dxfId="589" priority="31" stopIfTrue="1" operator="equal">
      <formula>$HI$304</formula>
    </cfRule>
    <cfRule type="cellIs" dxfId="588" priority="32" stopIfTrue="1" operator="equal">
      <formula>$HI$305</formula>
    </cfRule>
    <cfRule type="cellIs" dxfId="587" priority="33" stopIfTrue="1" operator="equal">
      <formula>$HI$306</formula>
    </cfRule>
  </conditionalFormatting>
  <conditionalFormatting sqref="J7:BG7">
    <cfRule type="cellIs" dxfId="586" priority="34" operator="equal">
      <formula>$HI$306</formula>
    </cfRule>
    <cfRule type="cellIs" dxfId="585" priority="35" operator="equal">
      <formula>$HI$305</formula>
    </cfRule>
    <cfRule type="cellIs" dxfId="584" priority="36" operator="equal">
      <formula>$HI$304</formula>
    </cfRule>
    <cfRule type="cellIs" dxfId="583" priority="37" operator="equal">
      <formula>$HI$303</formula>
    </cfRule>
    <cfRule type="cellIs" dxfId="582" priority="38" operator="equal">
      <formula>$HI$302</formula>
    </cfRule>
    <cfRule type="cellIs" dxfId="581" priority="39" operator="equal">
      <formula>$HI$301</formula>
    </cfRule>
    <cfRule type="cellIs" dxfId="580" priority="40" operator="equal">
      <formula>20</formula>
    </cfRule>
    <cfRule type="cellIs" dxfId="579" priority="41" operator="between">
      <formula>15</formula>
      <formula>19.9999999999999</formula>
    </cfRule>
    <cfRule type="cellIs" dxfId="578" priority="42" operator="between">
      <formula>10</formula>
      <formula>14.9999999999999</formula>
    </cfRule>
    <cfRule type="containsBlanks" dxfId="577" priority="43" stopIfTrue="1">
      <formula>LEN(TRIM(J7))=0</formula>
    </cfRule>
    <cfRule type="cellIs" dxfId="576" priority="44" operator="between">
      <formula>5</formula>
      <formula>9.999999999999</formula>
    </cfRule>
    <cfRule type="cellIs" dxfId="575" priority="45" operator="between">
      <formula>0</formula>
      <formula>4.99999999999999</formula>
    </cfRule>
  </conditionalFormatting>
  <conditionalFormatting sqref="A7:B8">
    <cfRule type="cellIs" dxfId="574" priority="46" operator="equal">
      <formula>$HI$306</formula>
    </cfRule>
  </conditionalFormatting>
  <dataValidations count="3">
    <dataValidation type="list" allowBlank="1" showInputMessage="1" showErrorMessage="1" sqref="J8:BG8">
      <formula1>$HP$301:$HP$329</formula1>
    </dataValidation>
    <dataValidation type="list" allowBlank="1" showInputMessage="1" showErrorMessage="1" sqref="J7:BG7">
      <formula1>$HI$301:$HI$348</formula1>
    </dataValidation>
    <dataValidation type="list" allowBlank="1" showInputMessage="1" showErrorMessage="1" sqref="J12:BG71">
      <formula1>$HI$301:$HI$306</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7578A072-5A79-4AA7-82D1-A3097E9CA474}">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6243AFDF-CD33-4C0A-9308-C78217BBB3CC}">
            <xm:f>'Classe, période, dates, coef'!$DW$301</xm:f>
            <x14:dxf>
              <font>
                <color rgb="FFFF0000"/>
              </font>
              <fill>
                <patternFill>
                  <bgColor rgb="FFFFCCCC"/>
                </patternFill>
              </fill>
            </x14:dxf>
          </x14:cfRule>
          <xm:sqref>A2:I4</xm:sqref>
        </x14:conditionalFormatting>
      </x14:conditionalFormatting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7" t="str">
        <f>IF(OR('Classe, période, dates, coef'!A7="",'Classe, période, dates, coef'!A14=""),'Bilan Groupe Compétences'!B3,CONCATENATE('Classe, période, dates, coef'!A7,"  ~  Période : ",'Classe, période, dates, coef'!A14))</f>
        <v>Affichage classe et période : Complétez l'onglet ''Classe, période, dates, coef''</v>
      </c>
      <c r="C1" s="357"/>
      <c r="D1" s="357"/>
      <c r="E1" s="357"/>
      <c r="F1" s="357"/>
      <c r="G1" s="357"/>
      <c r="H1" s="357"/>
      <c r="I1" s="357"/>
      <c r="J1" s="111" t="str">
        <f>CONCATENATE("   ",'Bilan Groupe Compétences'!DW303)</f>
        <v xml:space="preserve">   Seconde Relation Client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5" t="str">
        <f ca="1">IF(INDEX($HF$301:$HG$338,MATCH(RIGHT(CELL("nomfichier",$HF$301),2),$HF$301:$HF$338,0),2)=0,'Classe, période, dates, coef'!DW301,INDEX($HF$301:$HG$338,MATCH(RIGHT(CELL("nomfichier",$HF$301),2),$HF$301:$HF$338,0),2))</f>
        <v>Nom élève &gt; Complétez l'onglet ''Classe, période, dates, coef''</v>
      </c>
      <c r="B2" s="355"/>
      <c r="C2" s="355"/>
      <c r="D2" s="355"/>
      <c r="E2" s="355"/>
      <c r="F2" s="355"/>
      <c r="G2" s="355"/>
      <c r="H2" s="355"/>
      <c r="I2" s="355"/>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5"/>
      <c r="B3" s="355"/>
      <c r="C3" s="355"/>
      <c r="D3" s="355"/>
      <c r="E3" s="355"/>
      <c r="F3" s="355"/>
      <c r="G3" s="355"/>
      <c r="H3" s="355"/>
      <c r="I3" s="355"/>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6"/>
      <c r="B4" s="356"/>
      <c r="C4" s="356"/>
      <c r="D4" s="356"/>
      <c r="E4" s="356"/>
      <c r="F4" s="356"/>
      <c r="G4" s="356"/>
      <c r="H4" s="356"/>
      <c r="I4" s="356"/>
    </row>
    <row r="5" spans="1:127" ht="21" customHeight="1" thickTop="1" x14ac:dyDescent="0.2">
      <c r="A5" s="365" t="s">
        <v>49</v>
      </c>
      <c r="B5" s="366"/>
      <c r="C5" s="382" t="s">
        <v>75</v>
      </c>
      <c r="D5" s="55">
        <v>4</v>
      </c>
      <c r="E5" s="385" t="s">
        <v>99</v>
      </c>
      <c r="F5" s="385"/>
      <c r="G5" s="385"/>
      <c r="H5" s="385"/>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7"/>
      <c r="B6" s="368"/>
      <c r="C6" s="383"/>
      <c r="D6" s="90">
        <v>4</v>
      </c>
      <c r="E6" s="386" t="s">
        <v>100</v>
      </c>
      <c r="F6" s="386"/>
      <c r="G6" s="386"/>
      <c r="H6" s="386"/>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9" t="str">
        <f>IF(COUNTA(J5:BG6)-COUNTIF(J5:BG6,"")=0,"",IF(ISTEXT(HT300),HT300,ROUND(HT300,1)))</f>
        <v/>
      </c>
      <c r="B7" s="370"/>
      <c r="C7" s="383"/>
      <c r="D7" s="204">
        <v>4</v>
      </c>
      <c r="E7" s="203"/>
      <c r="F7" s="400" t="s">
        <v>122</v>
      </c>
      <c r="G7" s="400"/>
      <c r="H7" s="400"/>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1"/>
      <c r="B8" s="372"/>
      <c r="C8" s="384"/>
      <c r="D8" s="201">
        <v>4</v>
      </c>
      <c r="E8" s="202"/>
      <c r="F8" s="401" t="s">
        <v>232</v>
      </c>
      <c r="G8" s="401"/>
      <c r="H8" s="401"/>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2" t="s">
        <v>22</v>
      </c>
      <c r="B9" s="393"/>
      <c r="C9" s="393"/>
      <c r="D9" s="393"/>
      <c r="E9" s="97">
        <v>4</v>
      </c>
      <c r="F9" s="387" t="s">
        <v>118</v>
      </c>
      <c r="G9" s="388"/>
      <c r="H9" s="388"/>
      <c r="I9" s="389"/>
      <c r="J9" s="375" t="str">
        <f t="shared" ref="J9:BG9" ca="1" si="3">IF(OFFSET($HN$301,COLUMN(A:A)-1,0)=0,"",OFFSET($HN$301,COLUMN(A:A)-1,0))</f>
        <v/>
      </c>
      <c r="K9" s="358" t="str">
        <f t="shared" ca="1" si="3"/>
        <v/>
      </c>
      <c r="L9" s="358" t="str">
        <f t="shared" ca="1" si="3"/>
        <v/>
      </c>
      <c r="M9" s="358" t="str">
        <f t="shared" ca="1" si="3"/>
        <v/>
      </c>
      <c r="N9" s="358" t="str">
        <f t="shared" ca="1" si="3"/>
        <v/>
      </c>
      <c r="O9" s="358" t="str">
        <f t="shared" ca="1" si="3"/>
        <v/>
      </c>
      <c r="P9" s="358" t="str">
        <f t="shared" ca="1" si="3"/>
        <v/>
      </c>
      <c r="Q9" s="358" t="str">
        <f t="shared" ca="1" si="3"/>
        <v/>
      </c>
      <c r="R9" s="358" t="str">
        <f t="shared" ca="1" si="3"/>
        <v/>
      </c>
      <c r="S9" s="358" t="str">
        <f t="shared" ca="1" si="3"/>
        <v/>
      </c>
      <c r="T9" s="358" t="str">
        <f t="shared" ca="1" si="3"/>
        <v/>
      </c>
      <c r="U9" s="358" t="str">
        <f t="shared" ca="1" si="3"/>
        <v/>
      </c>
      <c r="V9" s="358" t="str">
        <f t="shared" ca="1" si="3"/>
        <v/>
      </c>
      <c r="W9" s="358" t="str">
        <f t="shared" ca="1" si="3"/>
        <v/>
      </c>
      <c r="X9" s="358" t="str">
        <f t="shared" ca="1" si="3"/>
        <v/>
      </c>
      <c r="Y9" s="358" t="str">
        <f t="shared" ca="1" si="3"/>
        <v/>
      </c>
      <c r="Z9" s="358" t="str">
        <f t="shared" ca="1" si="3"/>
        <v/>
      </c>
      <c r="AA9" s="358" t="str">
        <f t="shared" ca="1" si="3"/>
        <v/>
      </c>
      <c r="AB9" s="358" t="str">
        <f t="shared" ca="1" si="3"/>
        <v/>
      </c>
      <c r="AC9" s="358" t="str">
        <f t="shared" ca="1" si="3"/>
        <v/>
      </c>
      <c r="AD9" s="358" t="str">
        <f t="shared" ca="1" si="3"/>
        <v/>
      </c>
      <c r="AE9" s="358" t="str">
        <f t="shared" ca="1" si="3"/>
        <v/>
      </c>
      <c r="AF9" s="358" t="str">
        <f t="shared" ca="1" si="3"/>
        <v/>
      </c>
      <c r="AG9" s="358" t="str">
        <f t="shared" ca="1" si="3"/>
        <v/>
      </c>
      <c r="AH9" s="358" t="str">
        <f t="shared" ca="1" si="3"/>
        <v/>
      </c>
      <c r="AI9" s="358" t="str">
        <f t="shared" ca="1" si="3"/>
        <v/>
      </c>
      <c r="AJ9" s="358" t="str">
        <f t="shared" ca="1" si="3"/>
        <v/>
      </c>
      <c r="AK9" s="358" t="str">
        <f t="shared" ca="1" si="3"/>
        <v/>
      </c>
      <c r="AL9" s="358" t="str">
        <f t="shared" ca="1" si="3"/>
        <v/>
      </c>
      <c r="AM9" s="358" t="str">
        <f t="shared" ca="1" si="3"/>
        <v/>
      </c>
      <c r="AN9" s="358" t="str">
        <f t="shared" ca="1" si="3"/>
        <v/>
      </c>
      <c r="AO9" s="358" t="str">
        <f t="shared" ca="1" si="3"/>
        <v/>
      </c>
      <c r="AP9" s="358" t="str">
        <f t="shared" ca="1" si="3"/>
        <v/>
      </c>
      <c r="AQ9" s="358" t="str">
        <f t="shared" ca="1" si="3"/>
        <v/>
      </c>
      <c r="AR9" s="358" t="str">
        <f t="shared" ca="1" si="3"/>
        <v/>
      </c>
      <c r="AS9" s="358" t="str">
        <f t="shared" ca="1" si="3"/>
        <v/>
      </c>
      <c r="AT9" s="358" t="str">
        <f t="shared" ca="1" si="3"/>
        <v/>
      </c>
      <c r="AU9" s="358" t="str">
        <f t="shared" ca="1" si="3"/>
        <v/>
      </c>
      <c r="AV9" s="358" t="str">
        <f t="shared" ca="1" si="3"/>
        <v/>
      </c>
      <c r="AW9" s="358" t="str">
        <f t="shared" ca="1" si="3"/>
        <v/>
      </c>
      <c r="AX9" s="358" t="str">
        <f t="shared" ca="1" si="3"/>
        <v/>
      </c>
      <c r="AY9" s="358" t="str">
        <f t="shared" ca="1" si="3"/>
        <v/>
      </c>
      <c r="AZ9" s="358" t="str">
        <f t="shared" ca="1" si="3"/>
        <v/>
      </c>
      <c r="BA9" s="358" t="str">
        <f t="shared" ca="1" si="3"/>
        <v/>
      </c>
      <c r="BB9" s="358" t="str">
        <f t="shared" ca="1" si="3"/>
        <v/>
      </c>
      <c r="BC9" s="358" t="str">
        <f t="shared" ca="1" si="3"/>
        <v/>
      </c>
      <c r="BD9" s="358" t="str">
        <f t="shared" ca="1" si="3"/>
        <v/>
      </c>
      <c r="BE9" s="358" t="str">
        <f t="shared" ca="1" si="3"/>
        <v/>
      </c>
      <c r="BF9" s="358" t="str">
        <f t="shared" ca="1" si="3"/>
        <v/>
      </c>
      <c r="BG9" s="373" t="str">
        <f t="shared" ca="1" si="3"/>
        <v/>
      </c>
      <c r="DF9" s="9"/>
      <c r="DG9" s="28"/>
      <c r="DI9" s="28"/>
      <c r="DK9" s="28"/>
      <c r="DO9" s="28"/>
      <c r="DQ9" s="28"/>
      <c r="DS9" s="28"/>
      <c r="DU9" s="28"/>
      <c r="DW9" s="28"/>
    </row>
    <row r="10" spans="1:127" ht="36" customHeight="1" x14ac:dyDescent="0.2">
      <c r="A10" s="394" t="s">
        <v>23</v>
      </c>
      <c r="B10" s="395"/>
      <c r="C10" s="395"/>
      <c r="D10" s="395"/>
      <c r="E10" s="396"/>
      <c r="F10" s="112" t="str">
        <f>E6</f>
        <v>Moyenne minimale indicative</v>
      </c>
      <c r="G10" s="113" t="str">
        <f>E5</f>
        <v>Moyenne maximale indicative</v>
      </c>
      <c r="H10" s="390" t="s">
        <v>77</v>
      </c>
      <c r="I10" s="391"/>
      <c r="J10" s="376"/>
      <c r="K10" s="359"/>
      <c r="L10" s="359"/>
      <c r="M10" s="359"/>
      <c r="N10" s="359"/>
      <c r="O10" s="359"/>
      <c r="P10" s="359"/>
      <c r="Q10" s="359"/>
      <c r="R10" s="359"/>
      <c r="S10" s="359"/>
      <c r="T10" s="359"/>
      <c r="U10" s="359"/>
      <c r="V10" s="359"/>
      <c r="W10" s="359"/>
      <c r="X10" s="359"/>
      <c r="Y10" s="359"/>
      <c r="Z10" s="359"/>
      <c r="AA10" s="359"/>
      <c r="AB10" s="359"/>
      <c r="AC10" s="359"/>
      <c r="AD10" s="359"/>
      <c r="AE10" s="359"/>
      <c r="AF10" s="359"/>
      <c r="AG10" s="359"/>
      <c r="AH10" s="359"/>
      <c r="AI10" s="359"/>
      <c r="AJ10" s="359"/>
      <c r="AK10" s="359"/>
      <c r="AL10" s="359"/>
      <c r="AM10" s="359"/>
      <c r="AN10" s="359"/>
      <c r="AO10" s="359"/>
      <c r="AP10" s="359"/>
      <c r="AQ10" s="359"/>
      <c r="AR10" s="359"/>
      <c r="AS10" s="359"/>
      <c r="AT10" s="359"/>
      <c r="AU10" s="359"/>
      <c r="AV10" s="359"/>
      <c r="AW10" s="359"/>
      <c r="AX10" s="359"/>
      <c r="AY10" s="359"/>
      <c r="AZ10" s="359"/>
      <c r="BA10" s="359"/>
      <c r="BB10" s="359"/>
      <c r="BC10" s="359"/>
      <c r="BD10" s="359"/>
      <c r="BE10" s="359"/>
      <c r="BF10" s="359"/>
      <c r="BG10" s="374"/>
      <c r="DF10" s="9"/>
      <c r="DG10" s="28"/>
      <c r="DI10" s="28"/>
      <c r="DK10" s="28"/>
      <c r="DO10" s="28"/>
      <c r="DQ10" s="28"/>
      <c r="DS10" s="28"/>
      <c r="DU10" s="28"/>
      <c r="DW10" s="28"/>
    </row>
    <row r="11" spans="1:127" ht="12.75" customHeight="1" x14ac:dyDescent="0.2">
      <c r="A11" s="397">
        <v>6</v>
      </c>
      <c r="B11" s="398"/>
      <c r="C11" s="398"/>
      <c r="D11" s="398"/>
      <c r="E11" s="399"/>
      <c r="F11" s="82">
        <v>6</v>
      </c>
      <c r="G11" s="100">
        <v>6</v>
      </c>
      <c r="H11" s="377">
        <v>6</v>
      </c>
      <c r="I11" s="378"/>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2" t="str">
        <f>IF('Bilan Groupe Compétences'!A13="","",'Bilan Groupe Compétences'!A13)</f>
        <v>Orientation MA1 : Communiquer avec courtoisie, faire preuve de serviabilité, de calme et de tact</v>
      </c>
      <c r="B12" s="363"/>
      <c r="C12" s="363"/>
      <c r="D12" s="363"/>
      <c r="E12" s="363"/>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60" t="str">
        <f t="shared" ref="H12:H71" si="6">IF(HR307="","",HR307)</f>
        <v/>
      </c>
      <c r="I12" s="361"/>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2" t="str">
        <f>IF('Bilan Groupe Compétences'!A14="","",'Bilan Groupe Compétences'!A14)</f>
        <v>Orientation MA2 : Maintenir son espace de travail fonctionnel et propre dans le respect des règles internes</v>
      </c>
      <c r="B13" s="363"/>
      <c r="C13" s="363"/>
      <c r="D13" s="363"/>
      <c r="E13" s="364"/>
      <c r="F13" s="96" t="str">
        <f t="shared" si="4"/>
        <v/>
      </c>
      <c r="G13" s="95" t="str">
        <f t="shared" si="5"/>
        <v/>
      </c>
      <c r="H13" s="360" t="str">
        <f t="shared" si="6"/>
        <v/>
      </c>
      <c r="I13" s="361"/>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2" t="str">
        <f>IF('Bilan Groupe Compétences'!A15="","",'Bilan Groupe Compétences'!A15)</f>
        <v>Orientation MA3 : Rechercher, trier, classifier, sélectionner l'information papier et numérique</v>
      </c>
      <c r="B14" s="363"/>
      <c r="C14" s="363"/>
      <c r="D14" s="363"/>
      <c r="E14" s="364"/>
      <c r="F14" s="96" t="str">
        <f t="shared" si="4"/>
        <v/>
      </c>
      <c r="G14" s="95" t="str">
        <f t="shared" si="5"/>
        <v/>
      </c>
      <c r="H14" s="360" t="str">
        <f t="shared" si="6"/>
        <v/>
      </c>
      <c r="I14" s="361"/>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2" t="str">
        <f>IF('Bilan Groupe Compétences'!A16="","",'Bilan Groupe Compétences'!A16)</f>
        <v>Orientation MA4 : Rédiger correctement des messages et comptes-rendus simples</v>
      </c>
      <c r="B15" s="363"/>
      <c r="C15" s="363"/>
      <c r="D15" s="363"/>
      <c r="E15" s="364"/>
      <c r="F15" s="96" t="str">
        <f t="shared" si="4"/>
        <v/>
      </c>
      <c r="G15" s="95" t="str">
        <f t="shared" si="5"/>
        <v/>
      </c>
      <c r="H15" s="360" t="str">
        <f t="shared" si="6"/>
        <v/>
      </c>
      <c r="I15" s="361"/>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2" t="str">
        <f>IF('Bilan Groupe Compétences'!A17="","",'Bilan Groupe Compétences'!A17)</f>
        <v>Orientation MA5 : Montrer de l'intérêt pour l'anglais et/ou autre(s) langue(s) étrangère(s)</v>
      </c>
      <c r="B16" s="363"/>
      <c r="C16" s="363"/>
      <c r="D16" s="363"/>
      <c r="E16" s="364"/>
      <c r="F16" s="96" t="str">
        <f t="shared" si="4"/>
        <v/>
      </c>
      <c r="G16" s="95" t="str">
        <f t="shared" si="5"/>
        <v/>
      </c>
      <c r="H16" s="360" t="str">
        <f t="shared" si="6"/>
        <v/>
      </c>
      <c r="I16" s="361"/>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2" t="str">
        <f>IF('Bilan Groupe Compétences'!A18="","",'Bilan Groupe Compétences'!A18)</f>
        <v>Orientation MCV-A1 : Effectuer et comprendre des calculs commerciaux simples (cadencier, % TVA et réduction)</v>
      </c>
      <c r="B17" s="363"/>
      <c r="C17" s="363"/>
      <c r="D17" s="363"/>
      <c r="E17" s="364"/>
      <c r="F17" s="96" t="str">
        <f t="shared" si="4"/>
        <v/>
      </c>
      <c r="G17" s="95" t="str">
        <f t="shared" si="5"/>
        <v/>
      </c>
      <c r="H17" s="360" t="str">
        <f t="shared" si="6"/>
        <v/>
      </c>
      <c r="I17" s="361"/>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2" t="str">
        <f>IF('Bilan Groupe Compétences'!A19="","",'Bilan Groupe Compétences'!A19)</f>
        <v>Orientation MCV-A2 : Travailler en équipe, collaborer, communiquer avec ses collaborateurs</v>
      </c>
      <c r="B18" s="363"/>
      <c r="C18" s="363"/>
      <c r="D18" s="363"/>
      <c r="E18" s="364"/>
      <c r="F18" s="96" t="str">
        <f t="shared" si="4"/>
        <v/>
      </c>
      <c r="G18" s="95" t="str">
        <f t="shared" si="5"/>
        <v/>
      </c>
      <c r="H18" s="360" t="str">
        <f t="shared" si="6"/>
        <v/>
      </c>
      <c r="I18" s="361"/>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2" t="str">
        <f>IF('Bilan Groupe Compétences'!A20="","",'Bilan Groupe Compétences'!A20)</f>
        <v>Orientation MCV-A3 : Argumenter, convaincre, répondre à des objections sur des sujets (ou produits) simples</v>
      </c>
      <c r="B19" s="363"/>
      <c r="C19" s="363"/>
      <c r="D19" s="363"/>
      <c r="E19" s="364"/>
      <c r="F19" s="96" t="str">
        <f t="shared" si="4"/>
        <v/>
      </c>
      <c r="G19" s="95" t="str">
        <f t="shared" si="5"/>
        <v/>
      </c>
      <c r="H19" s="360" t="str">
        <f t="shared" si="6"/>
        <v/>
      </c>
      <c r="I19" s="361"/>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2" t="str">
        <f>IF('Bilan Groupe Compétences'!A21="","",'Bilan Groupe Compétences'!A21)</f>
        <v>Orientation MCV-A4 : Se montrer dynamique, rapide et efficace dans la réalisation de tâches matérielles</v>
      </c>
      <c r="B20" s="363"/>
      <c r="C20" s="363"/>
      <c r="D20" s="363"/>
      <c r="E20" s="364"/>
      <c r="F20" s="96" t="str">
        <f t="shared" si="4"/>
        <v/>
      </c>
      <c r="G20" s="95" t="str">
        <f t="shared" si="5"/>
        <v/>
      </c>
      <c r="H20" s="360" t="str">
        <f t="shared" si="6"/>
        <v/>
      </c>
      <c r="I20" s="361"/>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2" t="str">
        <f>IF('Bilan Groupe Compétences'!A22="","",'Bilan Groupe Compétences'!A22)</f>
        <v>Orientation MCV-A5 : Mettre en valeur des présentations de produits et/ou créer des affichettes attrayantes</v>
      </c>
      <c r="B21" s="363"/>
      <c r="C21" s="363"/>
      <c r="D21" s="363"/>
      <c r="E21" s="364"/>
      <c r="F21" s="96" t="str">
        <f t="shared" si="4"/>
        <v/>
      </c>
      <c r="G21" s="95" t="str">
        <f t="shared" si="5"/>
        <v/>
      </c>
      <c r="H21" s="360" t="str">
        <f t="shared" si="6"/>
        <v/>
      </c>
      <c r="I21" s="361"/>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2" t="str">
        <f>IF('Bilan Groupe Compétences'!A23="","",'Bilan Groupe Compétences'!A23)</f>
        <v>Orientation MCV-B1 : Travailler en autonomie, faire preuve d’indépendance et d’organisation, prendre des initiatives</v>
      </c>
      <c r="B22" s="363"/>
      <c r="C22" s="363"/>
      <c r="D22" s="363"/>
      <c r="E22" s="364"/>
      <c r="F22" s="96" t="str">
        <f t="shared" si="4"/>
        <v/>
      </c>
      <c r="G22" s="95" t="str">
        <f t="shared" si="5"/>
        <v/>
      </c>
      <c r="H22" s="360" t="str">
        <f t="shared" si="6"/>
        <v/>
      </c>
      <c r="I22" s="361"/>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2" t="str">
        <f>IF('Bilan Groupe Compétences'!A24="","",'Bilan Groupe Compétences'!A24)</f>
        <v>Orientation MCV-B2 : Faire preuve de qualité d'écoute, d'observation, d'adaptabilité et d'aisance verbale</v>
      </c>
      <c r="B23" s="363"/>
      <c r="C23" s="363"/>
      <c r="D23" s="363"/>
      <c r="E23" s="364"/>
      <c r="F23" s="96" t="str">
        <f t="shared" si="4"/>
        <v/>
      </c>
      <c r="G23" s="95" t="str">
        <f t="shared" si="5"/>
        <v/>
      </c>
      <c r="H23" s="360" t="str">
        <f t="shared" si="6"/>
        <v/>
      </c>
      <c r="I23" s="361"/>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2" t="str">
        <f>IF('Bilan Groupe Compétences'!A25="","",'Bilan Groupe Compétences'!A25)</f>
        <v>Orientation MCV-B3 : Faire preuve d'aisance, de persévérance dans l'argumentation, la réponse aux objections</v>
      </c>
      <c r="B24" s="363"/>
      <c r="C24" s="363"/>
      <c r="D24" s="363"/>
      <c r="E24" s="364"/>
      <c r="F24" s="96" t="str">
        <f t="shared" si="4"/>
        <v/>
      </c>
      <c r="G24" s="95" t="str">
        <f t="shared" si="5"/>
        <v/>
      </c>
      <c r="H24" s="360" t="str">
        <f t="shared" si="6"/>
        <v/>
      </c>
      <c r="I24" s="361"/>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2" t="str">
        <f>IF('Bilan Groupe Compétences'!A26="","",'Bilan Groupe Compétences'!A26)</f>
        <v>Orientation MCV-B4 : Analyser, synthétiser, s’autoanalyser avec pertinence à l’oral ou l’écrit</v>
      </c>
      <c r="B25" s="363"/>
      <c r="C25" s="363"/>
      <c r="D25" s="363"/>
      <c r="E25" s="364"/>
      <c r="F25" s="96" t="str">
        <f t="shared" si="4"/>
        <v/>
      </c>
      <c r="G25" s="95" t="str">
        <f t="shared" si="5"/>
        <v/>
      </c>
      <c r="H25" s="360" t="str">
        <f t="shared" si="6"/>
        <v/>
      </c>
      <c r="I25" s="361"/>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2" t="str">
        <f>IF('Bilan Groupe Compétences'!A27="","",'Bilan Groupe Compétences'!A27)</f>
        <v>Orientation MCV-B5 : Se montrer rationnel, flexible et entreprenant dans des situations de mobilité</v>
      </c>
      <c r="B26" s="363"/>
      <c r="C26" s="363"/>
      <c r="D26" s="363"/>
      <c r="E26" s="364"/>
      <c r="F26" s="96" t="str">
        <f t="shared" si="4"/>
        <v/>
      </c>
      <c r="G26" s="95" t="str">
        <f t="shared" si="5"/>
        <v/>
      </c>
      <c r="H26" s="360" t="str">
        <f t="shared" si="6"/>
        <v/>
      </c>
      <c r="I26" s="361"/>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2" t="str">
        <f>IF('Bilan Groupe Compétences'!A28="","",'Bilan Groupe Compétences'!A28)</f>
        <v>1.A. Prendre contact avec le client interne ou externe (ou prospect), dans un cadre omnicanal :</v>
      </c>
      <c r="B27" s="363"/>
      <c r="C27" s="363"/>
      <c r="D27" s="363"/>
      <c r="E27" s="364"/>
      <c r="F27" s="96" t="str">
        <f t="shared" si="4"/>
        <v/>
      </c>
      <c r="G27" s="95" t="str">
        <f t="shared" si="5"/>
        <v/>
      </c>
      <c r="H27" s="360" t="str">
        <f t="shared" si="6"/>
        <v/>
      </c>
      <c r="I27" s="361"/>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2" t="str">
        <f>IF('Bilan Groupe Compétences'!A29="","",'Bilan Groupe Compétences'!A29)</f>
        <v>1.B. Identifier le client externe ou interne à l’organisation et ses caractéristiques, dans un cadre omnicanal</v>
      </c>
      <c r="B28" s="363"/>
      <c r="C28" s="363"/>
      <c r="D28" s="363"/>
      <c r="E28" s="364"/>
      <c r="F28" s="96" t="str">
        <f t="shared" si="4"/>
        <v/>
      </c>
      <c r="G28" s="95" t="str">
        <f t="shared" si="5"/>
        <v/>
      </c>
      <c r="H28" s="360" t="str">
        <f t="shared" si="6"/>
        <v/>
      </c>
      <c r="I28" s="361"/>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2" t="str">
        <f>IF('Bilan Groupe Compétences'!A30="","",'Bilan Groupe Compétences'!A30)</f>
        <v>1.C. Identifier le besoin du client externe ou interne (ou du prospect), dans un cadre omnicanal</v>
      </c>
      <c r="B29" s="363"/>
      <c r="C29" s="363"/>
      <c r="D29" s="363"/>
      <c r="E29" s="364"/>
      <c r="F29" s="96" t="str">
        <f t="shared" si="4"/>
        <v/>
      </c>
      <c r="G29" s="95" t="str">
        <f t="shared" si="5"/>
        <v/>
      </c>
      <c r="H29" s="360" t="str">
        <f t="shared" si="6"/>
        <v/>
      </c>
      <c r="I29" s="361"/>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2" t="str">
        <f>IF('Bilan Groupe Compétences'!A31="","",'Bilan Groupe Compétences'!A31)</f>
        <v>1.D. Proposer une solution adaptée au parcours et à l’expérience du client interne ou externe (ou prospect), dans un cadre omnicanal</v>
      </c>
      <c r="B30" s="363"/>
      <c r="C30" s="363"/>
      <c r="D30" s="363"/>
      <c r="E30" s="364"/>
      <c r="F30" s="96" t="str">
        <f t="shared" si="4"/>
        <v/>
      </c>
      <c r="G30" s="95" t="str">
        <f t="shared" si="5"/>
        <v/>
      </c>
      <c r="H30" s="360" t="str">
        <f t="shared" si="6"/>
        <v/>
      </c>
      <c r="I30" s="361"/>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2" t="str">
        <f>IF('Bilan Groupe Compétences'!A32="","",'Bilan Groupe Compétences'!A32)</f>
        <v>2.A. Gérer le suivi de la demande du client interne ou externe (ou du prospect) dans un cadre omnicanal, notamment :</v>
      </c>
      <c r="B31" s="363"/>
      <c r="C31" s="363"/>
      <c r="D31" s="363"/>
      <c r="E31" s="364"/>
      <c r="F31" s="96" t="str">
        <f t="shared" si="4"/>
        <v/>
      </c>
      <c r="G31" s="95" t="str">
        <f t="shared" si="5"/>
        <v/>
      </c>
      <c r="H31" s="360" t="str">
        <f t="shared" si="6"/>
        <v/>
      </c>
      <c r="I31" s="361"/>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2" t="str">
        <f>IF('Bilan Groupe Compétences'!A33="","",'Bilan Groupe Compétences'!A33)</f>
        <v>2.B. Satisfaire le client interne ou externe (ou prospect) dans un cadre omnicanal</v>
      </c>
      <c r="B32" s="363"/>
      <c r="C32" s="363"/>
      <c r="D32" s="363"/>
      <c r="E32" s="364"/>
      <c r="F32" s="96" t="str">
        <f t="shared" si="4"/>
        <v/>
      </c>
      <c r="G32" s="95" t="str">
        <f t="shared" si="5"/>
        <v/>
      </c>
      <c r="H32" s="360" t="str">
        <f t="shared" si="6"/>
        <v/>
      </c>
      <c r="I32" s="361"/>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2" t="str">
        <f>IF('Bilan Groupe Compétences'!A34="","",'Bilan Groupe Compétences'!A34)</f>
        <v>2.C. Fidéliser/pérenniser la relation avec le client interne ou externe dans un cadre omnicanal</v>
      </c>
      <c r="B33" s="363"/>
      <c r="C33" s="363"/>
      <c r="D33" s="363"/>
      <c r="E33" s="364"/>
      <c r="F33" s="96" t="str">
        <f t="shared" si="4"/>
        <v/>
      </c>
      <c r="G33" s="95" t="str">
        <f t="shared" si="5"/>
        <v/>
      </c>
      <c r="H33" s="360" t="str">
        <f t="shared" si="6"/>
        <v/>
      </c>
      <c r="I33" s="361"/>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2" t="str">
        <f>IF('Bilan Groupe Compétences'!A35="","",'Bilan Groupe Compétences'!A35)</f>
        <v>3.A. Assurer la veille informationnelle et commerciale (la collecte) dans un cadre omnicanal</v>
      </c>
      <c r="B34" s="363"/>
      <c r="C34" s="363"/>
      <c r="D34" s="363"/>
      <c r="E34" s="364"/>
      <c r="F34" s="96" t="str">
        <f t="shared" si="4"/>
        <v/>
      </c>
      <c r="G34" s="95" t="str">
        <f t="shared" si="5"/>
        <v/>
      </c>
      <c r="H34" s="360" t="str">
        <f t="shared" si="6"/>
        <v/>
      </c>
      <c r="I34" s="361"/>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2" t="str">
        <f>IF('Bilan Groupe Compétences'!A36="","",'Bilan Groupe Compétences'!A36)</f>
        <v>3.B. Traiter et exploiter l’information relative à la relation client (interne, externe ou prospect) dans un cadre omnicanal</v>
      </c>
      <c r="B35" s="363"/>
      <c r="C35" s="363"/>
      <c r="D35" s="363"/>
      <c r="E35" s="364"/>
      <c r="F35" s="96" t="str">
        <f t="shared" si="4"/>
        <v/>
      </c>
      <c r="G35" s="95" t="str">
        <f t="shared" si="5"/>
        <v/>
      </c>
      <c r="H35" s="360" t="str">
        <f t="shared" si="6"/>
        <v/>
      </c>
      <c r="I35" s="361"/>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2" t="str">
        <f>IF('Bilan Groupe Compétences'!A37="","",'Bilan Groupe Compétences'!A37)</f>
        <v>3.C. Diffuser l’information au client interne, externe ou au prospect dans un cadre omnicanal</v>
      </c>
      <c r="B36" s="363"/>
      <c r="C36" s="363"/>
      <c r="D36" s="363"/>
      <c r="E36" s="364"/>
      <c r="F36" s="96" t="str">
        <f t="shared" si="4"/>
        <v/>
      </c>
      <c r="G36" s="95" t="str">
        <f t="shared" si="5"/>
        <v/>
      </c>
      <c r="H36" s="360" t="str">
        <f t="shared" si="6"/>
        <v/>
      </c>
      <c r="I36" s="361"/>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2" t="str">
        <f>IF('Bilan Groupe Compétences'!A38="","",'Bilan Groupe Compétences'!A38)</f>
        <v>CT 1. Produire un résultat conforme à la commande (de la hiérarchie, du client…)</v>
      </c>
      <c r="B37" s="363"/>
      <c r="C37" s="363"/>
      <c r="D37" s="363"/>
      <c r="E37" s="364"/>
      <c r="F37" s="96" t="str">
        <f t="shared" si="4"/>
        <v/>
      </c>
      <c r="G37" s="95" t="str">
        <f t="shared" si="5"/>
        <v/>
      </c>
      <c r="H37" s="360" t="str">
        <f t="shared" si="6"/>
        <v/>
      </c>
      <c r="I37" s="361"/>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2" t="str">
        <f>IF('Bilan Groupe Compétences'!A39="","",'Bilan Groupe Compétences'!A39)</f>
        <v>CT 2. Respecter les délais impartis</v>
      </c>
      <c r="B38" s="363"/>
      <c r="C38" s="363"/>
      <c r="D38" s="363"/>
      <c r="E38" s="364"/>
      <c r="F38" s="96" t="str">
        <f t="shared" si="4"/>
        <v/>
      </c>
      <c r="G38" s="95" t="str">
        <f t="shared" si="5"/>
        <v/>
      </c>
      <c r="H38" s="360" t="str">
        <f t="shared" si="6"/>
        <v/>
      </c>
      <c r="I38" s="361"/>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2" t="str">
        <f>IF('Bilan Groupe Compétences'!A40="","",'Bilan Groupe Compétences'!A40)</f>
        <v>CT 3. Restituer la présentation de son activité</v>
      </c>
      <c r="B39" s="363"/>
      <c r="C39" s="363"/>
      <c r="D39" s="363"/>
      <c r="E39" s="364"/>
      <c r="F39" s="96" t="str">
        <f t="shared" si="4"/>
        <v/>
      </c>
      <c r="G39" s="95" t="str">
        <f t="shared" si="5"/>
        <v/>
      </c>
      <c r="H39" s="360" t="str">
        <f t="shared" si="6"/>
        <v/>
      </c>
      <c r="I39" s="361"/>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2" t="str">
        <f>IF('Bilan Groupe Compétences'!A41="","",'Bilan Groupe Compétences'!A41)</f>
        <v>CT 4. S'impliquer dans son action</v>
      </c>
      <c r="B40" s="363"/>
      <c r="C40" s="363"/>
      <c r="D40" s="363"/>
      <c r="E40" s="364"/>
      <c r="F40" s="96" t="str">
        <f t="shared" si="4"/>
        <v/>
      </c>
      <c r="G40" s="95" t="str">
        <f t="shared" si="5"/>
        <v/>
      </c>
      <c r="H40" s="360" t="str">
        <f t="shared" si="6"/>
        <v/>
      </c>
      <c r="I40" s="361"/>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2" t="str">
        <f>IF('Bilan Groupe Compétences'!A42="","",'Bilan Groupe Compétences'!A42)</f>
        <v>CT 5. S'intégrer de façon harmonieuse et constructive à l'équipe de travail</v>
      </c>
      <c r="B41" s="363"/>
      <c r="C41" s="363"/>
      <c r="D41" s="363"/>
      <c r="E41" s="364"/>
      <c r="F41" s="96" t="str">
        <f t="shared" si="4"/>
        <v/>
      </c>
      <c r="G41" s="95" t="str">
        <f t="shared" si="5"/>
        <v/>
      </c>
      <c r="H41" s="360" t="str">
        <f t="shared" si="6"/>
        <v/>
      </c>
      <c r="I41" s="361"/>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2" t="str">
        <f>IF('Bilan Groupe Compétences'!A43="","",'Bilan Groupe Compétences'!A43)</f>
        <v>CT 6. Rechercher l'information et l'exploiter</v>
      </c>
      <c r="B42" s="363"/>
      <c r="C42" s="363"/>
      <c r="D42" s="363"/>
      <c r="E42" s="364"/>
      <c r="F42" s="96" t="str">
        <f t="shared" si="4"/>
        <v/>
      </c>
      <c r="G42" s="95" t="str">
        <f t="shared" si="5"/>
        <v/>
      </c>
      <c r="H42" s="360" t="str">
        <f t="shared" si="6"/>
        <v/>
      </c>
      <c r="I42" s="361"/>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2" t="str">
        <f>IF('Bilan Groupe Compétences'!A44="","",'Bilan Groupe Compétences'!A44)</f>
        <v>CT 7. A l'écrit, s'exprimer avec la qualité rédactionnelle attendue</v>
      </c>
      <c r="B43" s="363"/>
      <c r="C43" s="363"/>
      <c r="D43" s="363"/>
      <c r="E43" s="364"/>
      <c r="F43" s="96" t="str">
        <f t="shared" si="4"/>
        <v/>
      </c>
      <c r="G43" s="95" t="str">
        <f t="shared" si="5"/>
        <v/>
      </c>
      <c r="H43" s="360" t="str">
        <f t="shared" si="6"/>
        <v/>
      </c>
      <c r="I43" s="361"/>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2" t="str">
        <f>IF('Bilan Groupe Compétences'!A45="","",'Bilan Groupe Compétences'!A45)</f>
        <v>CT 8. A l'oral, s'exprimer de façon professionnelle</v>
      </c>
      <c r="B44" s="363"/>
      <c r="C44" s="363"/>
      <c r="D44" s="363"/>
      <c r="E44" s="364"/>
      <c r="F44" s="96" t="str">
        <f t="shared" si="4"/>
        <v/>
      </c>
      <c r="G44" s="95" t="str">
        <f t="shared" si="5"/>
        <v/>
      </c>
      <c r="H44" s="360" t="str">
        <f t="shared" si="6"/>
        <v/>
      </c>
      <c r="I44" s="361"/>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2" t="str">
        <f>IF('Bilan Groupe Compétences'!A46="","",'Bilan Groupe Compétences'!A46)</f>
        <v>CT 9. Développer son agilité numérique</v>
      </c>
      <c r="B45" s="363"/>
      <c r="C45" s="363"/>
      <c r="D45" s="363"/>
      <c r="E45" s="364"/>
      <c r="F45" s="96" t="str">
        <f t="shared" si="4"/>
        <v/>
      </c>
      <c r="G45" s="95" t="str">
        <f t="shared" si="5"/>
        <v/>
      </c>
      <c r="H45" s="360" t="str">
        <f t="shared" si="6"/>
        <v/>
      </c>
      <c r="I45" s="361"/>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2" t="str">
        <f>IF('Bilan Groupe Compétences'!A47="","",'Bilan Groupe Compétences'!A47)</f>
        <v>CT 10. Adopter une posture professionnelle (non verbal)</v>
      </c>
      <c r="B46" s="363"/>
      <c r="C46" s="363"/>
      <c r="D46" s="363"/>
      <c r="E46" s="364"/>
      <c r="F46" s="96" t="str">
        <f t="shared" si="4"/>
        <v/>
      </c>
      <c r="G46" s="95" t="str">
        <f t="shared" si="5"/>
        <v/>
      </c>
      <c r="H46" s="360" t="str">
        <f t="shared" si="6"/>
        <v/>
      </c>
      <c r="I46" s="361"/>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2" t="str">
        <f>IF('Bilan Groupe Compétences'!A48="","",'Bilan Groupe Compétences'!A48)</f>
        <v>CT 11. S'autoévaluer</v>
      </c>
      <c r="B47" s="363"/>
      <c r="C47" s="363"/>
      <c r="D47" s="363"/>
      <c r="E47" s="364"/>
      <c r="F47" s="96" t="str">
        <f t="shared" si="4"/>
        <v/>
      </c>
      <c r="G47" s="95" t="str">
        <f t="shared" si="5"/>
        <v/>
      </c>
      <c r="H47" s="360" t="str">
        <f t="shared" si="6"/>
        <v/>
      </c>
      <c r="I47" s="361"/>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2" t="str">
        <f>IF('Bilan Groupe Compétences'!A49="","",'Bilan Groupe Compétences'!A49)</f>
        <v/>
      </c>
      <c r="B48" s="363"/>
      <c r="C48" s="363"/>
      <c r="D48" s="363"/>
      <c r="E48" s="364"/>
      <c r="F48" s="96" t="str">
        <f t="shared" si="4"/>
        <v/>
      </c>
      <c r="G48" s="95" t="str">
        <f t="shared" si="5"/>
        <v/>
      </c>
      <c r="H48" s="360" t="str">
        <f t="shared" si="6"/>
        <v/>
      </c>
      <c r="I48" s="361"/>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2" t="str">
        <f>IF('Bilan Groupe Compétences'!A50="","",'Bilan Groupe Compétences'!A50)</f>
        <v/>
      </c>
      <c r="B49" s="363"/>
      <c r="C49" s="363"/>
      <c r="D49" s="363"/>
      <c r="E49" s="364"/>
      <c r="F49" s="96" t="str">
        <f t="shared" si="4"/>
        <v/>
      </c>
      <c r="G49" s="95" t="str">
        <f t="shared" si="5"/>
        <v/>
      </c>
      <c r="H49" s="360" t="str">
        <f t="shared" si="6"/>
        <v/>
      </c>
      <c r="I49" s="361"/>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2" t="str">
        <f>IF('Bilan Groupe Compétences'!A51="","",'Bilan Groupe Compétences'!A51)</f>
        <v/>
      </c>
      <c r="B50" s="363"/>
      <c r="C50" s="363"/>
      <c r="D50" s="363"/>
      <c r="E50" s="364"/>
      <c r="F50" s="96" t="str">
        <f t="shared" si="4"/>
        <v/>
      </c>
      <c r="G50" s="95" t="str">
        <f t="shared" si="5"/>
        <v/>
      </c>
      <c r="H50" s="360" t="str">
        <f t="shared" si="6"/>
        <v/>
      </c>
      <c r="I50" s="361"/>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2" t="str">
        <f>IF('Bilan Groupe Compétences'!A52="","",'Bilan Groupe Compétences'!A52)</f>
        <v/>
      </c>
      <c r="B51" s="363"/>
      <c r="C51" s="363"/>
      <c r="D51" s="363"/>
      <c r="E51" s="364"/>
      <c r="F51" s="96" t="str">
        <f t="shared" si="4"/>
        <v/>
      </c>
      <c r="G51" s="95" t="str">
        <f t="shared" si="5"/>
        <v/>
      </c>
      <c r="H51" s="360" t="str">
        <f t="shared" si="6"/>
        <v/>
      </c>
      <c r="I51" s="361"/>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2" t="str">
        <f>IF('Bilan Groupe Compétences'!A53="","",'Bilan Groupe Compétences'!A53)</f>
        <v/>
      </c>
      <c r="B52" s="363"/>
      <c r="C52" s="363"/>
      <c r="D52" s="363"/>
      <c r="E52" s="364"/>
      <c r="F52" s="96" t="str">
        <f t="shared" si="4"/>
        <v/>
      </c>
      <c r="G52" s="95" t="str">
        <f t="shared" si="5"/>
        <v/>
      </c>
      <c r="H52" s="360" t="str">
        <f t="shared" si="6"/>
        <v/>
      </c>
      <c r="I52" s="361"/>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2" t="str">
        <f>IF('Bilan Groupe Compétences'!A54="","",'Bilan Groupe Compétences'!A54)</f>
        <v/>
      </c>
      <c r="B53" s="363"/>
      <c r="C53" s="363"/>
      <c r="D53" s="363"/>
      <c r="E53" s="364"/>
      <c r="F53" s="96" t="str">
        <f t="shared" si="4"/>
        <v/>
      </c>
      <c r="G53" s="95" t="str">
        <f t="shared" si="5"/>
        <v/>
      </c>
      <c r="H53" s="360" t="str">
        <f t="shared" si="6"/>
        <v/>
      </c>
      <c r="I53" s="361"/>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2" t="str">
        <f>IF('Bilan Groupe Compétences'!A55="","",'Bilan Groupe Compétences'!A55)</f>
        <v/>
      </c>
      <c r="B54" s="363"/>
      <c r="C54" s="363"/>
      <c r="D54" s="363"/>
      <c r="E54" s="364"/>
      <c r="F54" s="96" t="str">
        <f t="shared" si="4"/>
        <v/>
      </c>
      <c r="G54" s="95" t="str">
        <f t="shared" si="5"/>
        <v/>
      </c>
      <c r="H54" s="360" t="str">
        <f t="shared" si="6"/>
        <v/>
      </c>
      <c r="I54" s="361"/>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2" t="str">
        <f>IF('Bilan Groupe Compétences'!A56="","",'Bilan Groupe Compétences'!A56)</f>
        <v/>
      </c>
      <c r="B55" s="363"/>
      <c r="C55" s="363"/>
      <c r="D55" s="363"/>
      <c r="E55" s="364"/>
      <c r="F55" s="96" t="str">
        <f t="shared" si="4"/>
        <v/>
      </c>
      <c r="G55" s="95" t="str">
        <f t="shared" si="5"/>
        <v/>
      </c>
      <c r="H55" s="360" t="str">
        <f t="shared" si="6"/>
        <v/>
      </c>
      <c r="I55" s="361"/>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2" t="str">
        <f>IF('Bilan Groupe Compétences'!A57="","",'Bilan Groupe Compétences'!A57)</f>
        <v/>
      </c>
      <c r="B56" s="363"/>
      <c r="C56" s="363"/>
      <c r="D56" s="363"/>
      <c r="E56" s="364"/>
      <c r="F56" s="96" t="str">
        <f t="shared" si="4"/>
        <v/>
      </c>
      <c r="G56" s="95" t="str">
        <f t="shared" si="5"/>
        <v/>
      </c>
      <c r="H56" s="360" t="str">
        <f t="shared" si="6"/>
        <v/>
      </c>
      <c r="I56" s="361"/>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2" t="str">
        <f>IF('Bilan Groupe Compétences'!A58="","",'Bilan Groupe Compétences'!A58)</f>
        <v/>
      </c>
      <c r="B57" s="363"/>
      <c r="C57" s="363"/>
      <c r="D57" s="363"/>
      <c r="E57" s="364"/>
      <c r="F57" s="96" t="str">
        <f t="shared" si="4"/>
        <v/>
      </c>
      <c r="G57" s="95" t="str">
        <f t="shared" si="5"/>
        <v/>
      </c>
      <c r="H57" s="360" t="str">
        <f t="shared" si="6"/>
        <v/>
      </c>
      <c r="I57" s="361"/>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2" t="str">
        <f>IF('Bilan Groupe Compétences'!A59="","",'Bilan Groupe Compétences'!A59)</f>
        <v/>
      </c>
      <c r="B58" s="363"/>
      <c r="C58" s="363"/>
      <c r="D58" s="363"/>
      <c r="E58" s="364"/>
      <c r="F58" s="96" t="str">
        <f t="shared" si="4"/>
        <v/>
      </c>
      <c r="G58" s="95" t="str">
        <f t="shared" si="5"/>
        <v/>
      </c>
      <c r="H58" s="360" t="str">
        <f t="shared" si="6"/>
        <v/>
      </c>
      <c r="I58" s="361"/>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2" t="str">
        <f>IF('Bilan Groupe Compétences'!A60="","",'Bilan Groupe Compétences'!A60)</f>
        <v/>
      </c>
      <c r="B59" s="363"/>
      <c r="C59" s="363"/>
      <c r="D59" s="363"/>
      <c r="E59" s="364"/>
      <c r="F59" s="96" t="str">
        <f t="shared" si="4"/>
        <v/>
      </c>
      <c r="G59" s="95" t="str">
        <f t="shared" si="5"/>
        <v/>
      </c>
      <c r="H59" s="360" t="str">
        <f t="shared" si="6"/>
        <v/>
      </c>
      <c r="I59" s="361"/>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2" t="str">
        <f>IF('Bilan Groupe Compétences'!A61="","",'Bilan Groupe Compétences'!A61)</f>
        <v/>
      </c>
      <c r="B60" s="363"/>
      <c r="C60" s="363"/>
      <c r="D60" s="363"/>
      <c r="E60" s="364"/>
      <c r="F60" s="96" t="str">
        <f t="shared" si="4"/>
        <v/>
      </c>
      <c r="G60" s="95" t="str">
        <f t="shared" si="5"/>
        <v/>
      </c>
      <c r="H60" s="360" t="str">
        <f t="shared" si="6"/>
        <v/>
      </c>
      <c r="I60" s="361"/>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2" t="str">
        <f>IF('Bilan Groupe Compétences'!A62="","",'Bilan Groupe Compétences'!A62)</f>
        <v/>
      </c>
      <c r="B61" s="363"/>
      <c r="C61" s="363"/>
      <c r="D61" s="363"/>
      <c r="E61" s="364"/>
      <c r="F61" s="96" t="str">
        <f t="shared" si="4"/>
        <v/>
      </c>
      <c r="G61" s="95" t="str">
        <f t="shared" si="5"/>
        <v/>
      </c>
      <c r="H61" s="360" t="str">
        <f t="shared" si="6"/>
        <v/>
      </c>
      <c r="I61" s="361"/>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2" t="str">
        <f>IF('Bilan Groupe Compétences'!A63="","",'Bilan Groupe Compétences'!A63)</f>
        <v/>
      </c>
      <c r="B62" s="363"/>
      <c r="C62" s="363"/>
      <c r="D62" s="363"/>
      <c r="E62" s="364"/>
      <c r="F62" s="96" t="str">
        <f t="shared" si="4"/>
        <v/>
      </c>
      <c r="G62" s="95" t="str">
        <f t="shared" si="5"/>
        <v/>
      </c>
      <c r="H62" s="360" t="str">
        <f t="shared" si="6"/>
        <v/>
      </c>
      <c r="I62" s="361"/>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2" t="str">
        <f>IF('Bilan Groupe Compétences'!A64="","",'Bilan Groupe Compétences'!A64)</f>
        <v/>
      </c>
      <c r="B63" s="363"/>
      <c r="C63" s="363"/>
      <c r="D63" s="363"/>
      <c r="E63" s="364"/>
      <c r="F63" s="96" t="str">
        <f t="shared" si="4"/>
        <v/>
      </c>
      <c r="G63" s="95" t="str">
        <f t="shared" si="5"/>
        <v/>
      </c>
      <c r="H63" s="360" t="str">
        <f t="shared" si="6"/>
        <v/>
      </c>
      <c r="I63" s="361"/>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2" t="str">
        <f>IF('Bilan Groupe Compétences'!A65="","",'Bilan Groupe Compétences'!A65)</f>
        <v/>
      </c>
      <c r="B64" s="363"/>
      <c r="C64" s="363"/>
      <c r="D64" s="363"/>
      <c r="E64" s="364"/>
      <c r="F64" s="96" t="str">
        <f t="shared" si="4"/>
        <v/>
      </c>
      <c r="G64" s="95" t="str">
        <f t="shared" si="5"/>
        <v/>
      </c>
      <c r="H64" s="360" t="str">
        <f t="shared" si="6"/>
        <v/>
      </c>
      <c r="I64" s="361"/>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2" t="str">
        <f>IF('Bilan Groupe Compétences'!A66="","",'Bilan Groupe Compétences'!A66)</f>
        <v/>
      </c>
      <c r="B65" s="363"/>
      <c r="C65" s="363"/>
      <c r="D65" s="363"/>
      <c r="E65" s="364"/>
      <c r="F65" s="96" t="str">
        <f t="shared" si="4"/>
        <v/>
      </c>
      <c r="G65" s="95" t="str">
        <f t="shared" si="5"/>
        <v/>
      </c>
      <c r="H65" s="360" t="str">
        <f t="shared" si="6"/>
        <v/>
      </c>
      <c r="I65" s="361"/>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2" t="str">
        <f>IF('Bilan Groupe Compétences'!A67="","",'Bilan Groupe Compétences'!A67)</f>
        <v/>
      </c>
      <c r="B66" s="363"/>
      <c r="C66" s="363"/>
      <c r="D66" s="363"/>
      <c r="E66" s="364"/>
      <c r="F66" s="96" t="str">
        <f t="shared" si="4"/>
        <v/>
      </c>
      <c r="G66" s="95" t="str">
        <f t="shared" si="5"/>
        <v/>
      </c>
      <c r="H66" s="360" t="str">
        <f t="shared" si="6"/>
        <v/>
      </c>
      <c r="I66" s="361"/>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2" t="str">
        <f>IF('Bilan Groupe Compétences'!A68="","",'Bilan Groupe Compétences'!A68)</f>
        <v/>
      </c>
      <c r="B67" s="363"/>
      <c r="C67" s="363"/>
      <c r="D67" s="363"/>
      <c r="E67" s="364"/>
      <c r="F67" s="96" t="str">
        <f t="shared" si="4"/>
        <v/>
      </c>
      <c r="G67" s="95" t="str">
        <f t="shared" si="5"/>
        <v/>
      </c>
      <c r="H67" s="360" t="str">
        <f t="shared" si="6"/>
        <v/>
      </c>
      <c r="I67" s="361"/>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2" t="str">
        <f>IF('Bilan Groupe Compétences'!A69="","",'Bilan Groupe Compétences'!A69)</f>
        <v/>
      </c>
      <c r="B68" s="363"/>
      <c r="C68" s="363"/>
      <c r="D68" s="363"/>
      <c r="E68" s="364"/>
      <c r="F68" s="96" t="str">
        <f t="shared" si="4"/>
        <v/>
      </c>
      <c r="G68" s="95" t="str">
        <f t="shared" si="5"/>
        <v/>
      </c>
      <c r="H68" s="360" t="str">
        <f t="shared" si="6"/>
        <v/>
      </c>
      <c r="I68" s="361"/>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2" t="str">
        <f>IF('Bilan Groupe Compétences'!A70="","",'Bilan Groupe Compétences'!A70)</f>
        <v/>
      </c>
      <c r="B69" s="363"/>
      <c r="C69" s="363"/>
      <c r="D69" s="363"/>
      <c r="E69" s="379"/>
      <c r="F69" s="96" t="str">
        <f t="shared" si="4"/>
        <v/>
      </c>
      <c r="G69" s="95" t="str">
        <f t="shared" si="5"/>
        <v/>
      </c>
      <c r="H69" s="360" t="str">
        <f t="shared" si="6"/>
        <v/>
      </c>
      <c r="I69" s="361"/>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2" t="str">
        <f>IF('Bilan Groupe Compétences'!A71="","",'Bilan Groupe Compétences'!A71)</f>
        <v/>
      </c>
      <c r="B70" s="363"/>
      <c r="C70" s="363"/>
      <c r="D70" s="363"/>
      <c r="E70" s="379"/>
      <c r="F70" s="96" t="str">
        <f t="shared" si="4"/>
        <v/>
      </c>
      <c r="G70" s="95" t="str">
        <f t="shared" si="5"/>
        <v/>
      </c>
      <c r="H70" s="360" t="str">
        <f t="shared" si="6"/>
        <v/>
      </c>
      <c r="I70" s="361"/>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6" t="str">
        <f>IF('Bilan Groupe Compétences'!A72="","",'Bilan Groupe Compétences'!A72)</f>
        <v/>
      </c>
      <c r="B71" s="337"/>
      <c r="C71" s="337"/>
      <c r="D71" s="337"/>
      <c r="E71" s="338"/>
      <c r="F71" s="98" t="str">
        <f t="shared" si="4"/>
        <v/>
      </c>
      <c r="G71" s="99" t="str">
        <f t="shared" si="5"/>
        <v/>
      </c>
      <c r="H71" s="380" t="str">
        <f t="shared" si="6"/>
        <v/>
      </c>
      <c r="I71" s="381"/>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127</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132</v>
      </c>
      <c r="HT300" s="10" t="str">
        <f ca="1">IF(COUNTA($HV$300:$JS$300)-COUNTIF($HV$300:$JS$300,"")=0,$HI$307,IF(COUNTIF(HV306:JS306,$HI$307)=COUNTA($J$6:$BG$6)-COUNTIF($J$6:$BG$6,""),$HI$307,IF(AND(COUNTA($J$7:$BG$7)-COUNTIF($J$7:$BG$7,$HI$307)=COUNTIF($J$7:$BG$7,$HI$306),COUNTA($J$12:$BG$71)=COUNTIF($J$12:$BG$71,$HI$306)),$HI$306,SUM(HV300:JS300)/SUM(HV305:JS305))))</f>
        <v>NC</v>
      </c>
      <c r="HU300" s="16" t="s">
        <v>130</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133</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571" priority="22" operator="equal">
      <formula>20</formula>
    </cfRule>
    <cfRule type="cellIs" dxfId="570" priority="23" operator="between">
      <formula>15</formula>
      <formula>19.9999999999999</formula>
    </cfRule>
    <cfRule type="cellIs" dxfId="569" priority="24" operator="between">
      <formula>10</formula>
      <formula>14.9999999999999</formula>
    </cfRule>
    <cfRule type="containsBlanks" dxfId="568" priority="25" stopIfTrue="1">
      <formula>LEN(TRIM(J5))=0</formula>
    </cfRule>
    <cfRule type="cellIs" dxfId="567" priority="26" operator="between">
      <formula>5</formula>
      <formula>9.999999999999</formula>
    </cfRule>
    <cfRule type="cellIs" dxfId="566" priority="27" operator="between">
      <formula>0</formula>
      <formula>4.99999999999999</formula>
    </cfRule>
  </conditionalFormatting>
  <conditionalFormatting sqref="J6:BG6">
    <cfRule type="cellIs" dxfId="565" priority="16" operator="equal">
      <formula>20</formula>
    </cfRule>
    <cfRule type="cellIs" dxfId="564" priority="17" operator="between">
      <formula>15</formula>
      <formula>19.9999999999999</formula>
    </cfRule>
    <cfRule type="cellIs" dxfId="563" priority="18" operator="between">
      <formula>10</formula>
      <formula>14.9999999999999</formula>
    </cfRule>
    <cfRule type="containsBlanks" dxfId="562" priority="19" stopIfTrue="1">
      <formula>LEN(TRIM(J6))=0</formula>
    </cfRule>
    <cfRule type="cellIs" dxfId="561" priority="20" operator="between">
      <formula>5</formula>
      <formula>9.999999999999</formula>
    </cfRule>
    <cfRule type="cellIs" dxfId="560" priority="21" operator="between">
      <formula>0</formula>
      <formula>4.99999999999999</formula>
    </cfRule>
  </conditionalFormatting>
  <conditionalFormatting sqref="F12:G71">
    <cfRule type="cellIs" dxfId="559" priority="10" operator="equal">
      <formula>20</formula>
    </cfRule>
    <cfRule type="cellIs" dxfId="558" priority="11" operator="between">
      <formula>15</formula>
      <formula>19.9999999999999</formula>
    </cfRule>
    <cfRule type="cellIs" dxfId="557" priority="12" operator="between">
      <formula>10</formula>
      <formula>14.9999999999999</formula>
    </cfRule>
    <cfRule type="containsBlanks" dxfId="556" priority="13" stopIfTrue="1">
      <formula>LEN(TRIM(F12))=0</formula>
    </cfRule>
    <cfRule type="cellIs" dxfId="555" priority="14" operator="between">
      <formula>5</formula>
      <formula>9.999999999999</formula>
    </cfRule>
    <cfRule type="cellIs" dxfId="554" priority="15" operator="between">
      <formula>0</formula>
      <formula>4.99999999999999</formula>
    </cfRule>
  </conditionalFormatting>
  <conditionalFormatting sqref="A7">
    <cfRule type="cellIs" dxfId="553" priority="4" operator="equal">
      <formula>20</formula>
    </cfRule>
    <cfRule type="cellIs" dxfId="552" priority="5" operator="between">
      <formula>15</formula>
      <formula>19.9999999999999</formula>
    </cfRule>
    <cfRule type="cellIs" dxfId="551" priority="6" operator="between">
      <formula>10</formula>
      <formula>14.9999999999999</formula>
    </cfRule>
    <cfRule type="containsBlanks" dxfId="550" priority="7" stopIfTrue="1">
      <formula>LEN(TRIM(A7))=0</formula>
    </cfRule>
    <cfRule type="cellIs" dxfId="549" priority="8" operator="between">
      <formula>5</formula>
      <formula>9.999999999999</formula>
    </cfRule>
    <cfRule type="cellIs" dxfId="548" priority="9" operator="between">
      <formula>0</formula>
      <formula>4.99999999999999</formula>
    </cfRule>
  </conditionalFormatting>
  <conditionalFormatting sqref="C5">
    <cfRule type="cellIs" dxfId="547" priority="3" operator="equal">
      <formula>20</formula>
    </cfRule>
  </conditionalFormatting>
  <conditionalFormatting sqref="J12:BG71 H12:H71">
    <cfRule type="cellIs" dxfId="546" priority="28" stopIfTrue="1" operator="equal">
      <formula>$HI$301</formula>
    </cfRule>
    <cfRule type="cellIs" dxfId="545" priority="29" stopIfTrue="1" operator="equal">
      <formula>$HI$302</formula>
    </cfRule>
    <cfRule type="cellIs" dxfId="544" priority="30" stopIfTrue="1" operator="equal">
      <formula>$HI$303</formula>
    </cfRule>
    <cfRule type="cellIs" dxfId="543" priority="31" stopIfTrue="1" operator="equal">
      <formula>$HI$304</formula>
    </cfRule>
    <cfRule type="cellIs" dxfId="542" priority="32" stopIfTrue="1" operator="equal">
      <formula>$HI$305</formula>
    </cfRule>
    <cfRule type="cellIs" dxfId="541" priority="33" stopIfTrue="1" operator="equal">
      <formula>$HI$306</formula>
    </cfRule>
  </conditionalFormatting>
  <conditionalFormatting sqref="J7:BG7">
    <cfRule type="cellIs" dxfId="540" priority="34" operator="equal">
      <formula>$HI$306</formula>
    </cfRule>
    <cfRule type="cellIs" dxfId="539" priority="35" operator="equal">
      <formula>$HI$305</formula>
    </cfRule>
    <cfRule type="cellIs" dxfId="538" priority="36" operator="equal">
      <formula>$HI$304</formula>
    </cfRule>
    <cfRule type="cellIs" dxfId="537" priority="37" operator="equal">
      <formula>$HI$303</formula>
    </cfRule>
    <cfRule type="cellIs" dxfId="536" priority="38" operator="equal">
      <formula>$HI$302</formula>
    </cfRule>
    <cfRule type="cellIs" dxfId="535" priority="39" operator="equal">
      <formula>$HI$301</formula>
    </cfRule>
    <cfRule type="cellIs" dxfId="534" priority="40" operator="equal">
      <formula>20</formula>
    </cfRule>
    <cfRule type="cellIs" dxfId="533" priority="41" operator="between">
      <formula>15</formula>
      <formula>19.9999999999999</formula>
    </cfRule>
    <cfRule type="cellIs" dxfId="532" priority="42" operator="between">
      <formula>10</formula>
      <formula>14.9999999999999</formula>
    </cfRule>
    <cfRule type="containsBlanks" dxfId="531" priority="43" stopIfTrue="1">
      <formula>LEN(TRIM(J7))=0</formula>
    </cfRule>
    <cfRule type="cellIs" dxfId="530" priority="44" operator="between">
      <formula>5</formula>
      <formula>9.999999999999</formula>
    </cfRule>
    <cfRule type="cellIs" dxfId="529" priority="45" operator="between">
      <formula>0</formula>
      <formula>4.99999999999999</formula>
    </cfRule>
  </conditionalFormatting>
  <conditionalFormatting sqref="A7:B8">
    <cfRule type="cellIs" dxfId="528" priority="46" operator="equal">
      <formula>$HI$306</formula>
    </cfRule>
  </conditionalFormatting>
  <dataValidations count="3">
    <dataValidation type="list" allowBlank="1" showInputMessage="1" showErrorMessage="1" sqref="J12:BG71">
      <formula1>$HI$301:$HI$306</formula1>
    </dataValidation>
    <dataValidation type="list" allowBlank="1" showInputMessage="1" showErrorMessage="1" sqref="J7:BG7">
      <formula1>$HI$301:$HI$348</formula1>
    </dataValidation>
    <dataValidation type="list" allowBlank="1" showInputMessage="1" showErrorMessage="1" sqref="J8:BG8">
      <formula1>$HP$301:$HP$329</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FA601D1D-5185-4E0C-8181-1667B31E2211}">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764B9621-4E23-437C-A7F2-BAD6103122FC}">
            <xm:f>'Classe, période, dates, coef'!$DW$301</xm:f>
            <x14:dxf>
              <font>
                <color rgb="FFFF0000"/>
              </font>
              <fill>
                <patternFill>
                  <bgColor rgb="FFFFCCCC"/>
                </patternFill>
              </fill>
            </x14:dxf>
          </x14:cfRule>
          <xm:sqref>A2:I4</xm:sqref>
        </x14:conditionalFormatting>
      </x14:conditionalFormatting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7" t="str">
        <f>IF(OR('Classe, période, dates, coef'!A7="",'Classe, période, dates, coef'!A14=""),'Bilan Groupe Compétences'!B3,CONCATENATE('Classe, période, dates, coef'!A7,"  ~  Période : ",'Classe, période, dates, coef'!A14))</f>
        <v>Affichage classe et période : Complétez l'onglet ''Classe, période, dates, coef''</v>
      </c>
      <c r="C1" s="357"/>
      <c r="D1" s="357"/>
      <c r="E1" s="357"/>
      <c r="F1" s="357"/>
      <c r="G1" s="357"/>
      <c r="H1" s="357"/>
      <c r="I1" s="357"/>
      <c r="J1" s="111" t="str">
        <f>CONCATENATE("   ",'Bilan Groupe Compétences'!DW303)</f>
        <v xml:space="preserve">   Seconde Relation Client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5" t="str">
        <f ca="1">IF(INDEX($HF$301:$HG$338,MATCH(RIGHT(CELL("nomfichier",$HF$301),2),$HF$301:$HF$338,0),2)=0,'Classe, période, dates, coef'!DW301,INDEX($HF$301:$HG$338,MATCH(RIGHT(CELL("nomfichier",$HF$301),2),$HF$301:$HF$338,0),2))</f>
        <v>Nom élève &gt; Complétez l'onglet ''Classe, période, dates, coef''</v>
      </c>
      <c r="B2" s="355"/>
      <c r="C2" s="355"/>
      <c r="D2" s="355"/>
      <c r="E2" s="355"/>
      <c r="F2" s="355"/>
      <c r="G2" s="355"/>
      <c r="H2" s="355"/>
      <c r="I2" s="355"/>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5"/>
      <c r="B3" s="355"/>
      <c r="C3" s="355"/>
      <c r="D3" s="355"/>
      <c r="E3" s="355"/>
      <c r="F3" s="355"/>
      <c r="G3" s="355"/>
      <c r="H3" s="355"/>
      <c r="I3" s="355"/>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6"/>
      <c r="B4" s="356"/>
      <c r="C4" s="356"/>
      <c r="D4" s="356"/>
      <c r="E4" s="356"/>
      <c r="F4" s="356"/>
      <c r="G4" s="356"/>
      <c r="H4" s="356"/>
      <c r="I4" s="356"/>
    </row>
    <row r="5" spans="1:127" ht="21" customHeight="1" thickTop="1" x14ac:dyDescent="0.2">
      <c r="A5" s="365" t="s">
        <v>49</v>
      </c>
      <c r="B5" s="366"/>
      <c r="C5" s="382" t="s">
        <v>75</v>
      </c>
      <c r="D5" s="55">
        <v>4</v>
      </c>
      <c r="E5" s="385" t="s">
        <v>99</v>
      </c>
      <c r="F5" s="385"/>
      <c r="G5" s="385"/>
      <c r="H5" s="385"/>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7"/>
      <c r="B6" s="368"/>
      <c r="C6" s="383"/>
      <c r="D6" s="90">
        <v>4</v>
      </c>
      <c r="E6" s="386" t="s">
        <v>100</v>
      </c>
      <c r="F6" s="386"/>
      <c r="G6" s="386"/>
      <c r="H6" s="386"/>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9" t="str">
        <f>IF(COUNTA(J5:BG6)-COUNTIF(J5:BG6,"")=0,"",IF(ISTEXT(HT300),HT300,ROUND(HT300,1)))</f>
        <v/>
      </c>
      <c r="B7" s="370"/>
      <c r="C7" s="383"/>
      <c r="D7" s="204">
        <v>4</v>
      </c>
      <c r="E7" s="203"/>
      <c r="F7" s="400" t="s">
        <v>122</v>
      </c>
      <c r="G7" s="400"/>
      <c r="H7" s="400"/>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1"/>
      <c r="B8" s="372"/>
      <c r="C8" s="384"/>
      <c r="D8" s="201">
        <v>4</v>
      </c>
      <c r="E8" s="202"/>
      <c r="F8" s="401" t="s">
        <v>232</v>
      </c>
      <c r="G8" s="401"/>
      <c r="H8" s="401"/>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2" t="s">
        <v>22</v>
      </c>
      <c r="B9" s="393"/>
      <c r="C9" s="393"/>
      <c r="D9" s="393"/>
      <c r="E9" s="97">
        <v>4</v>
      </c>
      <c r="F9" s="387" t="s">
        <v>118</v>
      </c>
      <c r="G9" s="388"/>
      <c r="H9" s="388"/>
      <c r="I9" s="389"/>
      <c r="J9" s="375" t="str">
        <f t="shared" ref="J9:BG9" ca="1" si="3">IF(OFFSET($HN$301,COLUMN(A:A)-1,0)=0,"",OFFSET($HN$301,COLUMN(A:A)-1,0))</f>
        <v/>
      </c>
      <c r="K9" s="358" t="str">
        <f t="shared" ca="1" si="3"/>
        <v/>
      </c>
      <c r="L9" s="358" t="str">
        <f t="shared" ca="1" si="3"/>
        <v/>
      </c>
      <c r="M9" s="358" t="str">
        <f t="shared" ca="1" si="3"/>
        <v/>
      </c>
      <c r="N9" s="358" t="str">
        <f t="shared" ca="1" si="3"/>
        <v/>
      </c>
      <c r="O9" s="358" t="str">
        <f t="shared" ca="1" si="3"/>
        <v/>
      </c>
      <c r="P9" s="358" t="str">
        <f t="shared" ca="1" si="3"/>
        <v/>
      </c>
      <c r="Q9" s="358" t="str">
        <f t="shared" ca="1" si="3"/>
        <v/>
      </c>
      <c r="R9" s="358" t="str">
        <f t="shared" ca="1" si="3"/>
        <v/>
      </c>
      <c r="S9" s="358" t="str">
        <f t="shared" ca="1" si="3"/>
        <v/>
      </c>
      <c r="T9" s="358" t="str">
        <f t="shared" ca="1" si="3"/>
        <v/>
      </c>
      <c r="U9" s="358" t="str">
        <f t="shared" ca="1" si="3"/>
        <v/>
      </c>
      <c r="V9" s="358" t="str">
        <f t="shared" ca="1" si="3"/>
        <v/>
      </c>
      <c r="W9" s="358" t="str">
        <f t="shared" ca="1" si="3"/>
        <v/>
      </c>
      <c r="X9" s="358" t="str">
        <f t="shared" ca="1" si="3"/>
        <v/>
      </c>
      <c r="Y9" s="358" t="str">
        <f t="shared" ca="1" si="3"/>
        <v/>
      </c>
      <c r="Z9" s="358" t="str">
        <f t="shared" ca="1" si="3"/>
        <v/>
      </c>
      <c r="AA9" s="358" t="str">
        <f t="shared" ca="1" si="3"/>
        <v/>
      </c>
      <c r="AB9" s="358" t="str">
        <f t="shared" ca="1" si="3"/>
        <v/>
      </c>
      <c r="AC9" s="358" t="str">
        <f t="shared" ca="1" si="3"/>
        <v/>
      </c>
      <c r="AD9" s="358" t="str">
        <f t="shared" ca="1" si="3"/>
        <v/>
      </c>
      <c r="AE9" s="358" t="str">
        <f t="shared" ca="1" si="3"/>
        <v/>
      </c>
      <c r="AF9" s="358" t="str">
        <f t="shared" ca="1" si="3"/>
        <v/>
      </c>
      <c r="AG9" s="358" t="str">
        <f t="shared" ca="1" si="3"/>
        <v/>
      </c>
      <c r="AH9" s="358" t="str">
        <f t="shared" ca="1" si="3"/>
        <v/>
      </c>
      <c r="AI9" s="358" t="str">
        <f t="shared" ca="1" si="3"/>
        <v/>
      </c>
      <c r="AJ9" s="358" t="str">
        <f t="shared" ca="1" si="3"/>
        <v/>
      </c>
      <c r="AK9" s="358" t="str">
        <f t="shared" ca="1" si="3"/>
        <v/>
      </c>
      <c r="AL9" s="358" t="str">
        <f t="shared" ca="1" si="3"/>
        <v/>
      </c>
      <c r="AM9" s="358" t="str">
        <f t="shared" ca="1" si="3"/>
        <v/>
      </c>
      <c r="AN9" s="358" t="str">
        <f t="shared" ca="1" si="3"/>
        <v/>
      </c>
      <c r="AO9" s="358" t="str">
        <f t="shared" ca="1" si="3"/>
        <v/>
      </c>
      <c r="AP9" s="358" t="str">
        <f t="shared" ca="1" si="3"/>
        <v/>
      </c>
      <c r="AQ9" s="358" t="str">
        <f t="shared" ca="1" si="3"/>
        <v/>
      </c>
      <c r="AR9" s="358" t="str">
        <f t="shared" ca="1" si="3"/>
        <v/>
      </c>
      <c r="AS9" s="358" t="str">
        <f t="shared" ca="1" si="3"/>
        <v/>
      </c>
      <c r="AT9" s="358" t="str">
        <f t="shared" ca="1" si="3"/>
        <v/>
      </c>
      <c r="AU9" s="358" t="str">
        <f t="shared" ca="1" si="3"/>
        <v/>
      </c>
      <c r="AV9" s="358" t="str">
        <f t="shared" ca="1" si="3"/>
        <v/>
      </c>
      <c r="AW9" s="358" t="str">
        <f t="shared" ca="1" si="3"/>
        <v/>
      </c>
      <c r="AX9" s="358" t="str">
        <f t="shared" ca="1" si="3"/>
        <v/>
      </c>
      <c r="AY9" s="358" t="str">
        <f t="shared" ca="1" si="3"/>
        <v/>
      </c>
      <c r="AZ9" s="358" t="str">
        <f t="shared" ca="1" si="3"/>
        <v/>
      </c>
      <c r="BA9" s="358" t="str">
        <f t="shared" ca="1" si="3"/>
        <v/>
      </c>
      <c r="BB9" s="358" t="str">
        <f t="shared" ca="1" si="3"/>
        <v/>
      </c>
      <c r="BC9" s="358" t="str">
        <f t="shared" ca="1" si="3"/>
        <v/>
      </c>
      <c r="BD9" s="358" t="str">
        <f t="shared" ca="1" si="3"/>
        <v/>
      </c>
      <c r="BE9" s="358" t="str">
        <f t="shared" ca="1" si="3"/>
        <v/>
      </c>
      <c r="BF9" s="358" t="str">
        <f t="shared" ca="1" si="3"/>
        <v/>
      </c>
      <c r="BG9" s="373" t="str">
        <f t="shared" ca="1" si="3"/>
        <v/>
      </c>
      <c r="DF9" s="9"/>
      <c r="DG9" s="28"/>
      <c r="DI9" s="28"/>
      <c r="DK9" s="28"/>
      <c r="DO9" s="28"/>
      <c r="DQ9" s="28"/>
      <c r="DS9" s="28"/>
      <c r="DU9" s="28"/>
      <c r="DW9" s="28"/>
    </row>
    <row r="10" spans="1:127" ht="36" customHeight="1" x14ac:dyDescent="0.2">
      <c r="A10" s="394" t="s">
        <v>23</v>
      </c>
      <c r="B10" s="395"/>
      <c r="C10" s="395"/>
      <c r="D10" s="395"/>
      <c r="E10" s="396"/>
      <c r="F10" s="112" t="str">
        <f>E6</f>
        <v>Moyenne minimale indicative</v>
      </c>
      <c r="G10" s="113" t="str">
        <f>E5</f>
        <v>Moyenne maximale indicative</v>
      </c>
      <c r="H10" s="390" t="s">
        <v>77</v>
      </c>
      <c r="I10" s="391"/>
      <c r="J10" s="376"/>
      <c r="K10" s="359"/>
      <c r="L10" s="359"/>
      <c r="M10" s="359"/>
      <c r="N10" s="359"/>
      <c r="O10" s="359"/>
      <c r="P10" s="359"/>
      <c r="Q10" s="359"/>
      <c r="R10" s="359"/>
      <c r="S10" s="359"/>
      <c r="T10" s="359"/>
      <c r="U10" s="359"/>
      <c r="V10" s="359"/>
      <c r="W10" s="359"/>
      <c r="X10" s="359"/>
      <c r="Y10" s="359"/>
      <c r="Z10" s="359"/>
      <c r="AA10" s="359"/>
      <c r="AB10" s="359"/>
      <c r="AC10" s="359"/>
      <c r="AD10" s="359"/>
      <c r="AE10" s="359"/>
      <c r="AF10" s="359"/>
      <c r="AG10" s="359"/>
      <c r="AH10" s="359"/>
      <c r="AI10" s="359"/>
      <c r="AJ10" s="359"/>
      <c r="AK10" s="359"/>
      <c r="AL10" s="359"/>
      <c r="AM10" s="359"/>
      <c r="AN10" s="359"/>
      <c r="AO10" s="359"/>
      <c r="AP10" s="359"/>
      <c r="AQ10" s="359"/>
      <c r="AR10" s="359"/>
      <c r="AS10" s="359"/>
      <c r="AT10" s="359"/>
      <c r="AU10" s="359"/>
      <c r="AV10" s="359"/>
      <c r="AW10" s="359"/>
      <c r="AX10" s="359"/>
      <c r="AY10" s="359"/>
      <c r="AZ10" s="359"/>
      <c r="BA10" s="359"/>
      <c r="BB10" s="359"/>
      <c r="BC10" s="359"/>
      <c r="BD10" s="359"/>
      <c r="BE10" s="359"/>
      <c r="BF10" s="359"/>
      <c r="BG10" s="374"/>
      <c r="DF10" s="9"/>
      <c r="DG10" s="28"/>
      <c r="DI10" s="28"/>
      <c r="DK10" s="28"/>
      <c r="DO10" s="28"/>
      <c r="DQ10" s="28"/>
      <c r="DS10" s="28"/>
      <c r="DU10" s="28"/>
      <c r="DW10" s="28"/>
    </row>
    <row r="11" spans="1:127" ht="12.75" customHeight="1" x14ac:dyDescent="0.2">
      <c r="A11" s="397">
        <v>6</v>
      </c>
      <c r="B11" s="398"/>
      <c r="C11" s="398"/>
      <c r="D11" s="398"/>
      <c r="E11" s="399"/>
      <c r="F11" s="82">
        <v>6</v>
      </c>
      <c r="G11" s="100">
        <v>6</v>
      </c>
      <c r="H11" s="377">
        <v>6</v>
      </c>
      <c r="I11" s="378"/>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2" t="str">
        <f>IF('Bilan Groupe Compétences'!A13="","",'Bilan Groupe Compétences'!A13)</f>
        <v>Orientation MA1 : Communiquer avec courtoisie, faire preuve de serviabilité, de calme et de tact</v>
      </c>
      <c r="B12" s="363"/>
      <c r="C12" s="363"/>
      <c r="D12" s="363"/>
      <c r="E12" s="363"/>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60" t="str">
        <f t="shared" ref="H12:H71" si="6">IF(HR307="","",HR307)</f>
        <v/>
      </c>
      <c r="I12" s="361"/>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2" t="str">
        <f>IF('Bilan Groupe Compétences'!A14="","",'Bilan Groupe Compétences'!A14)</f>
        <v>Orientation MA2 : Maintenir son espace de travail fonctionnel et propre dans le respect des règles internes</v>
      </c>
      <c r="B13" s="363"/>
      <c r="C13" s="363"/>
      <c r="D13" s="363"/>
      <c r="E13" s="364"/>
      <c r="F13" s="96" t="str">
        <f t="shared" si="4"/>
        <v/>
      </c>
      <c r="G13" s="95" t="str">
        <f t="shared" si="5"/>
        <v/>
      </c>
      <c r="H13" s="360" t="str">
        <f t="shared" si="6"/>
        <v/>
      </c>
      <c r="I13" s="361"/>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2" t="str">
        <f>IF('Bilan Groupe Compétences'!A15="","",'Bilan Groupe Compétences'!A15)</f>
        <v>Orientation MA3 : Rechercher, trier, classifier, sélectionner l'information papier et numérique</v>
      </c>
      <c r="B14" s="363"/>
      <c r="C14" s="363"/>
      <c r="D14" s="363"/>
      <c r="E14" s="364"/>
      <c r="F14" s="96" t="str">
        <f t="shared" si="4"/>
        <v/>
      </c>
      <c r="G14" s="95" t="str">
        <f t="shared" si="5"/>
        <v/>
      </c>
      <c r="H14" s="360" t="str">
        <f t="shared" si="6"/>
        <v/>
      </c>
      <c r="I14" s="361"/>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2" t="str">
        <f>IF('Bilan Groupe Compétences'!A16="","",'Bilan Groupe Compétences'!A16)</f>
        <v>Orientation MA4 : Rédiger correctement des messages et comptes-rendus simples</v>
      </c>
      <c r="B15" s="363"/>
      <c r="C15" s="363"/>
      <c r="D15" s="363"/>
      <c r="E15" s="364"/>
      <c r="F15" s="96" t="str">
        <f t="shared" si="4"/>
        <v/>
      </c>
      <c r="G15" s="95" t="str">
        <f t="shared" si="5"/>
        <v/>
      </c>
      <c r="H15" s="360" t="str">
        <f t="shared" si="6"/>
        <v/>
      </c>
      <c r="I15" s="361"/>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2" t="str">
        <f>IF('Bilan Groupe Compétences'!A17="","",'Bilan Groupe Compétences'!A17)</f>
        <v>Orientation MA5 : Montrer de l'intérêt pour l'anglais et/ou autre(s) langue(s) étrangère(s)</v>
      </c>
      <c r="B16" s="363"/>
      <c r="C16" s="363"/>
      <c r="D16" s="363"/>
      <c r="E16" s="364"/>
      <c r="F16" s="96" t="str">
        <f t="shared" si="4"/>
        <v/>
      </c>
      <c r="G16" s="95" t="str">
        <f t="shared" si="5"/>
        <v/>
      </c>
      <c r="H16" s="360" t="str">
        <f t="shared" si="6"/>
        <v/>
      </c>
      <c r="I16" s="361"/>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2" t="str">
        <f>IF('Bilan Groupe Compétences'!A18="","",'Bilan Groupe Compétences'!A18)</f>
        <v>Orientation MCV-A1 : Effectuer et comprendre des calculs commerciaux simples (cadencier, % TVA et réduction)</v>
      </c>
      <c r="B17" s="363"/>
      <c r="C17" s="363"/>
      <c r="D17" s="363"/>
      <c r="E17" s="364"/>
      <c r="F17" s="96" t="str">
        <f t="shared" si="4"/>
        <v/>
      </c>
      <c r="G17" s="95" t="str">
        <f t="shared" si="5"/>
        <v/>
      </c>
      <c r="H17" s="360" t="str">
        <f t="shared" si="6"/>
        <v/>
      </c>
      <c r="I17" s="361"/>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2" t="str">
        <f>IF('Bilan Groupe Compétences'!A19="","",'Bilan Groupe Compétences'!A19)</f>
        <v>Orientation MCV-A2 : Travailler en équipe, collaborer, communiquer avec ses collaborateurs</v>
      </c>
      <c r="B18" s="363"/>
      <c r="C18" s="363"/>
      <c r="D18" s="363"/>
      <c r="E18" s="364"/>
      <c r="F18" s="96" t="str">
        <f t="shared" si="4"/>
        <v/>
      </c>
      <c r="G18" s="95" t="str">
        <f t="shared" si="5"/>
        <v/>
      </c>
      <c r="H18" s="360" t="str">
        <f t="shared" si="6"/>
        <v/>
      </c>
      <c r="I18" s="361"/>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2" t="str">
        <f>IF('Bilan Groupe Compétences'!A20="","",'Bilan Groupe Compétences'!A20)</f>
        <v>Orientation MCV-A3 : Argumenter, convaincre, répondre à des objections sur des sujets (ou produits) simples</v>
      </c>
      <c r="B19" s="363"/>
      <c r="C19" s="363"/>
      <c r="D19" s="363"/>
      <c r="E19" s="364"/>
      <c r="F19" s="96" t="str">
        <f t="shared" si="4"/>
        <v/>
      </c>
      <c r="G19" s="95" t="str">
        <f t="shared" si="5"/>
        <v/>
      </c>
      <c r="H19" s="360" t="str">
        <f t="shared" si="6"/>
        <v/>
      </c>
      <c r="I19" s="361"/>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2" t="str">
        <f>IF('Bilan Groupe Compétences'!A21="","",'Bilan Groupe Compétences'!A21)</f>
        <v>Orientation MCV-A4 : Se montrer dynamique, rapide et efficace dans la réalisation de tâches matérielles</v>
      </c>
      <c r="B20" s="363"/>
      <c r="C20" s="363"/>
      <c r="D20" s="363"/>
      <c r="E20" s="364"/>
      <c r="F20" s="96" t="str">
        <f t="shared" si="4"/>
        <v/>
      </c>
      <c r="G20" s="95" t="str">
        <f t="shared" si="5"/>
        <v/>
      </c>
      <c r="H20" s="360" t="str">
        <f t="shared" si="6"/>
        <v/>
      </c>
      <c r="I20" s="361"/>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2" t="str">
        <f>IF('Bilan Groupe Compétences'!A22="","",'Bilan Groupe Compétences'!A22)</f>
        <v>Orientation MCV-A5 : Mettre en valeur des présentations de produits et/ou créer des affichettes attrayantes</v>
      </c>
      <c r="B21" s="363"/>
      <c r="C21" s="363"/>
      <c r="D21" s="363"/>
      <c r="E21" s="364"/>
      <c r="F21" s="96" t="str">
        <f t="shared" si="4"/>
        <v/>
      </c>
      <c r="G21" s="95" t="str">
        <f t="shared" si="5"/>
        <v/>
      </c>
      <c r="H21" s="360" t="str">
        <f t="shared" si="6"/>
        <v/>
      </c>
      <c r="I21" s="361"/>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2" t="str">
        <f>IF('Bilan Groupe Compétences'!A23="","",'Bilan Groupe Compétences'!A23)</f>
        <v>Orientation MCV-B1 : Travailler en autonomie, faire preuve d’indépendance et d’organisation, prendre des initiatives</v>
      </c>
      <c r="B22" s="363"/>
      <c r="C22" s="363"/>
      <c r="D22" s="363"/>
      <c r="E22" s="364"/>
      <c r="F22" s="96" t="str">
        <f t="shared" si="4"/>
        <v/>
      </c>
      <c r="G22" s="95" t="str">
        <f t="shared" si="5"/>
        <v/>
      </c>
      <c r="H22" s="360" t="str">
        <f t="shared" si="6"/>
        <v/>
      </c>
      <c r="I22" s="361"/>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2" t="str">
        <f>IF('Bilan Groupe Compétences'!A24="","",'Bilan Groupe Compétences'!A24)</f>
        <v>Orientation MCV-B2 : Faire preuve de qualité d'écoute, d'observation, d'adaptabilité et d'aisance verbale</v>
      </c>
      <c r="B23" s="363"/>
      <c r="C23" s="363"/>
      <c r="D23" s="363"/>
      <c r="E23" s="364"/>
      <c r="F23" s="96" t="str">
        <f t="shared" si="4"/>
        <v/>
      </c>
      <c r="G23" s="95" t="str">
        <f t="shared" si="5"/>
        <v/>
      </c>
      <c r="H23" s="360" t="str">
        <f t="shared" si="6"/>
        <v/>
      </c>
      <c r="I23" s="361"/>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2" t="str">
        <f>IF('Bilan Groupe Compétences'!A25="","",'Bilan Groupe Compétences'!A25)</f>
        <v>Orientation MCV-B3 : Faire preuve d'aisance, de persévérance dans l'argumentation, la réponse aux objections</v>
      </c>
      <c r="B24" s="363"/>
      <c r="C24" s="363"/>
      <c r="D24" s="363"/>
      <c r="E24" s="364"/>
      <c r="F24" s="96" t="str">
        <f t="shared" si="4"/>
        <v/>
      </c>
      <c r="G24" s="95" t="str">
        <f t="shared" si="5"/>
        <v/>
      </c>
      <c r="H24" s="360" t="str">
        <f t="shared" si="6"/>
        <v/>
      </c>
      <c r="I24" s="361"/>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2" t="str">
        <f>IF('Bilan Groupe Compétences'!A26="","",'Bilan Groupe Compétences'!A26)</f>
        <v>Orientation MCV-B4 : Analyser, synthétiser, s’autoanalyser avec pertinence à l’oral ou l’écrit</v>
      </c>
      <c r="B25" s="363"/>
      <c r="C25" s="363"/>
      <c r="D25" s="363"/>
      <c r="E25" s="364"/>
      <c r="F25" s="96" t="str">
        <f t="shared" si="4"/>
        <v/>
      </c>
      <c r="G25" s="95" t="str">
        <f t="shared" si="5"/>
        <v/>
      </c>
      <c r="H25" s="360" t="str">
        <f t="shared" si="6"/>
        <v/>
      </c>
      <c r="I25" s="361"/>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2" t="str">
        <f>IF('Bilan Groupe Compétences'!A27="","",'Bilan Groupe Compétences'!A27)</f>
        <v>Orientation MCV-B5 : Se montrer rationnel, flexible et entreprenant dans des situations de mobilité</v>
      </c>
      <c r="B26" s="363"/>
      <c r="C26" s="363"/>
      <c r="D26" s="363"/>
      <c r="E26" s="364"/>
      <c r="F26" s="96" t="str">
        <f t="shared" si="4"/>
        <v/>
      </c>
      <c r="G26" s="95" t="str">
        <f t="shared" si="5"/>
        <v/>
      </c>
      <c r="H26" s="360" t="str">
        <f t="shared" si="6"/>
        <v/>
      </c>
      <c r="I26" s="361"/>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2" t="str">
        <f>IF('Bilan Groupe Compétences'!A28="","",'Bilan Groupe Compétences'!A28)</f>
        <v>1.A. Prendre contact avec le client interne ou externe (ou prospect), dans un cadre omnicanal :</v>
      </c>
      <c r="B27" s="363"/>
      <c r="C27" s="363"/>
      <c r="D27" s="363"/>
      <c r="E27" s="364"/>
      <c r="F27" s="96" t="str">
        <f t="shared" si="4"/>
        <v/>
      </c>
      <c r="G27" s="95" t="str">
        <f t="shared" si="5"/>
        <v/>
      </c>
      <c r="H27" s="360" t="str">
        <f t="shared" si="6"/>
        <v/>
      </c>
      <c r="I27" s="361"/>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2" t="str">
        <f>IF('Bilan Groupe Compétences'!A29="","",'Bilan Groupe Compétences'!A29)</f>
        <v>1.B. Identifier le client externe ou interne à l’organisation et ses caractéristiques, dans un cadre omnicanal</v>
      </c>
      <c r="B28" s="363"/>
      <c r="C28" s="363"/>
      <c r="D28" s="363"/>
      <c r="E28" s="364"/>
      <c r="F28" s="96" t="str">
        <f t="shared" si="4"/>
        <v/>
      </c>
      <c r="G28" s="95" t="str">
        <f t="shared" si="5"/>
        <v/>
      </c>
      <c r="H28" s="360" t="str">
        <f t="shared" si="6"/>
        <v/>
      </c>
      <c r="I28" s="361"/>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2" t="str">
        <f>IF('Bilan Groupe Compétences'!A30="","",'Bilan Groupe Compétences'!A30)</f>
        <v>1.C. Identifier le besoin du client externe ou interne (ou du prospect), dans un cadre omnicanal</v>
      </c>
      <c r="B29" s="363"/>
      <c r="C29" s="363"/>
      <c r="D29" s="363"/>
      <c r="E29" s="364"/>
      <c r="F29" s="96" t="str">
        <f t="shared" si="4"/>
        <v/>
      </c>
      <c r="G29" s="95" t="str">
        <f t="shared" si="5"/>
        <v/>
      </c>
      <c r="H29" s="360" t="str">
        <f t="shared" si="6"/>
        <v/>
      </c>
      <c r="I29" s="361"/>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2" t="str">
        <f>IF('Bilan Groupe Compétences'!A31="","",'Bilan Groupe Compétences'!A31)</f>
        <v>1.D. Proposer une solution adaptée au parcours et à l’expérience du client interne ou externe (ou prospect), dans un cadre omnicanal</v>
      </c>
      <c r="B30" s="363"/>
      <c r="C30" s="363"/>
      <c r="D30" s="363"/>
      <c r="E30" s="364"/>
      <c r="F30" s="96" t="str">
        <f t="shared" si="4"/>
        <v/>
      </c>
      <c r="G30" s="95" t="str">
        <f t="shared" si="5"/>
        <v/>
      </c>
      <c r="H30" s="360" t="str">
        <f t="shared" si="6"/>
        <v/>
      </c>
      <c r="I30" s="361"/>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2" t="str">
        <f>IF('Bilan Groupe Compétences'!A32="","",'Bilan Groupe Compétences'!A32)</f>
        <v>2.A. Gérer le suivi de la demande du client interne ou externe (ou du prospect) dans un cadre omnicanal, notamment :</v>
      </c>
      <c r="B31" s="363"/>
      <c r="C31" s="363"/>
      <c r="D31" s="363"/>
      <c r="E31" s="364"/>
      <c r="F31" s="96" t="str">
        <f t="shared" si="4"/>
        <v/>
      </c>
      <c r="G31" s="95" t="str">
        <f t="shared" si="5"/>
        <v/>
      </c>
      <c r="H31" s="360" t="str">
        <f t="shared" si="6"/>
        <v/>
      </c>
      <c r="I31" s="361"/>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2" t="str">
        <f>IF('Bilan Groupe Compétences'!A33="","",'Bilan Groupe Compétences'!A33)</f>
        <v>2.B. Satisfaire le client interne ou externe (ou prospect) dans un cadre omnicanal</v>
      </c>
      <c r="B32" s="363"/>
      <c r="C32" s="363"/>
      <c r="D32" s="363"/>
      <c r="E32" s="364"/>
      <c r="F32" s="96" t="str">
        <f t="shared" si="4"/>
        <v/>
      </c>
      <c r="G32" s="95" t="str">
        <f t="shared" si="5"/>
        <v/>
      </c>
      <c r="H32" s="360" t="str">
        <f t="shared" si="6"/>
        <v/>
      </c>
      <c r="I32" s="361"/>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2" t="str">
        <f>IF('Bilan Groupe Compétences'!A34="","",'Bilan Groupe Compétences'!A34)</f>
        <v>2.C. Fidéliser/pérenniser la relation avec le client interne ou externe dans un cadre omnicanal</v>
      </c>
      <c r="B33" s="363"/>
      <c r="C33" s="363"/>
      <c r="D33" s="363"/>
      <c r="E33" s="364"/>
      <c r="F33" s="96" t="str">
        <f t="shared" si="4"/>
        <v/>
      </c>
      <c r="G33" s="95" t="str">
        <f t="shared" si="5"/>
        <v/>
      </c>
      <c r="H33" s="360" t="str">
        <f t="shared" si="6"/>
        <v/>
      </c>
      <c r="I33" s="361"/>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2" t="str">
        <f>IF('Bilan Groupe Compétences'!A35="","",'Bilan Groupe Compétences'!A35)</f>
        <v>3.A. Assurer la veille informationnelle et commerciale (la collecte) dans un cadre omnicanal</v>
      </c>
      <c r="B34" s="363"/>
      <c r="C34" s="363"/>
      <c r="D34" s="363"/>
      <c r="E34" s="364"/>
      <c r="F34" s="96" t="str">
        <f t="shared" si="4"/>
        <v/>
      </c>
      <c r="G34" s="95" t="str">
        <f t="shared" si="5"/>
        <v/>
      </c>
      <c r="H34" s="360" t="str">
        <f t="shared" si="6"/>
        <v/>
      </c>
      <c r="I34" s="361"/>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2" t="str">
        <f>IF('Bilan Groupe Compétences'!A36="","",'Bilan Groupe Compétences'!A36)</f>
        <v>3.B. Traiter et exploiter l’information relative à la relation client (interne, externe ou prospect) dans un cadre omnicanal</v>
      </c>
      <c r="B35" s="363"/>
      <c r="C35" s="363"/>
      <c r="D35" s="363"/>
      <c r="E35" s="364"/>
      <c r="F35" s="96" t="str">
        <f t="shared" si="4"/>
        <v/>
      </c>
      <c r="G35" s="95" t="str">
        <f t="shared" si="5"/>
        <v/>
      </c>
      <c r="H35" s="360" t="str">
        <f t="shared" si="6"/>
        <v/>
      </c>
      <c r="I35" s="361"/>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2" t="str">
        <f>IF('Bilan Groupe Compétences'!A37="","",'Bilan Groupe Compétences'!A37)</f>
        <v>3.C. Diffuser l’information au client interne, externe ou au prospect dans un cadre omnicanal</v>
      </c>
      <c r="B36" s="363"/>
      <c r="C36" s="363"/>
      <c r="D36" s="363"/>
      <c r="E36" s="364"/>
      <c r="F36" s="96" t="str">
        <f t="shared" si="4"/>
        <v/>
      </c>
      <c r="G36" s="95" t="str">
        <f t="shared" si="5"/>
        <v/>
      </c>
      <c r="H36" s="360" t="str">
        <f t="shared" si="6"/>
        <v/>
      </c>
      <c r="I36" s="361"/>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2" t="str">
        <f>IF('Bilan Groupe Compétences'!A38="","",'Bilan Groupe Compétences'!A38)</f>
        <v>CT 1. Produire un résultat conforme à la commande (de la hiérarchie, du client…)</v>
      </c>
      <c r="B37" s="363"/>
      <c r="C37" s="363"/>
      <c r="D37" s="363"/>
      <c r="E37" s="364"/>
      <c r="F37" s="96" t="str">
        <f t="shared" si="4"/>
        <v/>
      </c>
      <c r="G37" s="95" t="str">
        <f t="shared" si="5"/>
        <v/>
      </c>
      <c r="H37" s="360" t="str">
        <f t="shared" si="6"/>
        <v/>
      </c>
      <c r="I37" s="361"/>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2" t="str">
        <f>IF('Bilan Groupe Compétences'!A39="","",'Bilan Groupe Compétences'!A39)</f>
        <v>CT 2. Respecter les délais impartis</v>
      </c>
      <c r="B38" s="363"/>
      <c r="C38" s="363"/>
      <c r="D38" s="363"/>
      <c r="E38" s="364"/>
      <c r="F38" s="96" t="str">
        <f t="shared" si="4"/>
        <v/>
      </c>
      <c r="G38" s="95" t="str">
        <f t="shared" si="5"/>
        <v/>
      </c>
      <c r="H38" s="360" t="str">
        <f t="shared" si="6"/>
        <v/>
      </c>
      <c r="I38" s="361"/>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2" t="str">
        <f>IF('Bilan Groupe Compétences'!A40="","",'Bilan Groupe Compétences'!A40)</f>
        <v>CT 3. Restituer la présentation de son activité</v>
      </c>
      <c r="B39" s="363"/>
      <c r="C39" s="363"/>
      <c r="D39" s="363"/>
      <c r="E39" s="364"/>
      <c r="F39" s="96" t="str">
        <f t="shared" si="4"/>
        <v/>
      </c>
      <c r="G39" s="95" t="str">
        <f t="shared" si="5"/>
        <v/>
      </c>
      <c r="H39" s="360" t="str">
        <f t="shared" si="6"/>
        <v/>
      </c>
      <c r="I39" s="361"/>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2" t="str">
        <f>IF('Bilan Groupe Compétences'!A41="","",'Bilan Groupe Compétences'!A41)</f>
        <v>CT 4. S'impliquer dans son action</v>
      </c>
      <c r="B40" s="363"/>
      <c r="C40" s="363"/>
      <c r="D40" s="363"/>
      <c r="E40" s="364"/>
      <c r="F40" s="96" t="str">
        <f t="shared" si="4"/>
        <v/>
      </c>
      <c r="G40" s="95" t="str">
        <f t="shared" si="5"/>
        <v/>
      </c>
      <c r="H40" s="360" t="str">
        <f t="shared" si="6"/>
        <v/>
      </c>
      <c r="I40" s="361"/>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2" t="str">
        <f>IF('Bilan Groupe Compétences'!A42="","",'Bilan Groupe Compétences'!A42)</f>
        <v>CT 5. S'intégrer de façon harmonieuse et constructive à l'équipe de travail</v>
      </c>
      <c r="B41" s="363"/>
      <c r="C41" s="363"/>
      <c r="D41" s="363"/>
      <c r="E41" s="364"/>
      <c r="F41" s="96" t="str">
        <f t="shared" si="4"/>
        <v/>
      </c>
      <c r="G41" s="95" t="str">
        <f t="shared" si="5"/>
        <v/>
      </c>
      <c r="H41" s="360" t="str">
        <f t="shared" si="6"/>
        <v/>
      </c>
      <c r="I41" s="361"/>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2" t="str">
        <f>IF('Bilan Groupe Compétences'!A43="","",'Bilan Groupe Compétences'!A43)</f>
        <v>CT 6. Rechercher l'information et l'exploiter</v>
      </c>
      <c r="B42" s="363"/>
      <c r="C42" s="363"/>
      <c r="D42" s="363"/>
      <c r="E42" s="364"/>
      <c r="F42" s="96" t="str">
        <f t="shared" si="4"/>
        <v/>
      </c>
      <c r="G42" s="95" t="str">
        <f t="shared" si="5"/>
        <v/>
      </c>
      <c r="H42" s="360" t="str">
        <f t="shared" si="6"/>
        <v/>
      </c>
      <c r="I42" s="361"/>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2" t="str">
        <f>IF('Bilan Groupe Compétences'!A44="","",'Bilan Groupe Compétences'!A44)</f>
        <v>CT 7. A l'écrit, s'exprimer avec la qualité rédactionnelle attendue</v>
      </c>
      <c r="B43" s="363"/>
      <c r="C43" s="363"/>
      <c r="D43" s="363"/>
      <c r="E43" s="364"/>
      <c r="F43" s="96" t="str">
        <f t="shared" si="4"/>
        <v/>
      </c>
      <c r="G43" s="95" t="str">
        <f t="shared" si="5"/>
        <v/>
      </c>
      <c r="H43" s="360" t="str">
        <f t="shared" si="6"/>
        <v/>
      </c>
      <c r="I43" s="361"/>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2" t="str">
        <f>IF('Bilan Groupe Compétences'!A45="","",'Bilan Groupe Compétences'!A45)</f>
        <v>CT 8. A l'oral, s'exprimer de façon professionnelle</v>
      </c>
      <c r="B44" s="363"/>
      <c r="C44" s="363"/>
      <c r="D44" s="363"/>
      <c r="E44" s="364"/>
      <c r="F44" s="96" t="str">
        <f t="shared" si="4"/>
        <v/>
      </c>
      <c r="G44" s="95" t="str">
        <f t="shared" si="5"/>
        <v/>
      </c>
      <c r="H44" s="360" t="str">
        <f t="shared" si="6"/>
        <v/>
      </c>
      <c r="I44" s="361"/>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2" t="str">
        <f>IF('Bilan Groupe Compétences'!A46="","",'Bilan Groupe Compétences'!A46)</f>
        <v>CT 9. Développer son agilité numérique</v>
      </c>
      <c r="B45" s="363"/>
      <c r="C45" s="363"/>
      <c r="D45" s="363"/>
      <c r="E45" s="364"/>
      <c r="F45" s="96" t="str">
        <f t="shared" si="4"/>
        <v/>
      </c>
      <c r="G45" s="95" t="str">
        <f t="shared" si="5"/>
        <v/>
      </c>
      <c r="H45" s="360" t="str">
        <f t="shared" si="6"/>
        <v/>
      </c>
      <c r="I45" s="361"/>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2" t="str">
        <f>IF('Bilan Groupe Compétences'!A47="","",'Bilan Groupe Compétences'!A47)</f>
        <v>CT 10. Adopter une posture professionnelle (non verbal)</v>
      </c>
      <c r="B46" s="363"/>
      <c r="C46" s="363"/>
      <c r="D46" s="363"/>
      <c r="E46" s="364"/>
      <c r="F46" s="96" t="str">
        <f t="shared" si="4"/>
        <v/>
      </c>
      <c r="G46" s="95" t="str">
        <f t="shared" si="5"/>
        <v/>
      </c>
      <c r="H46" s="360" t="str">
        <f t="shared" si="6"/>
        <v/>
      </c>
      <c r="I46" s="361"/>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2" t="str">
        <f>IF('Bilan Groupe Compétences'!A48="","",'Bilan Groupe Compétences'!A48)</f>
        <v>CT 11. S'autoévaluer</v>
      </c>
      <c r="B47" s="363"/>
      <c r="C47" s="363"/>
      <c r="D47" s="363"/>
      <c r="E47" s="364"/>
      <c r="F47" s="96" t="str">
        <f t="shared" si="4"/>
        <v/>
      </c>
      <c r="G47" s="95" t="str">
        <f t="shared" si="5"/>
        <v/>
      </c>
      <c r="H47" s="360" t="str">
        <f t="shared" si="6"/>
        <v/>
      </c>
      <c r="I47" s="361"/>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2" t="str">
        <f>IF('Bilan Groupe Compétences'!A49="","",'Bilan Groupe Compétences'!A49)</f>
        <v/>
      </c>
      <c r="B48" s="363"/>
      <c r="C48" s="363"/>
      <c r="D48" s="363"/>
      <c r="E48" s="364"/>
      <c r="F48" s="96" t="str">
        <f t="shared" si="4"/>
        <v/>
      </c>
      <c r="G48" s="95" t="str">
        <f t="shared" si="5"/>
        <v/>
      </c>
      <c r="H48" s="360" t="str">
        <f t="shared" si="6"/>
        <v/>
      </c>
      <c r="I48" s="361"/>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2" t="str">
        <f>IF('Bilan Groupe Compétences'!A50="","",'Bilan Groupe Compétences'!A50)</f>
        <v/>
      </c>
      <c r="B49" s="363"/>
      <c r="C49" s="363"/>
      <c r="D49" s="363"/>
      <c r="E49" s="364"/>
      <c r="F49" s="96" t="str">
        <f t="shared" si="4"/>
        <v/>
      </c>
      <c r="G49" s="95" t="str">
        <f t="shared" si="5"/>
        <v/>
      </c>
      <c r="H49" s="360" t="str">
        <f t="shared" si="6"/>
        <v/>
      </c>
      <c r="I49" s="361"/>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2" t="str">
        <f>IF('Bilan Groupe Compétences'!A51="","",'Bilan Groupe Compétences'!A51)</f>
        <v/>
      </c>
      <c r="B50" s="363"/>
      <c r="C50" s="363"/>
      <c r="D50" s="363"/>
      <c r="E50" s="364"/>
      <c r="F50" s="96" t="str">
        <f t="shared" si="4"/>
        <v/>
      </c>
      <c r="G50" s="95" t="str">
        <f t="shared" si="5"/>
        <v/>
      </c>
      <c r="H50" s="360" t="str">
        <f t="shared" si="6"/>
        <v/>
      </c>
      <c r="I50" s="361"/>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2" t="str">
        <f>IF('Bilan Groupe Compétences'!A52="","",'Bilan Groupe Compétences'!A52)</f>
        <v/>
      </c>
      <c r="B51" s="363"/>
      <c r="C51" s="363"/>
      <c r="D51" s="363"/>
      <c r="E51" s="364"/>
      <c r="F51" s="96" t="str">
        <f t="shared" si="4"/>
        <v/>
      </c>
      <c r="G51" s="95" t="str">
        <f t="shared" si="5"/>
        <v/>
      </c>
      <c r="H51" s="360" t="str">
        <f t="shared" si="6"/>
        <v/>
      </c>
      <c r="I51" s="361"/>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2" t="str">
        <f>IF('Bilan Groupe Compétences'!A53="","",'Bilan Groupe Compétences'!A53)</f>
        <v/>
      </c>
      <c r="B52" s="363"/>
      <c r="C52" s="363"/>
      <c r="D52" s="363"/>
      <c r="E52" s="364"/>
      <c r="F52" s="96" t="str">
        <f t="shared" si="4"/>
        <v/>
      </c>
      <c r="G52" s="95" t="str">
        <f t="shared" si="5"/>
        <v/>
      </c>
      <c r="H52" s="360" t="str">
        <f t="shared" si="6"/>
        <v/>
      </c>
      <c r="I52" s="361"/>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2" t="str">
        <f>IF('Bilan Groupe Compétences'!A54="","",'Bilan Groupe Compétences'!A54)</f>
        <v/>
      </c>
      <c r="B53" s="363"/>
      <c r="C53" s="363"/>
      <c r="D53" s="363"/>
      <c r="E53" s="364"/>
      <c r="F53" s="96" t="str">
        <f t="shared" si="4"/>
        <v/>
      </c>
      <c r="G53" s="95" t="str">
        <f t="shared" si="5"/>
        <v/>
      </c>
      <c r="H53" s="360" t="str">
        <f t="shared" si="6"/>
        <v/>
      </c>
      <c r="I53" s="361"/>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2" t="str">
        <f>IF('Bilan Groupe Compétences'!A55="","",'Bilan Groupe Compétences'!A55)</f>
        <v/>
      </c>
      <c r="B54" s="363"/>
      <c r="C54" s="363"/>
      <c r="D54" s="363"/>
      <c r="E54" s="364"/>
      <c r="F54" s="96" t="str">
        <f t="shared" si="4"/>
        <v/>
      </c>
      <c r="G54" s="95" t="str">
        <f t="shared" si="5"/>
        <v/>
      </c>
      <c r="H54" s="360" t="str">
        <f t="shared" si="6"/>
        <v/>
      </c>
      <c r="I54" s="361"/>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2" t="str">
        <f>IF('Bilan Groupe Compétences'!A56="","",'Bilan Groupe Compétences'!A56)</f>
        <v/>
      </c>
      <c r="B55" s="363"/>
      <c r="C55" s="363"/>
      <c r="D55" s="363"/>
      <c r="E55" s="364"/>
      <c r="F55" s="96" t="str">
        <f t="shared" si="4"/>
        <v/>
      </c>
      <c r="G55" s="95" t="str">
        <f t="shared" si="5"/>
        <v/>
      </c>
      <c r="H55" s="360" t="str">
        <f t="shared" si="6"/>
        <v/>
      </c>
      <c r="I55" s="361"/>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2" t="str">
        <f>IF('Bilan Groupe Compétences'!A57="","",'Bilan Groupe Compétences'!A57)</f>
        <v/>
      </c>
      <c r="B56" s="363"/>
      <c r="C56" s="363"/>
      <c r="D56" s="363"/>
      <c r="E56" s="364"/>
      <c r="F56" s="96" t="str">
        <f t="shared" si="4"/>
        <v/>
      </c>
      <c r="G56" s="95" t="str">
        <f t="shared" si="5"/>
        <v/>
      </c>
      <c r="H56" s="360" t="str">
        <f t="shared" si="6"/>
        <v/>
      </c>
      <c r="I56" s="361"/>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2" t="str">
        <f>IF('Bilan Groupe Compétences'!A58="","",'Bilan Groupe Compétences'!A58)</f>
        <v/>
      </c>
      <c r="B57" s="363"/>
      <c r="C57" s="363"/>
      <c r="D57" s="363"/>
      <c r="E57" s="364"/>
      <c r="F57" s="96" t="str">
        <f t="shared" si="4"/>
        <v/>
      </c>
      <c r="G57" s="95" t="str">
        <f t="shared" si="5"/>
        <v/>
      </c>
      <c r="H57" s="360" t="str">
        <f t="shared" si="6"/>
        <v/>
      </c>
      <c r="I57" s="361"/>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2" t="str">
        <f>IF('Bilan Groupe Compétences'!A59="","",'Bilan Groupe Compétences'!A59)</f>
        <v/>
      </c>
      <c r="B58" s="363"/>
      <c r="C58" s="363"/>
      <c r="D58" s="363"/>
      <c r="E58" s="364"/>
      <c r="F58" s="96" t="str">
        <f t="shared" si="4"/>
        <v/>
      </c>
      <c r="G58" s="95" t="str">
        <f t="shared" si="5"/>
        <v/>
      </c>
      <c r="H58" s="360" t="str">
        <f t="shared" si="6"/>
        <v/>
      </c>
      <c r="I58" s="361"/>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2" t="str">
        <f>IF('Bilan Groupe Compétences'!A60="","",'Bilan Groupe Compétences'!A60)</f>
        <v/>
      </c>
      <c r="B59" s="363"/>
      <c r="C59" s="363"/>
      <c r="D59" s="363"/>
      <c r="E59" s="364"/>
      <c r="F59" s="96" t="str">
        <f t="shared" si="4"/>
        <v/>
      </c>
      <c r="G59" s="95" t="str">
        <f t="shared" si="5"/>
        <v/>
      </c>
      <c r="H59" s="360" t="str">
        <f t="shared" si="6"/>
        <v/>
      </c>
      <c r="I59" s="361"/>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2" t="str">
        <f>IF('Bilan Groupe Compétences'!A61="","",'Bilan Groupe Compétences'!A61)</f>
        <v/>
      </c>
      <c r="B60" s="363"/>
      <c r="C60" s="363"/>
      <c r="D60" s="363"/>
      <c r="E60" s="364"/>
      <c r="F60" s="96" t="str">
        <f t="shared" si="4"/>
        <v/>
      </c>
      <c r="G60" s="95" t="str">
        <f t="shared" si="5"/>
        <v/>
      </c>
      <c r="H60" s="360" t="str">
        <f t="shared" si="6"/>
        <v/>
      </c>
      <c r="I60" s="361"/>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2" t="str">
        <f>IF('Bilan Groupe Compétences'!A62="","",'Bilan Groupe Compétences'!A62)</f>
        <v/>
      </c>
      <c r="B61" s="363"/>
      <c r="C61" s="363"/>
      <c r="D61" s="363"/>
      <c r="E61" s="364"/>
      <c r="F61" s="96" t="str">
        <f t="shared" si="4"/>
        <v/>
      </c>
      <c r="G61" s="95" t="str">
        <f t="shared" si="5"/>
        <v/>
      </c>
      <c r="H61" s="360" t="str">
        <f t="shared" si="6"/>
        <v/>
      </c>
      <c r="I61" s="361"/>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2" t="str">
        <f>IF('Bilan Groupe Compétences'!A63="","",'Bilan Groupe Compétences'!A63)</f>
        <v/>
      </c>
      <c r="B62" s="363"/>
      <c r="C62" s="363"/>
      <c r="D62" s="363"/>
      <c r="E62" s="364"/>
      <c r="F62" s="96" t="str">
        <f t="shared" si="4"/>
        <v/>
      </c>
      <c r="G62" s="95" t="str">
        <f t="shared" si="5"/>
        <v/>
      </c>
      <c r="H62" s="360" t="str">
        <f t="shared" si="6"/>
        <v/>
      </c>
      <c r="I62" s="361"/>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2" t="str">
        <f>IF('Bilan Groupe Compétences'!A64="","",'Bilan Groupe Compétences'!A64)</f>
        <v/>
      </c>
      <c r="B63" s="363"/>
      <c r="C63" s="363"/>
      <c r="D63" s="363"/>
      <c r="E63" s="364"/>
      <c r="F63" s="96" t="str">
        <f t="shared" si="4"/>
        <v/>
      </c>
      <c r="G63" s="95" t="str">
        <f t="shared" si="5"/>
        <v/>
      </c>
      <c r="H63" s="360" t="str">
        <f t="shared" si="6"/>
        <v/>
      </c>
      <c r="I63" s="361"/>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2" t="str">
        <f>IF('Bilan Groupe Compétences'!A65="","",'Bilan Groupe Compétences'!A65)</f>
        <v/>
      </c>
      <c r="B64" s="363"/>
      <c r="C64" s="363"/>
      <c r="D64" s="363"/>
      <c r="E64" s="364"/>
      <c r="F64" s="96" t="str">
        <f t="shared" si="4"/>
        <v/>
      </c>
      <c r="G64" s="95" t="str">
        <f t="shared" si="5"/>
        <v/>
      </c>
      <c r="H64" s="360" t="str">
        <f t="shared" si="6"/>
        <v/>
      </c>
      <c r="I64" s="361"/>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2" t="str">
        <f>IF('Bilan Groupe Compétences'!A66="","",'Bilan Groupe Compétences'!A66)</f>
        <v/>
      </c>
      <c r="B65" s="363"/>
      <c r="C65" s="363"/>
      <c r="D65" s="363"/>
      <c r="E65" s="364"/>
      <c r="F65" s="96" t="str">
        <f t="shared" si="4"/>
        <v/>
      </c>
      <c r="G65" s="95" t="str">
        <f t="shared" si="5"/>
        <v/>
      </c>
      <c r="H65" s="360" t="str">
        <f t="shared" si="6"/>
        <v/>
      </c>
      <c r="I65" s="361"/>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2" t="str">
        <f>IF('Bilan Groupe Compétences'!A67="","",'Bilan Groupe Compétences'!A67)</f>
        <v/>
      </c>
      <c r="B66" s="363"/>
      <c r="C66" s="363"/>
      <c r="D66" s="363"/>
      <c r="E66" s="364"/>
      <c r="F66" s="96" t="str">
        <f t="shared" si="4"/>
        <v/>
      </c>
      <c r="G66" s="95" t="str">
        <f t="shared" si="5"/>
        <v/>
      </c>
      <c r="H66" s="360" t="str">
        <f t="shared" si="6"/>
        <v/>
      </c>
      <c r="I66" s="361"/>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2" t="str">
        <f>IF('Bilan Groupe Compétences'!A68="","",'Bilan Groupe Compétences'!A68)</f>
        <v/>
      </c>
      <c r="B67" s="363"/>
      <c r="C67" s="363"/>
      <c r="D67" s="363"/>
      <c r="E67" s="364"/>
      <c r="F67" s="96" t="str">
        <f t="shared" si="4"/>
        <v/>
      </c>
      <c r="G67" s="95" t="str">
        <f t="shared" si="5"/>
        <v/>
      </c>
      <c r="H67" s="360" t="str">
        <f t="shared" si="6"/>
        <v/>
      </c>
      <c r="I67" s="361"/>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2" t="str">
        <f>IF('Bilan Groupe Compétences'!A69="","",'Bilan Groupe Compétences'!A69)</f>
        <v/>
      </c>
      <c r="B68" s="363"/>
      <c r="C68" s="363"/>
      <c r="D68" s="363"/>
      <c r="E68" s="364"/>
      <c r="F68" s="96" t="str">
        <f t="shared" si="4"/>
        <v/>
      </c>
      <c r="G68" s="95" t="str">
        <f t="shared" si="5"/>
        <v/>
      </c>
      <c r="H68" s="360" t="str">
        <f t="shared" si="6"/>
        <v/>
      </c>
      <c r="I68" s="361"/>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2" t="str">
        <f>IF('Bilan Groupe Compétences'!A70="","",'Bilan Groupe Compétences'!A70)</f>
        <v/>
      </c>
      <c r="B69" s="363"/>
      <c r="C69" s="363"/>
      <c r="D69" s="363"/>
      <c r="E69" s="379"/>
      <c r="F69" s="96" t="str">
        <f t="shared" si="4"/>
        <v/>
      </c>
      <c r="G69" s="95" t="str">
        <f t="shared" si="5"/>
        <v/>
      </c>
      <c r="H69" s="360" t="str">
        <f t="shared" si="6"/>
        <v/>
      </c>
      <c r="I69" s="361"/>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2" t="str">
        <f>IF('Bilan Groupe Compétences'!A71="","",'Bilan Groupe Compétences'!A71)</f>
        <v/>
      </c>
      <c r="B70" s="363"/>
      <c r="C70" s="363"/>
      <c r="D70" s="363"/>
      <c r="E70" s="379"/>
      <c r="F70" s="96" t="str">
        <f t="shared" si="4"/>
        <v/>
      </c>
      <c r="G70" s="95" t="str">
        <f t="shared" si="5"/>
        <v/>
      </c>
      <c r="H70" s="360" t="str">
        <f t="shared" si="6"/>
        <v/>
      </c>
      <c r="I70" s="361"/>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6" t="str">
        <f>IF('Bilan Groupe Compétences'!A72="","",'Bilan Groupe Compétences'!A72)</f>
        <v/>
      </c>
      <c r="B71" s="337"/>
      <c r="C71" s="337"/>
      <c r="D71" s="337"/>
      <c r="E71" s="338"/>
      <c r="F71" s="98" t="str">
        <f t="shared" si="4"/>
        <v/>
      </c>
      <c r="G71" s="99" t="str">
        <f t="shared" si="5"/>
        <v/>
      </c>
      <c r="H71" s="380" t="str">
        <f t="shared" si="6"/>
        <v/>
      </c>
      <c r="I71" s="381"/>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127</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132</v>
      </c>
      <c r="HT300" s="10" t="str">
        <f ca="1">IF(COUNTA($HV$300:$JS$300)-COUNTIF($HV$300:$JS$300,"")=0,$HI$307,IF(COUNTIF(HV306:JS306,$HI$307)=COUNTA($J$6:$BG$6)-COUNTIF($J$6:$BG$6,""),$HI$307,IF(AND(COUNTA($J$7:$BG$7)-COUNTIF($J$7:$BG$7,$HI$307)=COUNTIF($J$7:$BG$7,$HI$306),COUNTA($J$12:$BG$71)=COUNTIF($J$12:$BG$71,$HI$306)),$HI$306,SUM(HV300:JS300)/SUM(HV305:JS305))))</f>
        <v>NC</v>
      </c>
      <c r="HU300" s="16" t="s">
        <v>130</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133</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525" priority="22" operator="equal">
      <formula>20</formula>
    </cfRule>
    <cfRule type="cellIs" dxfId="524" priority="23" operator="between">
      <formula>15</formula>
      <formula>19.9999999999999</formula>
    </cfRule>
    <cfRule type="cellIs" dxfId="523" priority="24" operator="between">
      <formula>10</formula>
      <formula>14.9999999999999</formula>
    </cfRule>
    <cfRule type="containsBlanks" dxfId="522" priority="25" stopIfTrue="1">
      <formula>LEN(TRIM(J5))=0</formula>
    </cfRule>
    <cfRule type="cellIs" dxfId="521" priority="26" operator="between">
      <formula>5</formula>
      <formula>9.999999999999</formula>
    </cfRule>
    <cfRule type="cellIs" dxfId="520" priority="27" operator="between">
      <formula>0</formula>
      <formula>4.99999999999999</formula>
    </cfRule>
  </conditionalFormatting>
  <conditionalFormatting sqref="J6:BG6">
    <cfRule type="cellIs" dxfId="519" priority="16" operator="equal">
      <formula>20</formula>
    </cfRule>
    <cfRule type="cellIs" dxfId="518" priority="17" operator="between">
      <formula>15</formula>
      <formula>19.9999999999999</formula>
    </cfRule>
    <cfRule type="cellIs" dxfId="517" priority="18" operator="between">
      <formula>10</formula>
      <formula>14.9999999999999</formula>
    </cfRule>
    <cfRule type="containsBlanks" dxfId="516" priority="19" stopIfTrue="1">
      <formula>LEN(TRIM(J6))=0</formula>
    </cfRule>
    <cfRule type="cellIs" dxfId="515" priority="20" operator="between">
      <formula>5</formula>
      <formula>9.999999999999</formula>
    </cfRule>
    <cfRule type="cellIs" dxfId="514" priority="21" operator="between">
      <formula>0</formula>
      <formula>4.99999999999999</formula>
    </cfRule>
  </conditionalFormatting>
  <conditionalFormatting sqref="F12:G71">
    <cfRule type="cellIs" dxfId="513" priority="10" operator="equal">
      <formula>20</formula>
    </cfRule>
    <cfRule type="cellIs" dxfId="512" priority="11" operator="between">
      <formula>15</formula>
      <formula>19.9999999999999</formula>
    </cfRule>
    <cfRule type="cellIs" dxfId="511" priority="12" operator="between">
      <formula>10</formula>
      <formula>14.9999999999999</formula>
    </cfRule>
    <cfRule type="containsBlanks" dxfId="510" priority="13" stopIfTrue="1">
      <formula>LEN(TRIM(F12))=0</formula>
    </cfRule>
    <cfRule type="cellIs" dxfId="509" priority="14" operator="between">
      <formula>5</formula>
      <formula>9.999999999999</formula>
    </cfRule>
    <cfRule type="cellIs" dxfId="508" priority="15" operator="between">
      <formula>0</formula>
      <formula>4.99999999999999</formula>
    </cfRule>
  </conditionalFormatting>
  <conditionalFormatting sqref="A7">
    <cfRule type="cellIs" dxfId="507" priority="4" operator="equal">
      <formula>20</formula>
    </cfRule>
    <cfRule type="cellIs" dxfId="506" priority="5" operator="between">
      <formula>15</formula>
      <formula>19.9999999999999</formula>
    </cfRule>
    <cfRule type="cellIs" dxfId="505" priority="6" operator="between">
      <formula>10</formula>
      <formula>14.9999999999999</formula>
    </cfRule>
    <cfRule type="containsBlanks" dxfId="504" priority="7" stopIfTrue="1">
      <formula>LEN(TRIM(A7))=0</formula>
    </cfRule>
    <cfRule type="cellIs" dxfId="503" priority="8" operator="between">
      <formula>5</formula>
      <formula>9.999999999999</formula>
    </cfRule>
    <cfRule type="cellIs" dxfId="502" priority="9" operator="between">
      <formula>0</formula>
      <formula>4.99999999999999</formula>
    </cfRule>
  </conditionalFormatting>
  <conditionalFormatting sqref="C5">
    <cfRule type="cellIs" dxfId="501" priority="3" operator="equal">
      <formula>20</formula>
    </cfRule>
  </conditionalFormatting>
  <conditionalFormatting sqref="J12:BG71 H12:H71">
    <cfRule type="cellIs" dxfId="500" priority="28" stopIfTrue="1" operator="equal">
      <formula>$HI$301</formula>
    </cfRule>
    <cfRule type="cellIs" dxfId="499" priority="29" stopIfTrue="1" operator="equal">
      <formula>$HI$302</formula>
    </cfRule>
    <cfRule type="cellIs" dxfId="498" priority="30" stopIfTrue="1" operator="equal">
      <formula>$HI$303</formula>
    </cfRule>
    <cfRule type="cellIs" dxfId="497" priority="31" stopIfTrue="1" operator="equal">
      <formula>$HI$304</formula>
    </cfRule>
    <cfRule type="cellIs" dxfId="496" priority="32" stopIfTrue="1" operator="equal">
      <formula>$HI$305</formula>
    </cfRule>
    <cfRule type="cellIs" dxfId="495" priority="33" stopIfTrue="1" operator="equal">
      <formula>$HI$306</formula>
    </cfRule>
  </conditionalFormatting>
  <conditionalFormatting sqref="J7:BG7">
    <cfRule type="cellIs" dxfId="494" priority="34" operator="equal">
      <formula>$HI$306</formula>
    </cfRule>
    <cfRule type="cellIs" dxfId="493" priority="35" operator="equal">
      <formula>$HI$305</formula>
    </cfRule>
    <cfRule type="cellIs" dxfId="492" priority="36" operator="equal">
      <formula>$HI$304</formula>
    </cfRule>
    <cfRule type="cellIs" dxfId="491" priority="37" operator="equal">
      <formula>$HI$303</formula>
    </cfRule>
    <cfRule type="cellIs" dxfId="490" priority="38" operator="equal">
      <formula>$HI$302</formula>
    </cfRule>
    <cfRule type="cellIs" dxfId="489" priority="39" operator="equal">
      <formula>$HI$301</formula>
    </cfRule>
    <cfRule type="cellIs" dxfId="488" priority="40" operator="equal">
      <formula>20</formula>
    </cfRule>
    <cfRule type="cellIs" dxfId="487" priority="41" operator="between">
      <formula>15</formula>
      <formula>19.9999999999999</formula>
    </cfRule>
    <cfRule type="cellIs" dxfId="486" priority="42" operator="between">
      <formula>10</formula>
      <formula>14.9999999999999</formula>
    </cfRule>
    <cfRule type="containsBlanks" dxfId="485" priority="43" stopIfTrue="1">
      <formula>LEN(TRIM(J7))=0</formula>
    </cfRule>
    <cfRule type="cellIs" dxfId="484" priority="44" operator="between">
      <formula>5</formula>
      <formula>9.999999999999</formula>
    </cfRule>
    <cfRule type="cellIs" dxfId="483" priority="45" operator="between">
      <formula>0</formula>
      <formula>4.99999999999999</formula>
    </cfRule>
  </conditionalFormatting>
  <conditionalFormatting sqref="A7:B8">
    <cfRule type="cellIs" dxfId="482" priority="46" operator="equal">
      <formula>$HI$306</formula>
    </cfRule>
  </conditionalFormatting>
  <dataValidations count="3">
    <dataValidation type="list" allowBlank="1" showInputMessage="1" showErrorMessage="1" sqref="J8:BG8">
      <formula1>$HP$301:$HP$329</formula1>
    </dataValidation>
    <dataValidation type="list" allowBlank="1" showInputMessage="1" showErrorMessage="1" sqref="J7:BG7">
      <formula1>$HI$301:$HI$348</formula1>
    </dataValidation>
    <dataValidation type="list" allowBlank="1" showInputMessage="1" showErrorMessage="1" sqref="J12:BG71">
      <formula1>$HI$301:$HI$306</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EF1D4D29-ACC7-4042-84D7-EEFEA9E63C9B}">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1113464C-37F4-44AD-B49D-78A4185A1915}">
            <xm:f>'Classe, période, dates, coef'!$DW$301</xm:f>
            <x14:dxf>
              <font>
                <color rgb="FFFF0000"/>
              </font>
              <fill>
                <patternFill>
                  <bgColor rgb="FFFFCCCC"/>
                </patternFill>
              </fill>
            </x14:dxf>
          </x14:cfRule>
          <xm:sqref>A2:I4</xm:sqref>
        </x14:conditionalFormatting>
      </x14:conditionalFormatting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7" t="str">
        <f>IF(OR('Classe, période, dates, coef'!A7="",'Classe, période, dates, coef'!A14=""),'Bilan Groupe Compétences'!B3,CONCATENATE('Classe, période, dates, coef'!A7,"  ~  Période : ",'Classe, période, dates, coef'!A14))</f>
        <v>Affichage classe et période : Complétez l'onglet ''Classe, période, dates, coef''</v>
      </c>
      <c r="C1" s="357"/>
      <c r="D1" s="357"/>
      <c r="E1" s="357"/>
      <c r="F1" s="357"/>
      <c r="G1" s="357"/>
      <c r="H1" s="357"/>
      <c r="I1" s="357"/>
      <c r="J1" s="111" t="str">
        <f>CONCATENATE("   ",'Bilan Groupe Compétences'!DW303)</f>
        <v xml:space="preserve">   Seconde Relation Client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5" t="str">
        <f ca="1">IF(INDEX($HF$301:$HG$338,MATCH(RIGHT(CELL("nomfichier",$HF$301),2),$HF$301:$HF$338,0),2)=0,'Classe, période, dates, coef'!DW301,INDEX($HF$301:$HG$338,MATCH(RIGHT(CELL("nomfichier",$HF$301),2),$HF$301:$HF$338,0),2))</f>
        <v>Nom élève &gt; Complétez l'onglet ''Classe, période, dates, coef''</v>
      </c>
      <c r="B2" s="355"/>
      <c r="C2" s="355"/>
      <c r="D2" s="355"/>
      <c r="E2" s="355"/>
      <c r="F2" s="355"/>
      <c r="G2" s="355"/>
      <c r="H2" s="355"/>
      <c r="I2" s="355"/>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5"/>
      <c r="B3" s="355"/>
      <c r="C3" s="355"/>
      <c r="D3" s="355"/>
      <c r="E3" s="355"/>
      <c r="F3" s="355"/>
      <c r="G3" s="355"/>
      <c r="H3" s="355"/>
      <c r="I3" s="355"/>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6"/>
      <c r="B4" s="356"/>
      <c r="C4" s="356"/>
      <c r="D4" s="356"/>
      <c r="E4" s="356"/>
      <c r="F4" s="356"/>
      <c r="G4" s="356"/>
      <c r="H4" s="356"/>
      <c r="I4" s="356"/>
    </row>
    <row r="5" spans="1:127" ht="21" customHeight="1" thickTop="1" x14ac:dyDescent="0.2">
      <c r="A5" s="365" t="s">
        <v>49</v>
      </c>
      <c r="B5" s="366"/>
      <c r="C5" s="382" t="s">
        <v>75</v>
      </c>
      <c r="D5" s="55">
        <v>4</v>
      </c>
      <c r="E5" s="385" t="s">
        <v>99</v>
      </c>
      <c r="F5" s="385"/>
      <c r="G5" s="385"/>
      <c r="H5" s="385"/>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7"/>
      <c r="B6" s="368"/>
      <c r="C6" s="383"/>
      <c r="D6" s="90">
        <v>4</v>
      </c>
      <c r="E6" s="386" t="s">
        <v>100</v>
      </c>
      <c r="F6" s="386"/>
      <c r="G6" s="386"/>
      <c r="H6" s="386"/>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9" t="str">
        <f>IF(COUNTA(J5:BG6)-COUNTIF(J5:BG6,"")=0,"",IF(ISTEXT(HT300),HT300,ROUND(HT300,1)))</f>
        <v/>
      </c>
      <c r="B7" s="370"/>
      <c r="C7" s="383"/>
      <c r="D7" s="204">
        <v>4</v>
      </c>
      <c r="E7" s="203"/>
      <c r="F7" s="400" t="s">
        <v>122</v>
      </c>
      <c r="G7" s="400"/>
      <c r="H7" s="400"/>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1"/>
      <c r="B8" s="372"/>
      <c r="C8" s="384"/>
      <c r="D8" s="201">
        <v>4</v>
      </c>
      <c r="E8" s="202"/>
      <c r="F8" s="401" t="s">
        <v>232</v>
      </c>
      <c r="G8" s="401"/>
      <c r="H8" s="401"/>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2" t="s">
        <v>22</v>
      </c>
      <c r="B9" s="393"/>
      <c r="C9" s="393"/>
      <c r="D9" s="393"/>
      <c r="E9" s="97">
        <v>4</v>
      </c>
      <c r="F9" s="387" t="s">
        <v>118</v>
      </c>
      <c r="G9" s="388"/>
      <c r="H9" s="388"/>
      <c r="I9" s="389"/>
      <c r="J9" s="375" t="str">
        <f t="shared" ref="J9:BG9" ca="1" si="3">IF(OFFSET($HN$301,COLUMN(A:A)-1,0)=0,"",OFFSET($HN$301,COLUMN(A:A)-1,0))</f>
        <v/>
      </c>
      <c r="K9" s="358" t="str">
        <f t="shared" ca="1" si="3"/>
        <v/>
      </c>
      <c r="L9" s="358" t="str">
        <f t="shared" ca="1" si="3"/>
        <v/>
      </c>
      <c r="M9" s="358" t="str">
        <f t="shared" ca="1" si="3"/>
        <v/>
      </c>
      <c r="N9" s="358" t="str">
        <f t="shared" ca="1" si="3"/>
        <v/>
      </c>
      <c r="O9" s="358" t="str">
        <f t="shared" ca="1" si="3"/>
        <v/>
      </c>
      <c r="P9" s="358" t="str">
        <f t="shared" ca="1" si="3"/>
        <v/>
      </c>
      <c r="Q9" s="358" t="str">
        <f t="shared" ca="1" si="3"/>
        <v/>
      </c>
      <c r="R9" s="358" t="str">
        <f t="shared" ca="1" si="3"/>
        <v/>
      </c>
      <c r="S9" s="358" t="str">
        <f t="shared" ca="1" si="3"/>
        <v/>
      </c>
      <c r="T9" s="358" t="str">
        <f t="shared" ca="1" si="3"/>
        <v/>
      </c>
      <c r="U9" s="358" t="str">
        <f t="shared" ca="1" si="3"/>
        <v/>
      </c>
      <c r="V9" s="358" t="str">
        <f t="shared" ca="1" si="3"/>
        <v/>
      </c>
      <c r="W9" s="358" t="str">
        <f t="shared" ca="1" si="3"/>
        <v/>
      </c>
      <c r="X9" s="358" t="str">
        <f t="shared" ca="1" si="3"/>
        <v/>
      </c>
      <c r="Y9" s="358" t="str">
        <f t="shared" ca="1" si="3"/>
        <v/>
      </c>
      <c r="Z9" s="358" t="str">
        <f t="shared" ca="1" si="3"/>
        <v/>
      </c>
      <c r="AA9" s="358" t="str">
        <f t="shared" ca="1" si="3"/>
        <v/>
      </c>
      <c r="AB9" s="358" t="str">
        <f t="shared" ca="1" si="3"/>
        <v/>
      </c>
      <c r="AC9" s="358" t="str">
        <f t="shared" ca="1" si="3"/>
        <v/>
      </c>
      <c r="AD9" s="358" t="str">
        <f t="shared" ca="1" si="3"/>
        <v/>
      </c>
      <c r="AE9" s="358" t="str">
        <f t="shared" ca="1" si="3"/>
        <v/>
      </c>
      <c r="AF9" s="358" t="str">
        <f t="shared" ca="1" si="3"/>
        <v/>
      </c>
      <c r="AG9" s="358" t="str">
        <f t="shared" ca="1" si="3"/>
        <v/>
      </c>
      <c r="AH9" s="358" t="str">
        <f t="shared" ca="1" si="3"/>
        <v/>
      </c>
      <c r="AI9" s="358" t="str">
        <f t="shared" ca="1" si="3"/>
        <v/>
      </c>
      <c r="AJ9" s="358" t="str">
        <f t="shared" ca="1" si="3"/>
        <v/>
      </c>
      <c r="AK9" s="358" t="str">
        <f t="shared" ca="1" si="3"/>
        <v/>
      </c>
      <c r="AL9" s="358" t="str">
        <f t="shared" ca="1" si="3"/>
        <v/>
      </c>
      <c r="AM9" s="358" t="str">
        <f t="shared" ca="1" si="3"/>
        <v/>
      </c>
      <c r="AN9" s="358" t="str">
        <f t="shared" ca="1" si="3"/>
        <v/>
      </c>
      <c r="AO9" s="358" t="str">
        <f t="shared" ca="1" si="3"/>
        <v/>
      </c>
      <c r="AP9" s="358" t="str">
        <f t="shared" ca="1" si="3"/>
        <v/>
      </c>
      <c r="AQ9" s="358" t="str">
        <f t="shared" ca="1" si="3"/>
        <v/>
      </c>
      <c r="AR9" s="358" t="str">
        <f t="shared" ca="1" si="3"/>
        <v/>
      </c>
      <c r="AS9" s="358" t="str">
        <f t="shared" ca="1" si="3"/>
        <v/>
      </c>
      <c r="AT9" s="358" t="str">
        <f t="shared" ca="1" si="3"/>
        <v/>
      </c>
      <c r="AU9" s="358" t="str">
        <f t="shared" ca="1" si="3"/>
        <v/>
      </c>
      <c r="AV9" s="358" t="str">
        <f t="shared" ca="1" si="3"/>
        <v/>
      </c>
      <c r="AW9" s="358" t="str">
        <f t="shared" ca="1" si="3"/>
        <v/>
      </c>
      <c r="AX9" s="358" t="str">
        <f t="shared" ca="1" si="3"/>
        <v/>
      </c>
      <c r="AY9" s="358" t="str">
        <f t="shared" ca="1" si="3"/>
        <v/>
      </c>
      <c r="AZ9" s="358" t="str">
        <f t="shared" ca="1" si="3"/>
        <v/>
      </c>
      <c r="BA9" s="358" t="str">
        <f t="shared" ca="1" si="3"/>
        <v/>
      </c>
      <c r="BB9" s="358" t="str">
        <f t="shared" ca="1" si="3"/>
        <v/>
      </c>
      <c r="BC9" s="358" t="str">
        <f t="shared" ca="1" si="3"/>
        <v/>
      </c>
      <c r="BD9" s="358" t="str">
        <f t="shared" ca="1" si="3"/>
        <v/>
      </c>
      <c r="BE9" s="358" t="str">
        <f t="shared" ca="1" si="3"/>
        <v/>
      </c>
      <c r="BF9" s="358" t="str">
        <f t="shared" ca="1" si="3"/>
        <v/>
      </c>
      <c r="BG9" s="373" t="str">
        <f t="shared" ca="1" si="3"/>
        <v/>
      </c>
      <c r="DF9" s="9"/>
      <c r="DG9" s="28"/>
      <c r="DI9" s="28"/>
      <c r="DK9" s="28"/>
      <c r="DO9" s="28"/>
      <c r="DQ9" s="28"/>
      <c r="DS9" s="28"/>
      <c r="DU9" s="28"/>
      <c r="DW9" s="28"/>
    </row>
    <row r="10" spans="1:127" ht="36" customHeight="1" x14ac:dyDescent="0.2">
      <c r="A10" s="394" t="s">
        <v>23</v>
      </c>
      <c r="B10" s="395"/>
      <c r="C10" s="395"/>
      <c r="D10" s="395"/>
      <c r="E10" s="396"/>
      <c r="F10" s="112" t="str">
        <f>E6</f>
        <v>Moyenne minimale indicative</v>
      </c>
      <c r="G10" s="113" t="str">
        <f>E5</f>
        <v>Moyenne maximale indicative</v>
      </c>
      <c r="H10" s="390" t="s">
        <v>77</v>
      </c>
      <c r="I10" s="391"/>
      <c r="J10" s="376"/>
      <c r="K10" s="359"/>
      <c r="L10" s="359"/>
      <c r="M10" s="359"/>
      <c r="N10" s="359"/>
      <c r="O10" s="359"/>
      <c r="P10" s="359"/>
      <c r="Q10" s="359"/>
      <c r="R10" s="359"/>
      <c r="S10" s="359"/>
      <c r="T10" s="359"/>
      <c r="U10" s="359"/>
      <c r="V10" s="359"/>
      <c r="W10" s="359"/>
      <c r="X10" s="359"/>
      <c r="Y10" s="359"/>
      <c r="Z10" s="359"/>
      <c r="AA10" s="359"/>
      <c r="AB10" s="359"/>
      <c r="AC10" s="359"/>
      <c r="AD10" s="359"/>
      <c r="AE10" s="359"/>
      <c r="AF10" s="359"/>
      <c r="AG10" s="359"/>
      <c r="AH10" s="359"/>
      <c r="AI10" s="359"/>
      <c r="AJ10" s="359"/>
      <c r="AK10" s="359"/>
      <c r="AL10" s="359"/>
      <c r="AM10" s="359"/>
      <c r="AN10" s="359"/>
      <c r="AO10" s="359"/>
      <c r="AP10" s="359"/>
      <c r="AQ10" s="359"/>
      <c r="AR10" s="359"/>
      <c r="AS10" s="359"/>
      <c r="AT10" s="359"/>
      <c r="AU10" s="359"/>
      <c r="AV10" s="359"/>
      <c r="AW10" s="359"/>
      <c r="AX10" s="359"/>
      <c r="AY10" s="359"/>
      <c r="AZ10" s="359"/>
      <c r="BA10" s="359"/>
      <c r="BB10" s="359"/>
      <c r="BC10" s="359"/>
      <c r="BD10" s="359"/>
      <c r="BE10" s="359"/>
      <c r="BF10" s="359"/>
      <c r="BG10" s="374"/>
      <c r="DF10" s="9"/>
      <c r="DG10" s="28"/>
      <c r="DI10" s="28"/>
      <c r="DK10" s="28"/>
      <c r="DO10" s="28"/>
      <c r="DQ10" s="28"/>
      <c r="DS10" s="28"/>
      <c r="DU10" s="28"/>
      <c r="DW10" s="28"/>
    </row>
    <row r="11" spans="1:127" ht="12.75" customHeight="1" x14ac:dyDescent="0.2">
      <c r="A11" s="397">
        <v>6</v>
      </c>
      <c r="B11" s="398"/>
      <c r="C11" s="398"/>
      <c r="D11" s="398"/>
      <c r="E11" s="399"/>
      <c r="F11" s="82">
        <v>6</v>
      </c>
      <c r="G11" s="100">
        <v>6</v>
      </c>
      <c r="H11" s="377">
        <v>6</v>
      </c>
      <c r="I11" s="378"/>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2" t="str">
        <f>IF('Bilan Groupe Compétences'!A13="","",'Bilan Groupe Compétences'!A13)</f>
        <v>Orientation MA1 : Communiquer avec courtoisie, faire preuve de serviabilité, de calme et de tact</v>
      </c>
      <c r="B12" s="363"/>
      <c r="C12" s="363"/>
      <c r="D12" s="363"/>
      <c r="E12" s="363"/>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60" t="str">
        <f t="shared" ref="H12:H71" si="6">IF(HR307="","",HR307)</f>
        <v/>
      </c>
      <c r="I12" s="361"/>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2" t="str">
        <f>IF('Bilan Groupe Compétences'!A14="","",'Bilan Groupe Compétences'!A14)</f>
        <v>Orientation MA2 : Maintenir son espace de travail fonctionnel et propre dans le respect des règles internes</v>
      </c>
      <c r="B13" s="363"/>
      <c r="C13" s="363"/>
      <c r="D13" s="363"/>
      <c r="E13" s="364"/>
      <c r="F13" s="96" t="str">
        <f t="shared" si="4"/>
        <v/>
      </c>
      <c r="G13" s="95" t="str">
        <f t="shared" si="5"/>
        <v/>
      </c>
      <c r="H13" s="360" t="str">
        <f t="shared" si="6"/>
        <v/>
      </c>
      <c r="I13" s="361"/>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2" t="str">
        <f>IF('Bilan Groupe Compétences'!A15="","",'Bilan Groupe Compétences'!A15)</f>
        <v>Orientation MA3 : Rechercher, trier, classifier, sélectionner l'information papier et numérique</v>
      </c>
      <c r="B14" s="363"/>
      <c r="C14" s="363"/>
      <c r="D14" s="363"/>
      <c r="E14" s="364"/>
      <c r="F14" s="96" t="str">
        <f t="shared" si="4"/>
        <v/>
      </c>
      <c r="G14" s="95" t="str">
        <f t="shared" si="5"/>
        <v/>
      </c>
      <c r="H14" s="360" t="str">
        <f t="shared" si="6"/>
        <v/>
      </c>
      <c r="I14" s="361"/>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2" t="str">
        <f>IF('Bilan Groupe Compétences'!A16="","",'Bilan Groupe Compétences'!A16)</f>
        <v>Orientation MA4 : Rédiger correctement des messages et comptes-rendus simples</v>
      </c>
      <c r="B15" s="363"/>
      <c r="C15" s="363"/>
      <c r="D15" s="363"/>
      <c r="E15" s="364"/>
      <c r="F15" s="96" t="str">
        <f t="shared" si="4"/>
        <v/>
      </c>
      <c r="G15" s="95" t="str">
        <f t="shared" si="5"/>
        <v/>
      </c>
      <c r="H15" s="360" t="str">
        <f t="shared" si="6"/>
        <v/>
      </c>
      <c r="I15" s="361"/>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2" t="str">
        <f>IF('Bilan Groupe Compétences'!A17="","",'Bilan Groupe Compétences'!A17)</f>
        <v>Orientation MA5 : Montrer de l'intérêt pour l'anglais et/ou autre(s) langue(s) étrangère(s)</v>
      </c>
      <c r="B16" s="363"/>
      <c r="C16" s="363"/>
      <c r="D16" s="363"/>
      <c r="E16" s="364"/>
      <c r="F16" s="96" t="str">
        <f t="shared" si="4"/>
        <v/>
      </c>
      <c r="G16" s="95" t="str">
        <f t="shared" si="5"/>
        <v/>
      </c>
      <c r="H16" s="360" t="str">
        <f t="shared" si="6"/>
        <v/>
      </c>
      <c r="I16" s="361"/>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2" t="str">
        <f>IF('Bilan Groupe Compétences'!A18="","",'Bilan Groupe Compétences'!A18)</f>
        <v>Orientation MCV-A1 : Effectuer et comprendre des calculs commerciaux simples (cadencier, % TVA et réduction)</v>
      </c>
      <c r="B17" s="363"/>
      <c r="C17" s="363"/>
      <c r="D17" s="363"/>
      <c r="E17" s="364"/>
      <c r="F17" s="96" t="str">
        <f t="shared" si="4"/>
        <v/>
      </c>
      <c r="G17" s="95" t="str">
        <f t="shared" si="5"/>
        <v/>
      </c>
      <c r="H17" s="360" t="str">
        <f t="shared" si="6"/>
        <v/>
      </c>
      <c r="I17" s="361"/>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2" t="str">
        <f>IF('Bilan Groupe Compétences'!A19="","",'Bilan Groupe Compétences'!A19)</f>
        <v>Orientation MCV-A2 : Travailler en équipe, collaborer, communiquer avec ses collaborateurs</v>
      </c>
      <c r="B18" s="363"/>
      <c r="C18" s="363"/>
      <c r="D18" s="363"/>
      <c r="E18" s="364"/>
      <c r="F18" s="96" t="str">
        <f t="shared" si="4"/>
        <v/>
      </c>
      <c r="G18" s="95" t="str">
        <f t="shared" si="5"/>
        <v/>
      </c>
      <c r="H18" s="360" t="str">
        <f t="shared" si="6"/>
        <v/>
      </c>
      <c r="I18" s="361"/>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2" t="str">
        <f>IF('Bilan Groupe Compétences'!A20="","",'Bilan Groupe Compétences'!A20)</f>
        <v>Orientation MCV-A3 : Argumenter, convaincre, répondre à des objections sur des sujets (ou produits) simples</v>
      </c>
      <c r="B19" s="363"/>
      <c r="C19" s="363"/>
      <c r="D19" s="363"/>
      <c r="E19" s="364"/>
      <c r="F19" s="96" t="str">
        <f t="shared" si="4"/>
        <v/>
      </c>
      <c r="G19" s="95" t="str">
        <f t="shared" si="5"/>
        <v/>
      </c>
      <c r="H19" s="360" t="str">
        <f t="shared" si="6"/>
        <v/>
      </c>
      <c r="I19" s="361"/>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2" t="str">
        <f>IF('Bilan Groupe Compétences'!A21="","",'Bilan Groupe Compétences'!A21)</f>
        <v>Orientation MCV-A4 : Se montrer dynamique, rapide et efficace dans la réalisation de tâches matérielles</v>
      </c>
      <c r="B20" s="363"/>
      <c r="C20" s="363"/>
      <c r="D20" s="363"/>
      <c r="E20" s="364"/>
      <c r="F20" s="96" t="str">
        <f t="shared" si="4"/>
        <v/>
      </c>
      <c r="G20" s="95" t="str">
        <f t="shared" si="5"/>
        <v/>
      </c>
      <c r="H20" s="360" t="str">
        <f t="shared" si="6"/>
        <v/>
      </c>
      <c r="I20" s="361"/>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2" t="str">
        <f>IF('Bilan Groupe Compétences'!A22="","",'Bilan Groupe Compétences'!A22)</f>
        <v>Orientation MCV-A5 : Mettre en valeur des présentations de produits et/ou créer des affichettes attrayantes</v>
      </c>
      <c r="B21" s="363"/>
      <c r="C21" s="363"/>
      <c r="D21" s="363"/>
      <c r="E21" s="364"/>
      <c r="F21" s="96" t="str">
        <f t="shared" si="4"/>
        <v/>
      </c>
      <c r="G21" s="95" t="str">
        <f t="shared" si="5"/>
        <v/>
      </c>
      <c r="H21" s="360" t="str">
        <f t="shared" si="6"/>
        <v/>
      </c>
      <c r="I21" s="361"/>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2" t="str">
        <f>IF('Bilan Groupe Compétences'!A23="","",'Bilan Groupe Compétences'!A23)</f>
        <v>Orientation MCV-B1 : Travailler en autonomie, faire preuve d’indépendance et d’organisation, prendre des initiatives</v>
      </c>
      <c r="B22" s="363"/>
      <c r="C22" s="363"/>
      <c r="D22" s="363"/>
      <c r="E22" s="364"/>
      <c r="F22" s="96" t="str">
        <f t="shared" si="4"/>
        <v/>
      </c>
      <c r="G22" s="95" t="str">
        <f t="shared" si="5"/>
        <v/>
      </c>
      <c r="H22" s="360" t="str">
        <f t="shared" si="6"/>
        <v/>
      </c>
      <c r="I22" s="361"/>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2" t="str">
        <f>IF('Bilan Groupe Compétences'!A24="","",'Bilan Groupe Compétences'!A24)</f>
        <v>Orientation MCV-B2 : Faire preuve de qualité d'écoute, d'observation, d'adaptabilité et d'aisance verbale</v>
      </c>
      <c r="B23" s="363"/>
      <c r="C23" s="363"/>
      <c r="D23" s="363"/>
      <c r="E23" s="364"/>
      <c r="F23" s="96" t="str">
        <f t="shared" si="4"/>
        <v/>
      </c>
      <c r="G23" s="95" t="str">
        <f t="shared" si="5"/>
        <v/>
      </c>
      <c r="H23" s="360" t="str">
        <f t="shared" si="6"/>
        <v/>
      </c>
      <c r="I23" s="361"/>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2" t="str">
        <f>IF('Bilan Groupe Compétences'!A25="","",'Bilan Groupe Compétences'!A25)</f>
        <v>Orientation MCV-B3 : Faire preuve d'aisance, de persévérance dans l'argumentation, la réponse aux objections</v>
      </c>
      <c r="B24" s="363"/>
      <c r="C24" s="363"/>
      <c r="D24" s="363"/>
      <c r="E24" s="364"/>
      <c r="F24" s="96" t="str">
        <f t="shared" si="4"/>
        <v/>
      </c>
      <c r="G24" s="95" t="str">
        <f t="shared" si="5"/>
        <v/>
      </c>
      <c r="H24" s="360" t="str">
        <f t="shared" si="6"/>
        <v/>
      </c>
      <c r="I24" s="361"/>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2" t="str">
        <f>IF('Bilan Groupe Compétences'!A26="","",'Bilan Groupe Compétences'!A26)</f>
        <v>Orientation MCV-B4 : Analyser, synthétiser, s’autoanalyser avec pertinence à l’oral ou l’écrit</v>
      </c>
      <c r="B25" s="363"/>
      <c r="C25" s="363"/>
      <c r="D25" s="363"/>
      <c r="E25" s="364"/>
      <c r="F25" s="96" t="str">
        <f t="shared" si="4"/>
        <v/>
      </c>
      <c r="G25" s="95" t="str">
        <f t="shared" si="5"/>
        <v/>
      </c>
      <c r="H25" s="360" t="str">
        <f t="shared" si="6"/>
        <v/>
      </c>
      <c r="I25" s="361"/>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2" t="str">
        <f>IF('Bilan Groupe Compétences'!A27="","",'Bilan Groupe Compétences'!A27)</f>
        <v>Orientation MCV-B5 : Se montrer rationnel, flexible et entreprenant dans des situations de mobilité</v>
      </c>
      <c r="B26" s="363"/>
      <c r="C26" s="363"/>
      <c r="D26" s="363"/>
      <c r="E26" s="364"/>
      <c r="F26" s="96" t="str">
        <f t="shared" si="4"/>
        <v/>
      </c>
      <c r="G26" s="95" t="str">
        <f t="shared" si="5"/>
        <v/>
      </c>
      <c r="H26" s="360" t="str">
        <f t="shared" si="6"/>
        <v/>
      </c>
      <c r="I26" s="361"/>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2" t="str">
        <f>IF('Bilan Groupe Compétences'!A28="","",'Bilan Groupe Compétences'!A28)</f>
        <v>1.A. Prendre contact avec le client interne ou externe (ou prospect), dans un cadre omnicanal :</v>
      </c>
      <c r="B27" s="363"/>
      <c r="C27" s="363"/>
      <c r="D27" s="363"/>
      <c r="E27" s="364"/>
      <c r="F27" s="96" t="str">
        <f t="shared" si="4"/>
        <v/>
      </c>
      <c r="G27" s="95" t="str">
        <f t="shared" si="5"/>
        <v/>
      </c>
      <c r="H27" s="360" t="str">
        <f t="shared" si="6"/>
        <v/>
      </c>
      <c r="I27" s="361"/>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2" t="str">
        <f>IF('Bilan Groupe Compétences'!A29="","",'Bilan Groupe Compétences'!A29)</f>
        <v>1.B. Identifier le client externe ou interne à l’organisation et ses caractéristiques, dans un cadre omnicanal</v>
      </c>
      <c r="B28" s="363"/>
      <c r="C28" s="363"/>
      <c r="D28" s="363"/>
      <c r="E28" s="364"/>
      <c r="F28" s="96" t="str">
        <f t="shared" si="4"/>
        <v/>
      </c>
      <c r="G28" s="95" t="str">
        <f t="shared" si="5"/>
        <v/>
      </c>
      <c r="H28" s="360" t="str">
        <f t="shared" si="6"/>
        <v/>
      </c>
      <c r="I28" s="361"/>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2" t="str">
        <f>IF('Bilan Groupe Compétences'!A30="","",'Bilan Groupe Compétences'!A30)</f>
        <v>1.C. Identifier le besoin du client externe ou interne (ou du prospect), dans un cadre omnicanal</v>
      </c>
      <c r="B29" s="363"/>
      <c r="C29" s="363"/>
      <c r="D29" s="363"/>
      <c r="E29" s="364"/>
      <c r="F29" s="96" t="str">
        <f t="shared" si="4"/>
        <v/>
      </c>
      <c r="G29" s="95" t="str">
        <f t="shared" si="5"/>
        <v/>
      </c>
      <c r="H29" s="360" t="str">
        <f t="shared" si="6"/>
        <v/>
      </c>
      <c r="I29" s="361"/>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2" t="str">
        <f>IF('Bilan Groupe Compétences'!A31="","",'Bilan Groupe Compétences'!A31)</f>
        <v>1.D. Proposer une solution adaptée au parcours et à l’expérience du client interne ou externe (ou prospect), dans un cadre omnicanal</v>
      </c>
      <c r="B30" s="363"/>
      <c r="C30" s="363"/>
      <c r="D30" s="363"/>
      <c r="E30" s="364"/>
      <c r="F30" s="96" t="str">
        <f t="shared" si="4"/>
        <v/>
      </c>
      <c r="G30" s="95" t="str">
        <f t="shared" si="5"/>
        <v/>
      </c>
      <c r="H30" s="360" t="str">
        <f t="shared" si="6"/>
        <v/>
      </c>
      <c r="I30" s="361"/>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2" t="str">
        <f>IF('Bilan Groupe Compétences'!A32="","",'Bilan Groupe Compétences'!A32)</f>
        <v>2.A. Gérer le suivi de la demande du client interne ou externe (ou du prospect) dans un cadre omnicanal, notamment :</v>
      </c>
      <c r="B31" s="363"/>
      <c r="C31" s="363"/>
      <c r="D31" s="363"/>
      <c r="E31" s="364"/>
      <c r="F31" s="96" t="str">
        <f t="shared" si="4"/>
        <v/>
      </c>
      <c r="G31" s="95" t="str">
        <f t="shared" si="5"/>
        <v/>
      </c>
      <c r="H31" s="360" t="str">
        <f t="shared" si="6"/>
        <v/>
      </c>
      <c r="I31" s="361"/>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2" t="str">
        <f>IF('Bilan Groupe Compétences'!A33="","",'Bilan Groupe Compétences'!A33)</f>
        <v>2.B. Satisfaire le client interne ou externe (ou prospect) dans un cadre omnicanal</v>
      </c>
      <c r="B32" s="363"/>
      <c r="C32" s="363"/>
      <c r="D32" s="363"/>
      <c r="E32" s="364"/>
      <c r="F32" s="96" t="str">
        <f t="shared" si="4"/>
        <v/>
      </c>
      <c r="G32" s="95" t="str">
        <f t="shared" si="5"/>
        <v/>
      </c>
      <c r="H32" s="360" t="str">
        <f t="shared" si="6"/>
        <v/>
      </c>
      <c r="I32" s="361"/>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2" t="str">
        <f>IF('Bilan Groupe Compétences'!A34="","",'Bilan Groupe Compétences'!A34)</f>
        <v>2.C. Fidéliser/pérenniser la relation avec le client interne ou externe dans un cadre omnicanal</v>
      </c>
      <c r="B33" s="363"/>
      <c r="C33" s="363"/>
      <c r="D33" s="363"/>
      <c r="E33" s="364"/>
      <c r="F33" s="96" t="str">
        <f t="shared" si="4"/>
        <v/>
      </c>
      <c r="G33" s="95" t="str">
        <f t="shared" si="5"/>
        <v/>
      </c>
      <c r="H33" s="360" t="str">
        <f t="shared" si="6"/>
        <v/>
      </c>
      <c r="I33" s="361"/>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2" t="str">
        <f>IF('Bilan Groupe Compétences'!A35="","",'Bilan Groupe Compétences'!A35)</f>
        <v>3.A. Assurer la veille informationnelle et commerciale (la collecte) dans un cadre omnicanal</v>
      </c>
      <c r="B34" s="363"/>
      <c r="C34" s="363"/>
      <c r="D34" s="363"/>
      <c r="E34" s="364"/>
      <c r="F34" s="96" t="str">
        <f t="shared" si="4"/>
        <v/>
      </c>
      <c r="G34" s="95" t="str">
        <f t="shared" si="5"/>
        <v/>
      </c>
      <c r="H34" s="360" t="str">
        <f t="shared" si="6"/>
        <v/>
      </c>
      <c r="I34" s="361"/>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2" t="str">
        <f>IF('Bilan Groupe Compétences'!A36="","",'Bilan Groupe Compétences'!A36)</f>
        <v>3.B. Traiter et exploiter l’information relative à la relation client (interne, externe ou prospect) dans un cadre omnicanal</v>
      </c>
      <c r="B35" s="363"/>
      <c r="C35" s="363"/>
      <c r="D35" s="363"/>
      <c r="E35" s="364"/>
      <c r="F35" s="96" t="str">
        <f t="shared" si="4"/>
        <v/>
      </c>
      <c r="G35" s="95" t="str">
        <f t="shared" si="5"/>
        <v/>
      </c>
      <c r="H35" s="360" t="str">
        <f t="shared" si="6"/>
        <v/>
      </c>
      <c r="I35" s="361"/>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2" t="str">
        <f>IF('Bilan Groupe Compétences'!A37="","",'Bilan Groupe Compétences'!A37)</f>
        <v>3.C. Diffuser l’information au client interne, externe ou au prospect dans un cadre omnicanal</v>
      </c>
      <c r="B36" s="363"/>
      <c r="C36" s="363"/>
      <c r="D36" s="363"/>
      <c r="E36" s="364"/>
      <c r="F36" s="96" t="str">
        <f t="shared" si="4"/>
        <v/>
      </c>
      <c r="G36" s="95" t="str">
        <f t="shared" si="5"/>
        <v/>
      </c>
      <c r="H36" s="360" t="str">
        <f t="shared" si="6"/>
        <v/>
      </c>
      <c r="I36" s="361"/>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2" t="str">
        <f>IF('Bilan Groupe Compétences'!A38="","",'Bilan Groupe Compétences'!A38)</f>
        <v>CT 1. Produire un résultat conforme à la commande (de la hiérarchie, du client…)</v>
      </c>
      <c r="B37" s="363"/>
      <c r="C37" s="363"/>
      <c r="D37" s="363"/>
      <c r="E37" s="364"/>
      <c r="F37" s="96" t="str">
        <f t="shared" si="4"/>
        <v/>
      </c>
      <c r="G37" s="95" t="str">
        <f t="shared" si="5"/>
        <v/>
      </c>
      <c r="H37" s="360" t="str">
        <f t="shared" si="6"/>
        <v/>
      </c>
      <c r="I37" s="361"/>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2" t="str">
        <f>IF('Bilan Groupe Compétences'!A39="","",'Bilan Groupe Compétences'!A39)</f>
        <v>CT 2. Respecter les délais impartis</v>
      </c>
      <c r="B38" s="363"/>
      <c r="C38" s="363"/>
      <c r="D38" s="363"/>
      <c r="E38" s="364"/>
      <c r="F38" s="96" t="str">
        <f t="shared" si="4"/>
        <v/>
      </c>
      <c r="G38" s="95" t="str">
        <f t="shared" si="5"/>
        <v/>
      </c>
      <c r="H38" s="360" t="str">
        <f t="shared" si="6"/>
        <v/>
      </c>
      <c r="I38" s="361"/>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2" t="str">
        <f>IF('Bilan Groupe Compétences'!A40="","",'Bilan Groupe Compétences'!A40)</f>
        <v>CT 3. Restituer la présentation de son activité</v>
      </c>
      <c r="B39" s="363"/>
      <c r="C39" s="363"/>
      <c r="D39" s="363"/>
      <c r="E39" s="364"/>
      <c r="F39" s="96" t="str">
        <f t="shared" si="4"/>
        <v/>
      </c>
      <c r="G39" s="95" t="str">
        <f t="shared" si="5"/>
        <v/>
      </c>
      <c r="H39" s="360" t="str">
        <f t="shared" si="6"/>
        <v/>
      </c>
      <c r="I39" s="361"/>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2" t="str">
        <f>IF('Bilan Groupe Compétences'!A41="","",'Bilan Groupe Compétences'!A41)</f>
        <v>CT 4. S'impliquer dans son action</v>
      </c>
      <c r="B40" s="363"/>
      <c r="C40" s="363"/>
      <c r="D40" s="363"/>
      <c r="E40" s="364"/>
      <c r="F40" s="96" t="str">
        <f t="shared" si="4"/>
        <v/>
      </c>
      <c r="G40" s="95" t="str">
        <f t="shared" si="5"/>
        <v/>
      </c>
      <c r="H40" s="360" t="str">
        <f t="shared" si="6"/>
        <v/>
      </c>
      <c r="I40" s="361"/>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2" t="str">
        <f>IF('Bilan Groupe Compétences'!A42="","",'Bilan Groupe Compétences'!A42)</f>
        <v>CT 5. S'intégrer de façon harmonieuse et constructive à l'équipe de travail</v>
      </c>
      <c r="B41" s="363"/>
      <c r="C41" s="363"/>
      <c r="D41" s="363"/>
      <c r="E41" s="364"/>
      <c r="F41" s="96" t="str">
        <f t="shared" si="4"/>
        <v/>
      </c>
      <c r="G41" s="95" t="str">
        <f t="shared" si="5"/>
        <v/>
      </c>
      <c r="H41" s="360" t="str">
        <f t="shared" si="6"/>
        <v/>
      </c>
      <c r="I41" s="361"/>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2" t="str">
        <f>IF('Bilan Groupe Compétences'!A43="","",'Bilan Groupe Compétences'!A43)</f>
        <v>CT 6. Rechercher l'information et l'exploiter</v>
      </c>
      <c r="B42" s="363"/>
      <c r="C42" s="363"/>
      <c r="D42" s="363"/>
      <c r="E42" s="364"/>
      <c r="F42" s="96" t="str">
        <f t="shared" si="4"/>
        <v/>
      </c>
      <c r="G42" s="95" t="str">
        <f t="shared" si="5"/>
        <v/>
      </c>
      <c r="H42" s="360" t="str">
        <f t="shared" si="6"/>
        <v/>
      </c>
      <c r="I42" s="361"/>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2" t="str">
        <f>IF('Bilan Groupe Compétences'!A44="","",'Bilan Groupe Compétences'!A44)</f>
        <v>CT 7. A l'écrit, s'exprimer avec la qualité rédactionnelle attendue</v>
      </c>
      <c r="B43" s="363"/>
      <c r="C43" s="363"/>
      <c r="D43" s="363"/>
      <c r="E43" s="364"/>
      <c r="F43" s="96" t="str">
        <f t="shared" si="4"/>
        <v/>
      </c>
      <c r="G43" s="95" t="str">
        <f t="shared" si="5"/>
        <v/>
      </c>
      <c r="H43" s="360" t="str">
        <f t="shared" si="6"/>
        <v/>
      </c>
      <c r="I43" s="361"/>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2" t="str">
        <f>IF('Bilan Groupe Compétences'!A45="","",'Bilan Groupe Compétences'!A45)</f>
        <v>CT 8. A l'oral, s'exprimer de façon professionnelle</v>
      </c>
      <c r="B44" s="363"/>
      <c r="C44" s="363"/>
      <c r="D44" s="363"/>
      <c r="E44" s="364"/>
      <c r="F44" s="96" t="str">
        <f t="shared" si="4"/>
        <v/>
      </c>
      <c r="G44" s="95" t="str">
        <f t="shared" si="5"/>
        <v/>
      </c>
      <c r="H44" s="360" t="str">
        <f t="shared" si="6"/>
        <v/>
      </c>
      <c r="I44" s="361"/>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2" t="str">
        <f>IF('Bilan Groupe Compétences'!A46="","",'Bilan Groupe Compétences'!A46)</f>
        <v>CT 9. Développer son agilité numérique</v>
      </c>
      <c r="B45" s="363"/>
      <c r="C45" s="363"/>
      <c r="D45" s="363"/>
      <c r="E45" s="364"/>
      <c r="F45" s="96" t="str">
        <f t="shared" si="4"/>
        <v/>
      </c>
      <c r="G45" s="95" t="str">
        <f t="shared" si="5"/>
        <v/>
      </c>
      <c r="H45" s="360" t="str">
        <f t="shared" si="6"/>
        <v/>
      </c>
      <c r="I45" s="361"/>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2" t="str">
        <f>IF('Bilan Groupe Compétences'!A47="","",'Bilan Groupe Compétences'!A47)</f>
        <v>CT 10. Adopter une posture professionnelle (non verbal)</v>
      </c>
      <c r="B46" s="363"/>
      <c r="C46" s="363"/>
      <c r="D46" s="363"/>
      <c r="E46" s="364"/>
      <c r="F46" s="96" t="str">
        <f t="shared" si="4"/>
        <v/>
      </c>
      <c r="G46" s="95" t="str">
        <f t="shared" si="5"/>
        <v/>
      </c>
      <c r="H46" s="360" t="str">
        <f t="shared" si="6"/>
        <v/>
      </c>
      <c r="I46" s="361"/>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2" t="str">
        <f>IF('Bilan Groupe Compétences'!A48="","",'Bilan Groupe Compétences'!A48)</f>
        <v>CT 11. S'autoévaluer</v>
      </c>
      <c r="B47" s="363"/>
      <c r="C47" s="363"/>
      <c r="D47" s="363"/>
      <c r="E47" s="364"/>
      <c r="F47" s="96" t="str">
        <f t="shared" si="4"/>
        <v/>
      </c>
      <c r="G47" s="95" t="str">
        <f t="shared" si="5"/>
        <v/>
      </c>
      <c r="H47" s="360" t="str">
        <f t="shared" si="6"/>
        <v/>
      </c>
      <c r="I47" s="361"/>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2" t="str">
        <f>IF('Bilan Groupe Compétences'!A49="","",'Bilan Groupe Compétences'!A49)</f>
        <v/>
      </c>
      <c r="B48" s="363"/>
      <c r="C48" s="363"/>
      <c r="D48" s="363"/>
      <c r="E48" s="364"/>
      <c r="F48" s="96" t="str">
        <f t="shared" si="4"/>
        <v/>
      </c>
      <c r="G48" s="95" t="str">
        <f t="shared" si="5"/>
        <v/>
      </c>
      <c r="H48" s="360" t="str">
        <f t="shared" si="6"/>
        <v/>
      </c>
      <c r="I48" s="361"/>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2" t="str">
        <f>IF('Bilan Groupe Compétences'!A50="","",'Bilan Groupe Compétences'!A50)</f>
        <v/>
      </c>
      <c r="B49" s="363"/>
      <c r="C49" s="363"/>
      <c r="D49" s="363"/>
      <c r="E49" s="364"/>
      <c r="F49" s="96" t="str">
        <f t="shared" si="4"/>
        <v/>
      </c>
      <c r="G49" s="95" t="str">
        <f t="shared" si="5"/>
        <v/>
      </c>
      <c r="H49" s="360" t="str">
        <f t="shared" si="6"/>
        <v/>
      </c>
      <c r="I49" s="361"/>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2" t="str">
        <f>IF('Bilan Groupe Compétences'!A51="","",'Bilan Groupe Compétences'!A51)</f>
        <v/>
      </c>
      <c r="B50" s="363"/>
      <c r="C50" s="363"/>
      <c r="D50" s="363"/>
      <c r="E50" s="364"/>
      <c r="F50" s="96" t="str">
        <f t="shared" si="4"/>
        <v/>
      </c>
      <c r="G50" s="95" t="str">
        <f t="shared" si="5"/>
        <v/>
      </c>
      <c r="H50" s="360" t="str">
        <f t="shared" si="6"/>
        <v/>
      </c>
      <c r="I50" s="361"/>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2" t="str">
        <f>IF('Bilan Groupe Compétences'!A52="","",'Bilan Groupe Compétences'!A52)</f>
        <v/>
      </c>
      <c r="B51" s="363"/>
      <c r="C51" s="363"/>
      <c r="D51" s="363"/>
      <c r="E51" s="364"/>
      <c r="F51" s="96" t="str">
        <f t="shared" si="4"/>
        <v/>
      </c>
      <c r="G51" s="95" t="str">
        <f t="shared" si="5"/>
        <v/>
      </c>
      <c r="H51" s="360" t="str">
        <f t="shared" si="6"/>
        <v/>
      </c>
      <c r="I51" s="361"/>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2" t="str">
        <f>IF('Bilan Groupe Compétences'!A53="","",'Bilan Groupe Compétences'!A53)</f>
        <v/>
      </c>
      <c r="B52" s="363"/>
      <c r="C52" s="363"/>
      <c r="D52" s="363"/>
      <c r="E52" s="364"/>
      <c r="F52" s="96" t="str">
        <f t="shared" si="4"/>
        <v/>
      </c>
      <c r="G52" s="95" t="str">
        <f t="shared" si="5"/>
        <v/>
      </c>
      <c r="H52" s="360" t="str">
        <f t="shared" si="6"/>
        <v/>
      </c>
      <c r="I52" s="361"/>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2" t="str">
        <f>IF('Bilan Groupe Compétences'!A54="","",'Bilan Groupe Compétences'!A54)</f>
        <v/>
      </c>
      <c r="B53" s="363"/>
      <c r="C53" s="363"/>
      <c r="D53" s="363"/>
      <c r="E53" s="364"/>
      <c r="F53" s="96" t="str">
        <f t="shared" si="4"/>
        <v/>
      </c>
      <c r="G53" s="95" t="str">
        <f t="shared" si="5"/>
        <v/>
      </c>
      <c r="H53" s="360" t="str">
        <f t="shared" si="6"/>
        <v/>
      </c>
      <c r="I53" s="361"/>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2" t="str">
        <f>IF('Bilan Groupe Compétences'!A55="","",'Bilan Groupe Compétences'!A55)</f>
        <v/>
      </c>
      <c r="B54" s="363"/>
      <c r="C54" s="363"/>
      <c r="D54" s="363"/>
      <c r="E54" s="364"/>
      <c r="F54" s="96" t="str">
        <f t="shared" si="4"/>
        <v/>
      </c>
      <c r="G54" s="95" t="str">
        <f t="shared" si="5"/>
        <v/>
      </c>
      <c r="H54" s="360" t="str">
        <f t="shared" si="6"/>
        <v/>
      </c>
      <c r="I54" s="361"/>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2" t="str">
        <f>IF('Bilan Groupe Compétences'!A56="","",'Bilan Groupe Compétences'!A56)</f>
        <v/>
      </c>
      <c r="B55" s="363"/>
      <c r="C55" s="363"/>
      <c r="D55" s="363"/>
      <c r="E55" s="364"/>
      <c r="F55" s="96" t="str">
        <f t="shared" si="4"/>
        <v/>
      </c>
      <c r="G55" s="95" t="str">
        <f t="shared" si="5"/>
        <v/>
      </c>
      <c r="H55" s="360" t="str">
        <f t="shared" si="6"/>
        <v/>
      </c>
      <c r="I55" s="361"/>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2" t="str">
        <f>IF('Bilan Groupe Compétences'!A57="","",'Bilan Groupe Compétences'!A57)</f>
        <v/>
      </c>
      <c r="B56" s="363"/>
      <c r="C56" s="363"/>
      <c r="D56" s="363"/>
      <c r="E56" s="364"/>
      <c r="F56" s="96" t="str">
        <f t="shared" si="4"/>
        <v/>
      </c>
      <c r="G56" s="95" t="str">
        <f t="shared" si="5"/>
        <v/>
      </c>
      <c r="H56" s="360" t="str">
        <f t="shared" si="6"/>
        <v/>
      </c>
      <c r="I56" s="361"/>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2" t="str">
        <f>IF('Bilan Groupe Compétences'!A58="","",'Bilan Groupe Compétences'!A58)</f>
        <v/>
      </c>
      <c r="B57" s="363"/>
      <c r="C57" s="363"/>
      <c r="D57" s="363"/>
      <c r="E57" s="364"/>
      <c r="F57" s="96" t="str">
        <f t="shared" si="4"/>
        <v/>
      </c>
      <c r="G57" s="95" t="str">
        <f t="shared" si="5"/>
        <v/>
      </c>
      <c r="H57" s="360" t="str">
        <f t="shared" si="6"/>
        <v/>
      </c>
      <c r="I57" s="361"/>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2" t="str">
        <f>IF('Bilan Groupe Compétences'!A59="","",'Bilan Groupe Compétences'!A59)</f>
        <v/>
      </c>
      <c r="B58" s="363"/>
      <c r="C58" s="363"/>
      <c r="D58" s="363"/>
      <c r="E58" s="364"/>
      <c r="F58" s="96" t="str">
        <f t="shared" si="4"/>
        <v/>
      </c>
      <c r="G58" s="95" t="str">
        <f t="shared" si="5"/>
        <v/>
      </c>
      <c r="H58" s="360" t="str">
        <f t="shared" si="6"/>
        <v/>
      </c>
      <c r="I58" s="361"/>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2" t="str">
        <f>IF('Bilan Groupe Compétences'!A60="","",'Bilan Groupe Compétences'!A60)</f>
        <v/>
      </c>
      <c r="B59" s="363"/>
      <c r="C59" s="363"/>
      <c r="D59" s="363"/>
      <c r="E59" s="364"/>
      <c r="F59" s="96" t="str">
        <f t="shared" si="4"/>
        <v/>
      </c>
      <c r="G59" s="95" t="str">
        <f t="shared" si="5"/>
        <v/>
      </c>
      <c r="H59" s="360" t="str">
        <f t="shared" si="6"/>
        <v/>
      </c>
      <c r="I59" s="361"/>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2" t="str">
        <f>IF('Bilan Groupe Compétences'!A61="","",'Bilan Groupe Compétences'!A61)</f>
        <v/>
      </c>
      <c r="B60" s="363"/>
      <c r="C60" s="363"/>
      <c r="D60" s="363"/>
      <c r="E60" s="364"/>
      <c r="F60" s="96" t="str">
        <f t="shared" si="4"/>
        <v/>
      </c>
      <c r="G60" s="95" t="str">
        <f t="shared" si="5"/>
        <v/>
      </c>
      <c r="H60" s="360" t="str">
        <f t="shared" si="6"/>
        <v/>
      </c>
      <c r="I60" s="361"/>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2" t="str">
        <f>IF('Bilan Groupe Compétences'!A62="","",'Bilan Groupe Compétences'!A62)</f>
        <v/>
      </c>
      <c r="B61" s="363"/>
      <c r="C61" s="363"/>
      <c r="D61" s="363"/>
      <c r="E61" s="364"/>
      <c r="F61" s="96" t="str">
        <f t="shared" si="4"/>
        <v/>
      </c>
      <c r="G61" s="95" t="str">
        <f t="shared" si="5"/>
        <v/>
      </c>
      <c r="H61" s="360" t="str">
        <f t="shared" si="6"/>
        <v/>
      </c>
      <c r="I61" s="361"/>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2" t="str">
        <f>IF('Bilan Groupe Compétences'!A63="","",'Bilan Groupe Compétences'!A63)</f>
        <v/>
      </c>
      <c r="B62" s="363"/>
      <c r="C62" s="363"/>
      <c r="D62" s="363"/>
      <c r="E62" s="364"/>
      <c r="F62" s="96" t="str">
        <f t="shared" si="4"/>
        <v/>
      </c>
      <c r="G62" s="95" t="str">
        <f t="shared" si="5"/>
        <v/>
      </c>
      <c r="H62" s="360" t="str">
        <f t="shared" si="6"/>
        <v/>
      </c>
      <c r="I62" s="361"/>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2" t="str">
        <f>IF('Bilan Groupe Compétences'!A64="","",'Bilan Groupe Compétences'!A64)</f>
        <v/>
      </c>
      <c r="B63" s="363"/>
      <c r="C63" s="363"/>
      <c r="D63" s="363"/>
      <c r="E63" s="364"/>
      <c r="F63" s="96" t="str">
        <f t="shared" si="4"/>
        <v/>
      </c>
      <c r="G63" s="95" t="str">
        <f t="shared" si="5"/>
        <v/>
      </c>
      <c r="H63" s="360" t="str">
        <f t="shared" si="6"/>
        <v/>
      </c>
      <c r="I63" s="361"/>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2" t="str">
        <f>IF('Bilan Groupe Compétences'!A65="","",'Bilan Groupe Compétences'!A65)</f>
        <v/>
      </c>
      <c r="B64" s="363"/>
      <c r="C64" s="363"/>
      <c r="D64" s="363"/>
      <c r="E64" s="364"/>
      <c r="F64" s="96" t="str">
        <f t="shared" si="4"/>
        <v/>
      </c>
      <c r="G64" s="95" t="str">
        <f t="shared" si="5"/>
        <v/>
      </c>
      <c r="H64" s="360" t="str">
        <f t="shared" si="6"/>
        <v/>
      </c>
      <c r="I64" s="361"/>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2" t="str">
        <f>IF('Bilan Groupe Compétences'!A66="","",'Bilan Groupe Compétences'!A66)</f>
        <v/>
      </c>
      <c r="B65" s="363"/>
      <c r="C65" s="363"/>
      <c r="D65" s="363"/>
      <c r="E65" s="364"/>
      <c r="F65" s="96" t="str">
        <f t="shared" si="4"/>
        <v/>
      </c>
      <c r="G65" s="95" t="str">
        <f t="shared" si="5"/>
        <v/>
      </c>
      <c r="H65" s="360" t="str">
        <f t="shared" si="6"/>
        <v/>
      </c>
      <c r="I65" s="361"/>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2" t="str">
        <f>IF('Bilan Groupe Compétences'!A67="","",'Bilan Groupe Compétences'!A67)</f>
        <v/>
      </c>
      <c r="B66" s="363"/>
      <c r="C66" s="363"/>
      <c r="D66" s="363"/>
      <c r="E66" s="364"/>
      <c r="F66" s="96" t="str">
        <f t="shared" si="4"/>
        <v/>
      </c>
      <c r="G66" s="95" t="str">
        <f t="shared" si="5"/>
        <v/>
      </c>
      <c r="H66" s="360" t="str">
        <f t="shared" si="6"/>
        <v/>
      </c>
      <c r="I66" s="361"/>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2" t="str">
        <f>IF('Bilan Groupe Compétences'!A68="","",'Bilan Groupe Compétences'!A68)</f>
        <v/>
      </c>
      <c r="B67" s="363"/>
      <c r="C67" s="363"/>
      <c r="D67" s="363"/>
      <c r="E67" s="364"/>
      <c r="F67" s="96" t="str">
        <f t="shared" si="4"/>
        <v/>
      </c>
      <c r="G67" s="95" t="str">
        <f t="shared" si="5"/>
        <v/>
      </c>
      <c r="H67" s="360" t="str">
        <f t="shared" si="6"/>
        <v/>
      </c>
      <c r="I67" s="361"/>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2" t="str">
        <f>IF('Bilan Groupe Compétences'!A69="","",'Bilan Groupe Compétences'!A69)</f>
        <v/>
      </c>
      <c r="B68" s="363"/>
      <c r="C68" s="363"/>
      <c r="D68" s="363"/>
      <c r="E68" s="364"/>
      <c r="F68" s="96" t="str">
        <f t="shared" si="4"/>
        <v/>
      </c>
      <c r="G68" s="95" t="str">
        <f t="shared" si="5"/>
        <v/>
      </c>
      <c r="H68" s="360" t="str">
        <f t="shared" si="6"/>
        <v/>
      </c>
      <c r="I68" s="361"/>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2" t="str">
        <f>IF('Bilan Groupe Compétences'!A70="","",'Bilan Groupe Compétences'!A70)</f>
        <v/>
      </c>
      <c r="B69" s="363"/>
      <c r="C69" s="363"/>
      <c r="D69" s="363"/>
      <c r="E69" s="379"/>
      <c r="F69" s="96" t="str">
        <f t="shared" si="4"/>
        <v/>
      </c>
      <c r="G69" s="95" t="str">
        <f t="shared" si="5"/>
        <v/>
      </c>
      <c r="H69" s="360" t="str">
        <f t="shared" si="6"/>
        <v/>
      </c>
      <c r="I69" s="361"/>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2" t="str">
        <f>IF('Bilan Groupe Compétences'!A71="","",'Bilan Groupe Compétences'!A71)</f>
        <v/>
      </c>
      <c r="B70" s="363"/>
      <c r="C70" s="363"/>
      <c r="D70" s="363"/>
      <c r="E70" s="379"/>
      <c r="F70" s="96" t="str">
        <f t="shared" si="4"/>
        <v/>
      </c>
      <c r="G70" s="95" t="str">
        <f t="shared" si="5"/>
        <v/>
      </c>
      <c r="H70" s="360" t="str">
        <f t="shared" si="6"/>
        <v/>
      </c>
      <c r="I70" s="361"/>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6" t="str">
        <f>IF('Bilan Groupe Compétences'!A72="","",'Bilan Groupe Compétences'!A72)</f>
        <v/>
      </c>
      <c r="B71" s="337"/>
      <c r="C71" s="337"/>
      <c r="D71" s="337"/>
      <c r="E71" s="338"/>
      <c r="F71" s="98" t="str">
        <f t="shared" si="4"/>
        <v/>
      </c>
      <c r="G71" s="99" t="str">
        <f t="shared" si="5"/>
        <v/>
      </c>
      <c r="H71" s="380" t="str">
        <f t="shared" si="6"/>
        <v/>
      </c>
      <c r="I71" s="381"/>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127</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132</v>
      </c>
      <c r="HT300" s="10" t="str">
        <f ca="1">IF(COUNTA($HV$300:$JS$300)-COUNTIF($HV$300:$JS$300,"")=0,$HI$307,IF(COUNTIF(HV306:JS306,$HI$307)=COUNTA($J$6:$BG$6)-COUNTIF($J$6:$BG$6,""),$HI$307,IF(AND(COUNTA($J$7:$BG$7)-COUNTIF($J$7:$BG$7,$HI$307)=COUNTIF($J$7:$BG$7,$HI$306),COUNTA($J$12:$BG$71)=COUNTIF($J$12:$BG$71,$HI$306)),$HI$306,SUM(HV300:JS300)/SUM(HV305:JS305))))</f>
        <v>NC</v>
      </c>
      <c r="HU300" s="16" t="s">
        <v>130</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133</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479" priority="22" operator="equal">
      <formula>20</formula>
    </cfRule>
    <cfRule type="cellIs" dxfId="478" priority="23" operator="between">
      <formula>15</formula>
      <formula>19.9999999999999</formula>
    </cfRule>
    <cfRule type="cellIs" dxfId="477" priority="24" operator="between">
      <formula>10</formula>
      <formula>14.9999999999999</formula>
    </cfRule>
    <cfRule type="containsBlanks" dxfId="476" priority="25" stopIfTrue="1">
      <formula>LEN(TRIM(J5))=0</formula>
    </cfRule>
    <cfRule type="cellIs" dxfId="475" priority="26" operator="between">
      <formula>5</formula>
      <formula>9.999999999999</formula>
    </cfRule>
    <cfRule type="cellIs" dxfId="474" priority="27" operator="between">
      <formula>0</formula>
      <formula>4.99999999999999</formula>
    </cfRule>
  </conditionalFormatting>
  <conditionalFormatting sqref="J6:BG6">
    <cfRule type="cellIs" dxfId="473" priority="16" operator="equal">
      <formula>20</formula>
    </cfRule>
    <cfRule type="cellIs" dxfId="472" priority="17" operator="between">
      <formula>15</formula>
      <formula>19.9999999999999</formula>
    </cfRule>
    <cfRule type="cellIs" dxfId="471" priority="18" operator="between">
      <formula>10</formula>
      <formula>14.9999999999999</formula>
    </cfRule>
    <cfRule type="containsBlanks" dxfId="470" priority="19" stopIfTrue="1">
      <formula>LEN(TRIM(J6))=0</formula>
    </cfRule>
    <cfRule type="cellIs" dxfId="469" priority="20" operator="between">
      <formula>5</formula>
      <formula>9.999999999999</formula>
    </cfRule>
    <cfRule type="cellIs" dxfId="468" priority="21" operator="between">
      <formula>0</formula>
      <formula>4.99999999999999</formula>
    </cfRule>
  </conditionalFormatting>
  <conditionalFormatting sqref="F12:G71">
    <cfRule type="cellIs" dxfId="467" priority="10" operator="equal">
      <formula>20</formula>
    </cfRule>
    <cfRule type="cellIs" dxfId="466" priority="11" operator="between">
      <formula>15</formula>
      <formula>19.9999999999999</formula>
    </cfRule>
    <cfRule type="cellIs" dxfId="465" priority="12" operator="between">
      <formula>10</formula>
      <formula>14.9999999999999</formula>
    </cfRule>
    <cfRule type="containsBlanks" dxfId="464" priority="13" stopIfTrue="1">
      <formula>LEN(TRIM(F12))=0</formula>
    </cfRule>
    <cfRule type="cellIs" dxfId="463" priority="14" operator="between">
      <formula>5</formula>
      <formula>9.999999999999</formula>
    </cfRule>
    <cfRule type="cellIs" dxfId="462" priority="15" operator="between">
      <formula>0</formula>
      <formula>4.99999999999999</formula>
    </cfRule>
  </conditionalFormatting>
  <conditionalFormatting sqref="A7">
    <cfRule type="cellIs" dxfId="461" priority="4" operator="equal">
      <formula>20</formula>
    </cfRule>
    <cfRule type="cellIs" dxfId="460" priority="5" operator="between">
      <formula>15</formula>
      <formula>19.9999999999999</formula>
    </cfRule>
    <cfRule type="cellIs" dxfId="459" priority="6" operator="between">
      <formula>10</formula>
      <formula>14.9999999999999</formula>
    </cfRule>
    <cfRule type="containsBlanks" dxfId="458" priority="7" stopIfTrue="1">
      <formula>LEN(TRIM(A7))=0</formula>
    </cfRule>
    <cfRule type="cellIs" dxfId="457" priority="8" operator="between">
      <formula>5</formula>
      <formula>9.999999999999</formula>
    </cfRule>
    <cfRule type="cellIs" dxfId="456" priority="9" operator="between">
      <formula>0</formula>
      <formula>4.99999999999999</formula>
    </cfRule>
  </conditionalFormatting>
  <conditionalFormatting sqref="C5">
    <cfRule type="cellIs" dxfId="455" priority="3" operator="equal">
      <formula>20</formula>
    </cfRule>
  </conditionalFormatting>
  <conditionalFormatting sqref="J12:BG71 H12:H71">
    <cfRule type="cellIs" dxfId="454" priority="28" stopIfTrue="1" operator="equal">
      <formula>$HI$301</formula>
    </cfRule>
    <cfRule type="cellIs" dxfId="453" priority="29" stopIfTrue="1" operator="equal">
      <formula>$HI$302</formula>
    </cfRule>
    <cfRule type="cellIs" dxfId="452" priority="30" stopIfTrue="1" operator="equal">
      <formula>$HI$303</formula>
    </cfRule>
    <cfRule type="cellIs" dxfId="451" priority="31" stopIfTrue="1" operator="equal">
      <formula>$HI$304</formula>
    </cfRule>
    <cfRule type="cellIs" dxfId="450" priority="32" stopIfTrue="1" operator="equal">
      <formula>$HI$305</formula>
    </cfRule>
    <cfRule type="cellIs" dxfId="449" priority="33" stopIfTrue="1" operator="equal">
      <formula>$HI$306</formula>
    </cfRule>
  </conditionalFormatting>
  <conditionalFormatting sqref="J7:BG7">
    <cfRule type="cellIs" dxfId="448" priority="34" operator="equal">
      <formula>$HI$306</formula>
    </cfRule>
    <cfRule type="cellIs" dxfId="447" priority="35" operator="equal">
      <formula>$HI$305</formula>
    </cfRule>
    <cfRule type="cellIs" dxfId="446" priority="36" operator="equal">
      <formula>$HI$304</formula>
    </cfRule>
    <cfRule type="cellIs" dxfId="445" priority="37" operator="equal">
      <formula>$HI$303</formula>
    </cfRule>
    <cfRule type="cellIs" dxfId="444" priority="38" operator="equal">
      <formula>$HI$302</formula>
    </cfRule>
    <cfRule type="cellIs" dxfId="443" priority="39" operator="equal">
      <formula>$HI$301</formula>
    </cfRule>
    <cfRule type="cellIs" dxfId="442" priority="40" operator="equal">
      <formula>20</formula>
    </cfRule>
    <cfRule type="cellIs" dxfId="441" priority="41" operator="between">
      <formula>15</formula>
      <formula>19.9999999999999</formula>
    </cfRule>
    <cfRule type="cellIs" dxfId="440" priority="42" operator="between">
      <formula>10</formula>
      <formula>14.9999999999999</formula>
    </cfRule>
    <cfRule type="containsBlanks" dxfId="439" priority="43" stopIfTrue="1">
      <formula>LEN(TRIM(J7))=0</formula>
    </cfRule>
    <cfRule type="cellIs" dxfId="438" priority="44" operator="between">
      <formula>5</formula>
      <formula>9.999999999999</formula>
    </cfRule>
    <cfRule type="cellIs" dxfId="437" priority="45" operator="between">
      <formula>0</formula>
      <formula>4.99999999999999</formula>
    </cfRule>
  </conditionalFormatting>
  <conditionalFormatting sqref="A7:B8">
    <cfRule type="cellIs" dxfId="436" priority="46" operator="equal">
      <formula>$HI$306</formula>
    </cfRule>
  </conditionalFormatting>
  <dataValidations count="3">
    <dataValidation type="list" allowBlank="1" showInputMessage="1" showErrorMessage="1" sqref="J12:BG71">
      <formula1>$HI$301:$HI$306</formula1>
    </dataValidation>
    <dataValidation type="list" allowBlank="1" showInputMessage="1" showErrorMessage="1" sqref="J7:BG7">
      <formula1>$HI$301:$HI$348</formula1>
    </dataValidation>
    <dataValidation type="list" allowBlank="1" showInputMessage="1" showErrorMessage="1" sqref="J8:BG8">
      <formula1>$HP$301:$HP$329</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6D8C7B23-363C-4200-8CC3-9554642F2949}">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E0C18E30-4F4A-4B4A-95DA-397AB2E0EF6A}">
            <xm:f>'Classe, période, dates, coef'!$DW$301</xm:f>
            <x14:dxf>
              <font>
                <color rgb="FFFF0000"/>
              </font>
              <fill>
                <patternFill>
                  <bgColor rgb="FFFFCCCC"/>
                </patternFill>
              </fill>
            </x14:dxf>
          </x14:cfRule>
          <xm:sqref>A2:I4</xm:sqref>
        </x14:conditionalFormatting>
      </x14:conditionalFormatting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7" t="str">
        <f>IF(OR('Classe, période, dates, coef'!A7="",'Classe, période, dates, coef'!A14=""),'Bilan Groupe Compétences'!B3,CONCATENATE('Classe, période, dates, coef'!A7,"  ~  Période : ",'Classe, période, dates, coef'!A14))</f>
        <v>Affichage classe et période : Complétez l'onglet ''Classe, période, dates, coef''</v>
      </c>
      <c r="C1" s="357"/>
      <c r="D1" s="357"/>
      <c r="E1" s="357"/>
      <c r="F1" s="357"/>
      <c r="G1" s="357"/>
      <c r="H1" s="357"/>
      <c r="I1" s="357"/>
      <c r="J1" s="111" t="str">
        <f>CONCATENATE("   ",'Bilan Groupe Compétences'!DW303)</f>
        <v xml:space="preserve">   Seconde Relation Client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5" t="str">
        <f ca="1">IF(INDEX($HF$301:$HG$338,MATCH(RIGHT(CELL("nomfichier",$HF$301),2),$HF$301:$HF$338,0),2)=0,'Classe, période, dates, coef'!DW301,INDEX($HF$301:$HG$338,MATCH(RIGHT(CELL("nomfichier",$HF$301),2),$HF$301:$HF$338,0),2))</f>
        <v>Nom élève &gt; Complétez l'onglet ''Classe, période, dates, coef''</v>
      </c>
      <c r="B2" s="355"/>
      <c r="C2" s="355"/>
      <c r="D2" s="355"/>
      <c r="E2" s="355"/>
      <c r="F2" s="355"/>
      <c r="G2" s="355"/>
      <c r="H2" s="355"/>
      <c r="I2" s="355"/>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5"/>
      <c r="B3" s="355"/>
      <c r="C3" s="355"/>
      <c r="D3" s="355"/>
      <c r="E3" s="355"/>
      <c r="F3" s="355"/>
      <c r="G3" s="355"/>
      <c r="H3" s="355"/>
      <c r="I3" s="355"/>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6"/>
      <c r="B4" s="356"/>
      <c r="C4" s="356"/>
      <c r="D4" s="356"/>
      <c r="E4" s="356"/>
      <c r="F4" s="356"/>
      <c r="G4" s="356"/>
      <c r="H4" s="356"/>
      <c r="I4" s="356"/>
    </row>
    <row r="5" spans="1:127" ht="21" customHeight="1" thickTop="1" x14ac:dyDescent="0.2">
      <c r="A5" s="365" t="s">
        <v>49</v>
      </c>
      <c r="B5" s="366"/>
      <c r="C5" s="382" t="s">
        <v>75</v>
      </c>
      <c r="D5" s="55">
        <v>4</v>
      </c>
      <c r="E5" s="385" t="s">
        <v>99</v>
      </c>
      <c r="F5" s="385"/>
      <c r="G5" s="385"/>
      <c r="H5" s="385"/>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7"/>
      <c r="B6" s="368"/>
      <c r="C6" s="383"/>
      <c r="D6" s="90">
        <v>4</v>
      </c>
      <c r="E6" s="386" t="s">
        <v>100</v>
      </c>
      <c r="F6" s="386"/>
      <c r="G6" s="386"/>
      <c r="H6" s="386"/>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9" t="str">
        <f>IF(COUNTA(J5:BG6)-COUNTIF(J5:BG6,"")=0,"",IF(ISTEXT(HT300),HT300,ROUND(HT300,1)))</f>
        <v/>
      </c>
      <c r="B7" s="370"/>
      <c r="C7" s="383"/>
      <c r="D7" s="204">
        <v>4</v>
      </c>
      <c r="E7" s="203"/>
      <c r="F7" s="400" t="s">
        <v>122</v>
      </c>
      <c r="G7" s="400"/>
      <c r="H7" s="400"/>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1"/>
      <c r="B8" s="372"/>
      <c r="C8" s="384"/>
      <c r="D8" s="201">
        <v>4</v>
      </c>
      <c r="E8" s="202"/>
      <c r="F8" s="401" t="s">
        <v>232</v>
      </c>
      <c r="G8" s="401"/>
      <c r="H8" s="401"/>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2" t="s">
        <v>22</v>
      </c>
      <c r="B9" s="393"/>
      <c r="C9" s="393"/>
      <c r="D9" s="393"/>
      <c r="E9" s="97">
        <v>4</v>
      </c>
      <c r="F9" s="387" t="s">
        <v>118</v>
      </c>
      <c r="G9" s="388"/>
      <c r="H9" s="388"/>
      <c r="I9" s="389"/>
      <c r="J9" s="375" t="str">
        <f t="shared" ref="J9:BG9" ca="1" si="3">IF(OFFSET($HN$301,COLUMN(A:A)-1,0)=0,"",OFFSET($HN$301,COLUMN(A:A)-1,0))</f>
        <v/>
      </c>
      <c r="K9" s="358" t="str">
        <f t="shared" ca="1" si="3"/>
        <v/>
      </c>
      <c r="L9" s="358" t="str">
        <f t="shared" ca="1" si="3"/>
        <v/>
      </c>
      <c r="M9" s="358" t="str">
        <f t="shared" ca="1" si="3"/>
        <v/>
      </c>
      <c r="N9" s="358" t="str">
        <f t="shared" ca="1" si="3"/>
        <v/>
      </c>
      <c r="O9" s="358" t="str">
        <f t="shared" ca="1" si="3"/>
        <v/>
      </c>
      <c r="P9" s="358" t="str">
        <f t="shared" ca="1" si="3"/>
        <v/>
      </c>
      <c r="Q9" s="358" t="str">
        <f t="shared" ca="1" si="3"/>
        <v/>
      </c>
      <c r="R9" s="358" t="str">
        <f t="shared" ca="1" si="3"/>
        <v/>
      </c>
      <c r="S9" s="358" t="str">
        <f t="shared" ca="1" si="3"/>
        <v/>
      </c>
      <c r="T9" s="358" t="str">
        <f t="shared" ca="1" si="3"/>
        <v/>
      </c>
      <c r="U9" s="358" t="str">
        <f t="shared" ca="1" si="3"/>
        <v/>
      </c>
      <c r="V9" s="358" t="str">
        <f t="shared" ca="1" si="3"/>
        <v/>
      </c>
      <c r="W9" s="358" t="str">
        <f t="shared" ca="1" si="3"/>
        <v/>
      </c>
      <c r="X9" s="358" t="str">
        <f t="shared" ca="1" si="3"/>
        <v/>
      </c>
      <c r="Y9" s="358" t="str">
        <f t="shared" ca="1" si="3"/>
        <v/>
      </c>
      <c r="Z9" s="358" t="str">
        <f t="shared" ca="1" si="3"/>
        <v/>
      </c>
      <c r="AA9" s="358" t="str">
        <f t="shared" ca="1" si="3"/>
        <v/>
      </c>
      <c r="AB9" s="358" t="str">
        <f t="shared" ca="1" si="3"/>
        <v/>
      </c>
      <c r="AC9" s="358" t="str">
        <f t="shared" ca="1" si="3"/>
        <v/>
      </c>
      <c r="AD9" s="358" t="str">
        <f t="shared" ca="1" si="3"/>
        <v/>
      </c>
      <c r="AE9" s="358" t="str">
        <f t="shared" ca="1" si="3"/>
        <v/>
      </c>
      <c r="AF9" s="358" t="str">
        <f t="shared" ca="1" si="3"/>
        <v/>
      </c>
      <c r="AG9" s="358" t="str">
        <f t="shared" ca="1" si="3"/>
        <v/>
      </c>
      <c r="AH9" s="358" t="str">
        <f t="shared" ca="1" si="3"/>
        <v/>
      </c>
      <c r="AI9" s="358" t="str">
        <f t="shared" ca="1" si="3"/>
        <v/>
      </c>
      <c r="AJ9" s="358" t="str">
        <f t="shared" ca="1" si="3"/>
        <v/>
      </c>
      <c r="AK9" s="358" t="str">
        <f t="shared" ca="1" si="3"/>
        <v/>
      </c>
      <c r="AL9" s="358" t="str">
        <f t="shared" ca="1" si="3"/>
        <v/>
      </c>
      <c r="AM9" s="358" t="str">
        <f t="shared" ca="1" si="3"/>
        <v/>
      </c>
      <c r="AN9" s="358" t="str">
        <f t="shared" ca="1" si="3"/>
        <v/>
      </c>
      <c r="AO9" s="358" t="str">
        <f t="shared" ca="1" si="3"/>
        <v/>
      </c>
      <c r="AP9" s="358" t="str">
        <f t="shared" ca="1" si="3"/>
        <v/>
      </c>
      <c r="AQ9" s="358" t="str">
        <f t="shared" ca="1" si="3"/>
        <v/>
      </c>
      <c r="AR9" s="358" t="str">
        <f t="shared" ca="1" si="3"/>
        <v/>
      </c>
      <c r="AS9" s="358" t="str">
        <f t="shared" ca="1" si="3"/>
        <v/>
      </c>
      <c r="AT9" s="358" t="str">
        <f t="shared" ca="1" si="3"/>
        <v/>
      </c>
      <c r="AU9" s="358" t="str">
        <f t="shared" ca="1" si="3"/>
        <v/>
      </c>
      <c r="AV9" s="358" t="str">
        <f t="shared" ca="1" si="3"/>
        <v/>
      </c>
      <c r="AW9" s="358" t="str">
        <f t="shared" ca="1" si="3"/>
        <v/>
      </c>
      <c r="AX9" s="358" t="str">
        <f t="shared" ca="1" si="3"/>
        <v/>
      </c>
      <c r="AY9" s="358" t="str">
        <f t="shared" ca="1" si="3"/>
        <v/>
      </c>
      <c r="AZ9" s="358" t="str">
        <f t="shared" ca="1" si="3"/>
        <v/>
      </c>
      <c r="BA9" s="358" t="str">
        <f t="shared" ca="1" si="3"/>
        <v/>
      </c>
      <c r="BB9" s="358" t="str">
        <f t="shared" ca="1" si="3"/>
        <v/>
      </c>
      <c r="BC9" s="358" t="str">
        <f t="shared" ca="1" si="3"/>
        <v/>
      </c>
      <c r="BD9" s="358" t="str">
        <f t="shared" ca="1" si="3"/>
        <v/>
      </c>
      <c r="BE9" s="358" t="str">
        <f t="shared" ca="1" si="3"/>
        <v/>
      </c>
      <c r="BF9" s="358" t="str">
        <f t="shared" ca="1" si="3"/>
        <v/>
      </c>
      <c r="BG9" s="373" t="str">
        <f t="shared" ca="1" si="3"/>
        <v/>
      </c>
      <c r="DF9" s="9"/>
      <c r="DG9" s="28"/>
      <c r="DI9" s="28"/>
      <c r="DK9" s="28"/>
      <c r="DO9" s="28"/>
      <c r="DQ9" s="28"/>
      <c r="DS9" s="28"/>
      <c r="DU9" s="28"/>
      <c r="DW9" s="28"/>
    </row>
    <row r="10" spans="1:127" ht="36" customHeight="1" x14ac:dyDescent="0.2">
      <c r="A10" s="394" t="s">
        <v>23</v>
      </c>
      <c r="B10" s="395"/>
      <c r="C10" s="395"/>
      <c r="D10" s="395"/>
      <c r="E10" s="396"/>
      <c r="F10" s="112" t="str">
        <f>E6</f>
        <v>Moyenne minimale indicative</v>
      </c>
      <c r="G10" s="113" t="str">
        <f>E5</f>
        <v>Moyenne maximale indicative</v>
      </c>
      <c r="H10" s="390" t="s">
        <v>77</v>
      </c>
      <c r="I10" s="391"/>
      <c r="J10" s="376"/>
      <c r="K10" s="359"/>
      <c r="L10" s="359"/>
      <c r="M10" s="359"/>
      <c r="N10" s="359"/>
      <c r="O10" s="359"/>
      <c r="P10" s="359"/>
      <c r="Q10" s="359"/>
      <c r="R10" s="359"/>
      <c r="S10" s="359"/>
      <c r="T10" s="359"/>
      <c r="U10" s="359"/>
      <c r="V10" s="359"/>
      <c r="W10" s="359"/>
      <c r="X10" s="359"/>
      <c r="Y10" s="359"/>
      <c r="Z10" s="359"/>
      <c r="AA10" s="359"/>
      <c r="AB10" s="359"/>
      <c r="AC10" s="359"/>
      <c r="AD10" s="359"/>
      <c r="AE10" s="359"/>
      <c r="AF10" s="359"/>
      <c r="AG10" s="359"/>
      <c r="AH10" s="359"/>
      <c r="AI10" s="359"/>
      <c r="AJ10" s="359"/>
      <c r="AK10" s="359"/>
      <c r="AL10" s="359"/>
      <c r="AM10" s="359"/>
      <c r="AN10" s="359"/>
      <c r="AO10" s="359"/>
      <c r="AP10" s="359"/>
      <c r="AQ10" s="359"/>
      <c r="AR10" s="359"/>
      <c r="AS10" s="359"/>
      <c r="AT10" s="359"/>
      <c r="AU10" s="359"/>
      <c r="AV10" s="359"/>
      <c r="AW10" s="359"/>
      <c r="AX10" s="359"/>
      <c r="AY10" s="359"/>
      <c r="AZ10" s="359"/>
      <c r="BA10" s="359"/>
      <c r="BB10" s="359"/>
      <c r="BC10" s="359"/>
      <c r="BD10" s="359"/>
      <c r="BE10" s="359"/>
      <c r="BF10" s="359"/>
      <c r="BG10" s="374"/>
      <c r="DF10" s="9"/>
      <c r="DG10" s="28"/>
      <c r="DI10" s="28"/>
      <c r="DK10" s="28"/>
      <c r="DO10" s="28"/>
      <c r="DQ10" s="28"/>
      <c r="DS10" s="28"/>
      <c r="DU10" s="28"/>
      <c r="DW10" s="28"/>
    </row>
    <row r="11" spans="1:127" ht="12.75" customHeight="1" x14ac:dyDescent="0.2">
      <c r="A11" s="397">
        <v>6</v>
      </c>
      <c r="B11" s="398"/>
      <c r="C11" s="398"/>
      <c r="D11" s="398"/>
      <c r="E11" s="399"/>
      <c r="F11" s="82">
        <v>6</v>
      </c>
      <c r="G11" s="100">
        <v>6</v>
      </c>
      <c r="H11" s="377">
        <v>6</v>
      </c>
      <c r="I11" s="378"/>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2" t="str">
        <f>IF('Bilan Groupe Compétences'!A13="","",'Bilan Groupe Compétences'!A13)</f>
        <v>Orientation MA1 : Communiquer avec courtoisie, faire preuve de serviabilité, de calme et de tact</v>
      </c>
      <c r="B12" s="363"/>
      <c r="C12" s="363"/>
      <c r="D12" s="363"/>
      <c r="E12" s="363"/>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60" t="str">
        <f t="shared" ref="H12:H71" si="6">IF(HR307="","",HR307)</f>
        <v/>
      </c>
      <c r="I12" s="361"/>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2" t="str">
        <f>IF('Bilan Groupe Compétences'!A14="","",'Bilan Groupe Compétences'!A14)</f>
        <v>Orientation MA2 : Maintenir son espace de travail fonctionnel et propre dans le respect des règles internes</v>
      </c>
      <c r="B13" s="363"/>
      <c r="C13" s="363"/>
      <c r="D13" s="363"/>
      <c r="E13" s="364"/>
      <c r="F13" s="96" t="str">
        <f t="shared" si="4"/>
        <v/>
      </c>
      <c r="G13" s="95" t="str">
        <f t="shared" si="5"/>
        <v/>
      </c>
      <c r="H13" s="360" t="str">
        <f t="shared" si="6"/>
        <v/>
      </c>
      <c r="I13" s="361"/>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2" t="str">
        <f>IF('Bilan Groupe Compétences'!A15="","",'Bilan Groupe Compétences'!A15)</f>
        <v>Orientation MA3 : Rechercher, trier, classifier, sélectionner l'information papier et numérique</v>
      </c>
      <c r="B14" s="363"/>
      <c r="C14" s="363"/>
      <c r="D14" s="363"/>
      <c r="E14" s="364"/>
      <c r="F14" s="96" t="str">
        <f t="shared" si="4"/>
        <v/>
      </c>
      <c r="G14" s="95" t="str">
        <f t="shared" si="5"/>
        <v/>
      </c>
      <c r="H14" s="360" t="str">
        <f t="shared" si="6"/>
        <v/>
      </c>
      <c r="I14" s="361"/>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2" t="str">
        <f>IF('Bilan Groupe Compétences'!A16="","",'Bilan Groupe Compétences'!A16)</f>
        <v>Orientation MA4 : Rédiger correctement des messages et comptes-rendus simples</v>
      </c>
      <c r="B15" s="363"/>
      <c r="C15" s="363"/>
      <c r="D15" s="363"/>
      <c r="E15" s="364"/>
      <c r="F15" s="96" t="str">
        <f t="shared" si="4"/>
        <v/>
      </c>
      <c r="G15" s="95" t="str">
        <f t="shared" si="5"/>
        <v/>
      </c>
      <c r="H15" s="360" t="str">
        <f t="shared" si="6"/>
        <v/>
      </c>
      <c r="I15" s="361"/>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2" t="str">
        <f>IF('Bilan Groupe Compétences'!A17="","",'Bilan Groupe Compétences'!A17)</f>
        <v>Orientation MA5 : Montrer de l'intérêt pour l'anglais et/ou autre(s) langue(s) étrangère(s)</v>
      </c>
      <c r="B16" s="363"/>
      <c r="C16" s="363"/>
      <c r="D16" s="363"/>
      <c r="E16" s="364"/>
      <c r="F16" s="96" t="str">
        <f t="shared" si="4"/>
        <v/>
      </c>
      <c r="G16" s="95" t="str">
        <f t="shared" si="5"/>
        <v/>
      </c>
      <c r="H16" s="360" t="str">
        <f t="shared" si="6"/>
        <v/>
      </c>
      <c r="I16" s="361"/>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2" t="str">
        <f>IF('Bilan Groupe Compétences'!A18="","",'Bilan Groupe Compétences'!A18)</f>
        <v>Orientation MCV-A1 : Effectuer et comprendre des calculs commerciaux simples (cadencier, % TVA et réduction)</v>
      </c>
      <c r="B17" s="363"/>
      <c r="C17" s="363"/>
      <c r="D17" s="363"/>
      <c r="E17" s="364"/>
      <c r="F17" s="96" t="str">
        <f t="shared" si="4"/>
        <v/>
      </c>
      <c r="G17" s="95" t="str">
        <f t="shared" si="5"/>
        <v/>
      </c>
      <c r="H17" s="360" t="str">
        <f t="shared" si="6"/>
        <v/>
      </c>
      <c r="I17" s="361"/>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2" t="str">
        <f>IF('Bilan Groupe Compétences'!A19="","",'Bilan Groupe Compétences'!A19)</f>
        <v>Orientation MCV-A2 : Travailler en équipe, collaborer, communiquer avec ses collaborateurs</v>
      </c>
      <c r="B18" s="363"/>
      <c r="C18" s="363"/>
      <c r="D18" s="363"/>
      <c r="E18" s="364"/>
      <c r="F18" s="96" t="str">
        <f t="shared" si="4"/>
        <v/>
      </c>
      <c r="G18" s="95" t="str">
        <f t="shared" si="5"/>
        <v/>
      </c>
      <c r="H18" s="360" t="str">
        <f t="shared" si="6"/>
        <v/>
      </c>
      <c r="I18" s="361"/>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2" t="str">
        <f>IF('Bilan Groupe Compétences'!A20="","",'Bilan Groupe Compétences'!A20)</f>
        <v>Orientation MCV-A3 : Argumenter, convaincre, répondre à des objections sur des sujets (ou produits) simples</v>
      </c>
      <c r="B19" s="363"/>
      <c r="C19" s="363"/>
      <c r="D19" s="363"/>
      <c r="E19" s="364"/>
      <c r="F19" s="96" t="str">
        <f t="shared" si="4"/>
        <v/>
      </c>
      <c r="G19" s="95" t="str">
        <f t="shared" si="5"/>
        <v/>
      </c>
      <c r="H19" s="360" t="str">
        <f t="shared" si="6"/>
        <v/>
      </c>
      <c r="I19" s="361"/>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2" t="str">
        <f>IF('Bilan Groupe Compétences'!A21="","",'Bilan Groupe Compétences'!A21)</f>
        <v>Orientation MCV-A4 : Se montrer dynamique, rapide et efficace dans la réalisation de tâches matérielles</v>
      </c>
      <c r="B20" s="363"/>
      <c r="C20" s="363"/>
      <c r="D20" s="363"/>
      <c r="E20" s="364"/>
      <c r="F20" s="96" t="str">
        <f t="shared" si="4"/>
        <v/>
      </c>
      <c r="G20" s="95" t="str">
        <f t="shared" si="5"/>
        <v/>
      </c>
      <c r="H20" s="360" t="str">
        <f t="shared" si="6"/>
        <v/>
      </c>
      <c r="I20" s="361"/>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2" t="str">
        <f>IF('Bilan Groupe Compétences'!A22="","",'Bilan Groupe Compétences'!A22)</f>
        <v>Orientation MCV-A5 : Mettre en valeur des présentations de produits et/ou créer des affichettes attrayantes</v>
      </c>
      <c r="B21" s="363"/>
      <c r="C21" s="363"/>
      <c r="D21" s="363"/>
      <c r="E21" s="364"/>
      <c r="F21" s="96" t="str">
        <f t="shared" si="4"/>
        <v/>
      </c>
      <c r="G21" s="95" t="str">
        <f t="shared" si="5"/>
        <v/>
      </c>
      <c r="H21" s="360" t="str">
        <f t="shared" si="6"/>
        <v/>
      </c>
      <c r="I21" s="361"/>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2" t="str">
        <f>IF('Bilan Groupe Compétences'!A23="","",'Bilan Groupe Compétences'!A23)</f>
        <v>Orientation MCV-B1 : Travailler en autonomie, faire preuve d’indépendance et d’organisation, prendre des initiatives</v>
      </c>
      <c r="B22" s="363"/>
      <c r="C22" s="363"/>
      <c r="D22" s="363"/>
      <c r="E22" s="364"/>
      <c r="F22" s="96" t="str">
        <f t="shared" si="4"/>
        <v/>
      </c>
      <c r="G22" s="95" t="str">
        <f t="shared" si="5"/>
        <v/>
      </c>
      <c r="H22" s="360" t="str">
        <f t="shared" si="6"/>
        <v/>
      </c>
      <c r="I22" s="361"/>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2" t="str">
        <f>IF('Bilan Groupe Compétences'!A24="","",'Bilan Groupe Compétences'!A24)</f>
        <v>Orientation MCV-B2 : Faire preuve de qualité d'écoute, d'observation, d'adaptabilité et d'aisance verbale</v>
      </c>
      <c r="B23" s="363"/>
      <c r="C23" s="363"/>
      <c r="D23" s="363"/>
      <c r="E23" s="364"/>
      <c r="F23" s="96" t="str">
        <f t="shared" si="4"/>
        <v/>
      </c>
      <c r="G23" s="95" t="str">
        <f t="shared" si="5"/>
        <v/>
      </c>
      <c r="H23" s="360" t="str">
        <f t="shared" si="6"/>
        <v/>
      </c>
      <c r="I23" s="361"/>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2" t="str">
        <f>IF('Bilan Groupe Compétences'!A25="","",'Bilan Groupe Compétences'!A25)</f>
        <v>Orientation MCV-B3 : Faire preuve d'aisance, de persévérance dans l'argumentation, la réponse aux objections</v>
      </c>
      <c r="B24" s="363"/>
      <c r="C24" s="363"/>
      <c r="D24" s="363"/>
      <c r="E24" s="364"/>
      <c r="F24" s="96" t="str">
        <f t="shared" si="4"/>
        <v/>
      </c>
      <c r="G24" s="95" t="str">
        <f t="shared" si="5"/>
        <v/>
      </c>
      <c r="H24" s="360" t="str">
        <f t="shared" si="6"/>
        <v/>
      </c>
      <c r="I24" s="361"/>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2" t="str">
        <f>IF('Bilan Groupe Compétences'!A26="","",'Bilan Groupe Compétences'!A26)</f>
        <v>Orientation MCV-B4 : Analyser, synthétiser, s’autoanalyser avec pertinence à l’oral ou l’écrit</v>
      </c>
      <c r="B25" s="363"/>
      <c r="C25" s="363"/>
      <c r="D25" s="363"/>
      <c r="E25" s="364"/>
      <c r="F25" s="96" t="str">
        <f t="shared" si="4"/>
        <v/>
      </c>
      <c r="G25" s="95" t="str">
        <f t="shared" si="5"/>
        <v/>
      </c>
      <c r="H25" s="360" t="str">
        <f t="shared" si="6"/>
        <v/>
      </c>
      <c r="I25" s="361"/>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2" t="str">
        <f>IF('Bilan Groupe Compétences'!A27="","",'Bilan Groupe Compétences'!A27)</f>
        <v>Orientation MCV-B5 : Se montrer rationnel, flexible et entreprenant dans des situations de mobilité</v>
      </c>
      <c r="B26" s="363"/>
      <c r="C26" s="363"/>
      <c r="D26" s="363"/>
      <c r="E26" s="364"/>
      <c r="F26" s="96" t="str">
        <f t="shared" si="4"/>
        <v/>
      </c>
      <c r="G26" s="95" t="str">
        <f t="shared" si="5"/>
        <v/>
      </c>
      <c r="H26" s="360" t="str">
        <f t="shared" si="6"/>
        <v/>
      </c>
      <c r="I26" s="361"/>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2" t="str">
        <f>IF('Bilan Groupe Compétences'!A28="","",'Bilan Groupe Compétences'!A28)</f>
        <v>1.A. Prendre contact avec le client interne ou externe (ou prospect), dans un cadre omnicanal :</v>
      </c>
      <c r="B27" s="363"/>
      <c r="C27" s="363"/>
      <c r="D27" s="363"/>
      <c r="E27" s="364"/>
      <c r="F27" s="96" t="str">
        <f t="shared" si="4"/>
        <v/>
      </c>
      <c r="G27" s="95" t="str">
        <f t="shared" si="5"/>
        <v/>
      </c>
      <c r="H27" s="360" t="str">
        <f t="shared" si="6"/>
        <v/>
      </c>
      <c r="I27" s="361"/>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2" t="str">
        <f>IF('Bilan Groupe Compétences'!A29="","",'Bilan Groupe Compétences'!A29)</f>
        <v>1.B. Identifier le client externe ou interne à l’organisation et ses caractéristiques, dans un cadre omnicanal</v>
      </c>
      <c r="B28" s="363"/>
      <c r="C28" s="363"/>
      <c r="D28" s="363"/>
      <c r="E28" s="364"/>
      <c r="F28" s="96" t="str">
        <f t="shared" si="4"/>
        <v/>
      </c>
      <c r="G28" s="95" t="str">
        <f t="shared" si="5"/>
        <v/>
      </c>
      <c r="H28" s="360" t="str">
        <f t="shared" si="6"/>
        <v/>
      </c>
      <c r="I28" s="361"/>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2" t="str">
        <f>IF('Bilan Groupe Compétences'!A30="","",'Bilan Groupe Compétences'!A30)</f>
        <v>1.C. Identifier le besoin du client externe ou interne (ou du prospect), dans un cadre omnicanal</v>
      </c>
      <c r="B29" s="363"/>
      <c r="C29" s="363"/>
      <c r="D29" s="363"/>
      <c r="E29" s="364"/>
      <c r="F29" s="96" t="str">
        <f t="shared" si="4"/>
        <v/>
      </c>
      <c r="G29" s="95" t="str">
        <f t="shared" si="5"/>
        <v/>
      </c>
      <c r="H29" s="360" t="str">
        <f t="shared" si="6"/>
        <v/>
      </c>
      <c r="I29" s="361"/>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2" t="str">
        <f>IF('Bilan Groupe Compétences'!A31="","",'Bilan Groupe Compétences'!A31)</f>
        <v>1.D. Proposer une solution adaptée au parcours et à l’expérience du client interne ou externe (ou prospect), dans un cadre omnicanal</v>
      </c>
      <c r="B30" s="363"/>
      <c r="C30" s="363"/>
      <c r="D30" s="363"/>
      <c r="E30" s="364"/>
      <c r="F30" s="96" t="str">
        <f t="shared" si="4"/>
        <v/>
      </c>
      <c r="G30" s="95" t="str">
        <f t="shared" si="5"/>
        <v/>
      </c>
      <c r="H30" s="360" t="str">
        <f t="shared" si="6"/>
        <v/>
      </c>
      <c r="I30" s="361"/>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2" t="str">
        <f>IF('Bilan Groupe Compétences'!A32="","",'Bilan Groupe Compétences'!A32)</f>
        <v>2.A. Gérer le suivi de la demande du client interne ou externe (ou du prospect) dans un cadre omnicanal, notamment :</v>
      </c>
      <c r="B31" s="363"/>
      <c r="C31" s="363"/>
      <c r="D31" s="363"/>
      <c r="E31" s="364"/>
      <c r="F31" s="96" t="str">
        <f t="shared" si="4"/>
        <v/>
      </c>
      <c r="G31" s="95" t="str">
        <f t="shared" si="5"/>
        <v/>
      </c>
      <c r="H31" s="360" t="str">
        <f t="shared" si="6"/>
        <v/>
      </c>
      <c r="I31" s="361"/>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2" t="str">
        <f>IF('Bilan Groupe Compétences'!A33="","",'Bilan Groupe Compétences'!A33)</f>
        <v>2.B. Satisfaire le client interne ou externe (ou prospect) dans un cadre omnicanal</v>
      </c>
      <c r="B32" s="363"/>
      <c r="C32" s="363"/>
      <c r="D32" s="363"/>
      <c r="E32" s="364"/>
      <c r="F32" s="96" t="str">
        <f t="shared" si="4"/>
        <v/>
      </c>
      <c r="G32" s="95" t="str">
        <f t="shared" si="5"/>
        <v/>
      </c>
      <c r="H32" s="360" t="str">
        <f t="shared" si="6"/>
        <v/>
      </c>
      <c r="I32" s="361"/>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2" t="str">
        <f>IF('Bilan Groupe Compétences'!A34="","",'Bilan Groupe Compétences'!A34)</f>
        <v>2.C. Fidéliser/pérenniser la relation avec le client interne ou externe dans un cadre omnicanal</v>
      </c>
      <c r="B33" s="363"/>
      <c r="C33" s="363"/>
      <c r="D33" s="363"/>
      <c r="E33" s="364"/>
      <c r="F33" s="96" t="str">
        <f t="shared" si="4"/>
        <v/>
      </c>
      <c r="G33" s="95" t="str">
        <f t="shared" si="5"/>
        <v/>
      </c>
      <c r="H33" s="360" t="str">
        <f t="shared" si="6"/>
        <v/>
      </c>
      <c r="I33" s="361"/>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2" t="str">
        <f>IF('Bilan Groupe Compétences'!A35="","",'Bilan Groupe Compétences'!A35)</f>
        <v>3.A. Assurer la veille informationnelle et commerciale (la collecte) dans un cadre omnicanal</v>
      </c>
      <c r="B34" s="363"/>
      <c r="C34" s="363"/>
      <c r="D34" s="363"/>
      <c r="E34" s="364"/>
      <c r="F34" s="96" t="str">
        <f t="shared" si="4"/>
        <v/>
      </c>
      <c r="G34" s="95" t="str">
        <f t="shared" si="5"/>
        <v/>
      </c>
      <c r="H34" s="360" t="str">
        <f t="shared" si="6"/>
        <v/>
      </c>
      <c r="I34" s="361"/>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2" t="str">
        <f>IF('Bilan Groupe Compétences'!A36="","",'Bilan Groupe Compétences'!A36)</f>
        <v>3.B. Traiter et exploiter l’information relative à la relation client (interne, externe ou prospect) dans un cadre omnicanal</v>
      </c>
      <c r="B35" s="363"/>
      <c r="C35" s="363"/>
      <c r="D35" s="363"/>
      <c r="E35" s="364"/>
      <c r="F35" s="96" t="str">
        <f t="shared" si="4"/>
        <v/>
      </c>
      <c r="G35" s="95" t="str">
        <f t="shared" si="5"/>
        <v/>
      </c>
      <c r="H35" s="360" t="str">
        <f t="shared" si="6"/>
        <v/>
      </c>
      <c r="I35" s="361"/>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2" t="str">
        <f>IF('Bilan Groupe Compétences'!A37="","",'Bilan Groupe Compétences'!A37)</f>
        <v>3.C. Diffuser l’information au client interne, externe ou au prospect dans un cadre omnicanal</v>
      </c>
      <c r="B36" s="363"/>
      <c r="C36" s="363"/>
      <c r="D36" s="363"/>
      <c r="E36" s="364"/>
      <c r="F36" s="96" t="str">
        <f t="shared" si="4"/>
        <v/>
      </c>
      <c r="G36" s="95" t="str">
        <f t="shared" si="5"/>
        <v/>
      </c>
      <c r="H36" s="360" t="str">
        <f t="shared" si="6"/>
        <v/>
      </c>
      <c r="I36" s="361"/>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2" t="str">
        <f>IF('Bilan Groupe Compétences'!A38="","",'Bilan Groupe Compétences'!A38)</f>
        <v>CT 1. Produire un résultat conforme à la commande (de la hiérarchie, du client…)</v>
      </c>
      <c r="B37" s="363"/>
      <c r="C37" s="363"/>
      <c r="D37" s="363"/>
      <c r="E37" s="364"/>
      <c r="F37" s="96" t="str">
        <f t="shared" si="4"/>
        <v/>
      </c>
      <c r="G37" s="95" t="str">
        <f t="shared" si="5"/>
        <v/>
      </c>
      <c r="H37" s="360" t="str">
        <f t="shared" si="6"/>
        <v/>
      </c>
      <c r="I37" s="361"/>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2" t="str">
        <f>IF('Bilan Groupe Compétences'!A39="","",'Bilan Groupe Compétences'!A39)</f>
        <v>CT 2. Respecter les délais impartis</v>
      </c>
      <c r="B38" s="363"/>
      <c r="C38" s="363"/>
      <c r="D38" s="363"/>
      <c r="E38" s="364"/>
      <c r="F38" s="96" t="str">
        <f t="shared" si="4"/>
        <v/>
      </c>
      <c r="G38" s="95" t="str">
        <f t="shared" si="5"/>
        <v/>
      </c>
      <c r="H38" s="360" t="str">
        <f t="shared" si="6"/>
        <v/>
      </c>
      <c r="I38" s="361"/>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2" t="str">
        <f>IF('Bilan Groupe Compétences'!A40="","",'Bilan Groupe Compétences'!A40)</f>
        <v>CT 3. Restituer la présentation de son activité</v>
      </c>
      <c r="B39" s="363"/>
      <c r="C39" s="363"/>
      <c r="D39" s="363"/>
      <c r="E39" s="364"/>
      <c r="F39" s="96" t="str">
        <f t="shared" si="4"/>
        <v/>
      </c>
      <c r="G39" s="95" t="str">
        <f t="shared" si="5"/>
        <v/>
      </c>
      <c r="H39" s="360" t="str">
        <f t="shared" si="6"/>
        <v/>
      </c>
      <c r="I39" s="361"/>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2" t="str">
        <f>IF('Bilan Groupe Compétences'!A41="","",'Bilan Groupe Compétences'!A41)</f>
        <v>CT 4. S'impliquer dans son action</v>
      </c>
      <c r="B40" s="363"/>
      <c r="C40" s="363"/>
      <c r="D40" s="363"/>
      <c r="E40" s="364"/>
      <c r="F40" s="96" t="str">
        <f t="shared" si="4"/>
        <v/>
      </c>
      <c r="G40" s="95" t="str">
        <f t="shared" si="5"/>
        <v/>
      </c>
      <c r="H40" s="360" t="str">
        <f t="shared" si="6"/>
        <v/>
      </c>
      <c r="I40" s="361"/>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2" t="str">
        <f>IF('Bilan Groupe Compétences'!A42="","",'Bilan Groupe Compétences'!A42)</f>
        <v>CT 5. S'intégrer de façon harmonieuse et constructive à l'équipe de travail</v>
      </c>
      <c r="B41" s="363"/>
      <c r="C41" s="363"/>
      <c r="D41" s="363"/>
      <c r="E41" s="364"/>
      <c r="F41" s="96" t="str">
        <f t="shared" si="4"/>
        <v/>
      </c>
      <c r="G41" s="95" t="str">
        <f t="shared" si="5"/>
        <v/>
      </c>
      <c r="H41" s="360" t="str">
        <f t="shared" si="6"/>
        <v/>
      </c>
      <c r="I41" s="361"/>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2" t="str">
        <f>IF('Bilan Groupe Compétences'!A43="","",'Bilan Groupe Compétences'!A43)</f>
        <v>CT 6. Rechercher l'information et l'exploiter</v>
      </c>
      <c r="B42" s="363"/>
      <c r="C42" s="363"/>
      <c r="D42" s="363"/>
      <c r="E42" s="364"/>
      <c r="F42" s="96" t="str">
        <f t="shared" si="4"/>
        <v/>
      </c>
      <c r="G42" s="95" t="str">
        <f t="shared" si="5"/>
        <v/>
      </c>
      <c r="H42" s="360" t="str">
        <f t="shared" si="6"/>
        <v/>
      </c>
      <c r="I42" s="361"/>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2" t="str">
        <f>IF('Bilan Groupe Compétences'!A44="","",'Bilan Groupe Compétences'!A44)</f>
        <v>CT 7. A l'écrit, s'exprimer avec la qualité rédactionnelle attendue</v>
      </c>
      <c r="B43" s="363"/>
      <c r="C43" s="363"/>
      <c r="D43" s="363"/>
      <c r="E43" s="364"/>
      <c r="F43" s="96" t="str">
        <f t="shared" si="4"/>
        <v/>
      </c>
      <c r="G43" s="95" t="str">
        <f t="shared" si="5"/>
        <v/>
      </c>
      <c r="H43" s="360" t="str">
        <f t="shared" si="6"/>
        <v/>
      </c>
      <c r="I43" s="361"/>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2" t="str">
        <f>IF('Bilan Groupe Compétences'!A45="","",'Bilan Groupe Compétences'!A45)</f>
        <v>CT 8. A l'oral, s'exprimer de façon professionnelle</v>
      </c>
      <c r="B44" s="363"/>
      <c r="C44" s="363"/>
      <c r="D44" s="363"/>
      <c r="E44" s="364"/>
      <c r="F44" s="96" t="str">
        <f t="shared" si="4"/>
        <v/>
      </c>
      <c r="G44" s="95" t="str">
        <f t="shared" si="5"/>
        <v/>
      </c>
      <c r="H44" s="360" t="str">
        <f t="shared" si="6"/>
        <v/>
      </c>
      <c r="I44" s="361"/>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2" t="str">
        <f>IF('Bilan Groupe Compétences'!A46="","",'Bilan Groupe Compétences'!A46)</f>
        <v>CT 9. Développer son agilité numérique</v>
      </c>
      <c r="B45" s="363"/>
      <c r="C45" s="363"/>
      <c r="D45" s="363"/>
      <c r="E45" s="364"/>
      <c r="F45" s="96" t="str">
        <f t="shared" si="4"/>
        <v/>
      </c>
      <c r="G45" s="95" t="str">
        <f t="shared" si="5"/>
        <v/>
      </c>
      <c r="H45" s="360" t="str">
        <f t="shared" si="6"/>
        <v/>
      </c>
      <c r="I45" s="361"/>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2" t="str">
        <f>IF('Bilan Groupe Compétences'!A47="","",'Bilan Groupe Compétences'!A47)</f>
        <v>CT 10. Adopter une posture professionnelle (non verbal)</v>
      </c>
      <c r="B46" s="363"/>
      <c r="C46" s="363"/>
      <c r="D46" s="363"/>
      <c r="E46" s="364"/>
      <c r="F46" s="96" t="str">
        <f t="shared" si="4"/>
        <v/>
      </c>
      <c r="G46" s="95" t="str">
        <f t="shared" si="5"/>
        <v/>
      </c>
      <c r="H46" s="360" t="str">
        <f t="shared" si="6"/>
        <v/>
      </c>
      <c r="I46" s="361"/>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2" t="str">
        <f>IF('Bilan Groupe Compétences'!A48="","",'Bilan Groupe Compétences'!A48)</f>
        <v>CT 11. S'autoévaluer</v>
      </c>
      <c r="B47" s="363"/>
      <c r="C47" s="363"/>
      <c r="D47" s="363"/>
      <c r="E47" s="364"/>
      <c r="F47" s="96" t="str">
        <f t="shared" si="4"/>
        <v/>
      </c>
      <c r="G47" s="95" t="str">
        <f t="shared" si="5"/>
        <v/>
      </c>
      <c r="H47" s="360" t="str">
        <f t="shared" si="6"/>
        <v/>
      </c>
      <c r="I47" s="361"/>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2" t="str">
        <f>IF('Bilan Groupe Compétences'!A49="","",'Bilan Groupe Compétences'!A49)</f>
        <v/>
      </c>
      <c r="B48" s="363"/>
      <c r="C48" s="363"/>
      <c r="D48" s="363"/>
      <c r="E48" s="364"/>
      <c r="F48" s="96" t="str">
        <f t="shared" si="4"/>
        <v/>
      </c>
      <c r="G48" s="95" t="str">
        <f t="shared" si="5"/>
        <v/>
      </c>
      <c r="H48" s="360" t="str">
        <f t="shared" si="6"/>
        <v/>
      </c>
      <c r="I48" s="361"/>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2" t="str">
        <f>IF('Bilan Groupe Compétences'!A50="","",'Bilan Groupe Compétences'!A50)</f>
        <v/>
      </c>
      <c r="B49" s="363"/>
      <c r="C49" s="363"/>
      <c r="D49" s="363"/>
      <c r="E49" s="364"/>
      <c r="F49" s="96" t="str">
        <f t="shared" si="4"/>
        <v/>
      </c>
      <c r="G49" s="95" t="str">
        <f t="shared" si="5"/>
        <v/>
      </c>
      <c r="H49" s="360" t="str">
        <f t="shared" si="6"/>
        <v/>
      </c>
      <c r="I49" s="361"/>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2" t="str">
        <f>IF('Bilan Groupe Compétences'!A51="","",'Bilan Groupe Compétences'!A51)</f>
        <v/>
      </c>
      <c r="B50" s="363"/>
      <c r="C50" s="363"/>
      <c r="D50" s="363"/>
      <c r="E50" s="364"/>
      <c r="F50" s="96" t="str">
        <f t="shared" si="4"/>
        <v/>
      </c>
      <c r="G50" s="95" t="str">
        <f t="shared" si="5"/>
        <v/>
      </c>
      <c r="H50" s="360" t="str">
        <f t="shared" si="6"/>
        <v/>
      </c>
      <c r="I50" s="361"/>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2" t="str">
        <f>IF('Bilan Groupe Compétences'!A52="","",'Bilan Groupe Compétences'!A52)</f>
        <v/>
      </c>
      <c r="B51" s="363"/>
      <c r="C51" s="363"/>
      <c r="D51" s="363"/>
      <c r="E51" s="364"/>
      <c r="F51" s="96" t="str">
        <f t="shared" si="4"/>
        <v/>
      </c>
      <c r="G51" s="95" t="str">
        <f t="shared" si="5"/>
        <v/>
      </c>
      <c r="H51" s="360" t="str">
        <f t="shared" si="6"/>
        <v/>
      </c>
      <c r="I51" s="361"/>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2" t="str">
        <f>IF('Bilan Groupe Compétences'!A53="","",'Bilan Groupe Compétences'!A53)</f>
        <v/>
      </c>
      <c r="B52" s="363"/>
      <c r="C52" s="363"/>
      <c r="D52" s="363"/>
      <c r="E52" s="364"/>
      <c r="F52" s="96" t="str">
        <f t="shared" si="4"/>
        <v/>
      </c>
      <c r="G52" s="95" t="str">
        <f t="shared" si="5"/>
        <v/>
      </c>
      <c r="H52" s="360" t="str">
        <f t="shared" si="6"/>
        <v/>
      </c>
      <c r="I52" s="361"/>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2" t="str">
        <f>IF('Bilan Groupe Compétences'!A54="","",'Bilan Groupe Compétences'!A54)</f>
        <v/>
      </c>
      <c r="B53" s="363"/>
      <c r="C53" s="363"/>
      <c r="D53" s="363"/>
      <c r="E53" s="364"/>
      <c r="F53" s="96" t="str">
        <f t="shared" si="4"/>
        <v/>
      </c>
      <c r="G53" s="95" t="str">
        <f t="shared" si="5"/>
        <v/>
      </c>
      <c r="H53" s="360" t="str">
        <f t="shared" si="6"/>
        <v/>
      </c>
      <c r="I53" s="361"/>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2" t="str">
        <f>IF('Bilan Groupe Compétences'!A55="","",'Bilan Groupe Compétences'!A55)</f>
        <v/>
      </c>
      <c r="B54" s="363"/>
      <c r="C54" s="363"/>
      <c r="D54" s="363"/>
      <c r="E54" s="364"/>
      <c r="F54" s="96" t="str">
        <f t="shared" si="4"/>
        <v/>
      </c>
      <c r="G54" s="95" t="str">
        <f t="shared" si="5"/>
        <v/>
      </c>
      <c r="H54" s="360" t="str">
        <f t="shared" si="6"/>
        <v/>
      </c>
      <c r="I54" s="361"/>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2" t="str">
        <f>IF('Bilan Groupe Compétences'!A56="","",'Bilan Groupe Compétences'!A56)</f>
        <v/>
      </c>
      <c r="B55" s="363"/>
      <c r="C55" s="363"/>
      <c r="D55" s="363"/>
      <c r="E55" s="364"/>
      <c r="F55" s="96" t="str">
        <f t="shared" si="4"/>
        <v/>
      </c>
      <c r="G55" s="95" t="str">
        <f t="shared" si="5"/>
        <v/>
      </c>
      <c r="H55" s="360" t="str">
        <f t="shared" si="6"/>
        <v/>
      </c>
      <c r="I55" s="361"/>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2" t="str">
        <f>IF('Bilan Groupe Compétences'!A57="","",'Bilan Groupe Compétences'!A57)</f>
        <v/>
      </c>
      <c r="B56" s="363"/>
      <c r="C56" s="363"/>
      <c r="D56" s="363"/>
      <c r="E56" s="364"/>
      <c r="F56" s="96" t="str">
        <f t="shared" si="4"/>
        <v/>
      </c>
      <c r="G56" s="95" t="str">
        <f t="shared" si="5"/>
        <v/>
      </c>
      <c r="H56" s="360" t="str">
        <f t="shared" si="6"/>
        <v/>
      </c>
      <c r="I56" s="361"/>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2" t="str">
        <f>IF('Bilan Groupe Compétences'!A58="","",'Bilan Groupe Compétences'!A58)</f>
        <v/>
      </c>
      <c r="B57" s="363"/>
      <c r="C57" s="363"/>
      <c r="D57" s="363"/>
      <c r="E57" s="364"/>
      <c r="F57" s="96" t="str">
        <f t="shared" si="4"/>
        <v/>
      </c>
      <c r="G57" s="95" t="str">
        <f t="shared" si="5"/>
        <v/>
      </c>
      <c r="H57" s="360" t="str">
        <f t="shared" si="6"/>
        <v/>
      </c>
      <c r="I57" s="361"/>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2" t="str">
        <f>IF('Bilan Groupe Compétences'!A59="","",'Bilan Groupe Compétences'!A59)</f>
        <v/>
      </c>
      <c r="B58" s="363"/>
      <c r="C58" s="363"/>
      <c r="D58" s="363"/>
      <c r="E58" s="364"/>
      <c r="F58" s="96" t="str">
        <f t="shared" si="4"/>
        <v/>
      </c>
      <c r="G58" s="95" t="str">
        <f t="shared" si="5"/>
        <v/>
      </c>
      <c r="H58" s="360" t="str">
        <f t="shared" si="6"/>
        <v/>
      </c>
      <c r="I58" s="361"/>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2" t="str">
        <f>IF('Bilan Groupe Compétences'!A60="","",'Bilan Groupe Compétences'!A60)</f>
        <v/>
      </c>
      <c r="B59" s="363"/>
      <c r="C59" s="363"/>
      <c r="D59" s="363"/>
      <c r="E59" s="364"/>
      <c r="F59" s="96" t="str">
        <f t="shared" si="4"/>
        <v/>
      </c>
      <c r="G59" s="95" t="str">
        <f t="shared" si="5"/>
        <v/>
      </c>
      <c r="H59" s="360" t="str">
        <f t="shared" si="6"/>
        <v/>
      </c>
      <c r="I59" s="361"/>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2" t="str">
        <f>IF('Bilan Groupe Compétences'!A61="","",'Bilan Groupe Compétences'!A61)</f>
        <v/>
      </c>
      <c r="B60" s="363"/>
      <c r="C60" s="363"/>
      <c r="D60" s="363"/>
      <c r="E60" s="364"/>
      <c r="F60" s="96" t="str">
        <f t="shared" si="4"/>
        <v/>
      </c>
      <c r="G60" s="95" t="str">
        <f t="shared" si="5"/>
        <v/>
      </c>
      <c r="H60" s="360" t="str">
        <f t="shared" si="6"/>
        <v/>
      </c>
      <c r="I60" s="361"/>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2" t="str">
        <f>IF('Bilan Groupe Compétences'!A62="","",'Bilan Groupe Compétences'!A62)</f>
        <v/>
      </c>
      <c r="B61" s="363"/>
      <c r="C61" s="363"/>
      <c r="D61" s="363"/>
      <c r="E61" s="364"/>
      <c r="F61" s="96" t="str">
        <f t="shared" si="4"/>
        <v/>
      </c>
      <c r="G61" s="95" t="str">
        <f t="shared" si="5"/>
        <v/>
      </c>
      <c r="H61" s="360" t="str">
        <f t="shared" si="6"/>
        <v/>
      </c>
      <c r="I61" s="361"/>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2" t="str">
        <f>IF('Bilan Groupe Compétences'!A63="","",'Bilan Groupe Compétences'!A63)</f>
        <v/>
      </c>
      <c r="B62" s="363"/>
      <c r="C62" s="363"/>
      <c r="D62" s="363"/>
      <c r="E62" s="364"/>
      <c r="F62" s="96" t="str">
        <f t="shared" si="4"/>
        <v/>
      </c>
      <c r="G62" s="95" t="str">
        <f t="shared" si="5"/>
        <v/>
      </c>
      <c r="H62" s="360" t="str">
        <f t="shared" si="6"/>
        <v/>
      </c>
      <c r="I62" s="361"/>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2" t="str">
        <f>IF('Bilan Groupe Compétences'!A64="","",'Bilan Groupe Compétences'!A64)</f>
        <v/>
      </c>
      <c r="B63" s="363"/>
      <c r="C63" s="363"/>
      <c r="D63" s="363"/>
      <c r="E63" s="364"/>
      <c r="F63" s="96" t="str">
        <f t="shared" si="4"/>
        <v/>
      </c>
      <c r="G63" s="95" t="str">
        <f t="shared" si="5"/>
        <v/>
      </c>
      <c r="H63" s="360" t="str">
        <f t="shared" si="6"/>
        <v/>
      </c>
      <c r="I63" s="361"/>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2" t="str">
        <f>IF('Bilan Groupe Compétences'!A65="","",'Bilan Groupe Compétences'!A65)</f>
        <v/>
      </c>
      <c r="B64" s="363"/>
      <c r="C64" s="363"/>
      <c r="D64" s="363"/>
      <c r="E64" s="364"/>
      <c r="F64" s="96" t="str">
        <f t="shared" si="4"/>
        <v/>
      </c>
      <c r="G64" s="95" t="str">
        <f t="shared" si="5"/>
        <v/>
      </c>
      <c r="H64" s="360" t="str">
        <f t="shared" si="6"/>
        <v/>
      </c>
      <c r="I64" s="361"/>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2" t="str">
        <f>IF('Bilan Groupe Compétences'!A66="","",'Bilan Groupe Compétences'!A66)</f>
        <v/>
      </c>
      <c r="B65" s="363"/>
      <c r="C65" s="363"/>
      <c r="D65" s="363"/>
      <c r="E65" s="364"/>
      <c r="F65" s="96" t="str">
        <f t="shared" si="4"/>
        <v/>
      </c>
      <c r="G65" s="95" t="str">
        <f t="shared" si="5"/>
        <v/>
      </c>
      <c r="H65" s="360" t="str">
        <f t="shared" si="6"/>
        <v/>
      </c>
      <c r="I65" s="361"/>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2" t="str">
        <f>IF('Bilan Groupe Compétences'!A67="","",'Bilan Groupe Compétences'!A67)</f>
        <v/>
      </c>
      <c r="B66" s="363"/>
      <c r="C66" s="363"/>
      <c r="D66" s="363"/>
      <c r="E66" s="364"/>
      <c r="F66" s="96" t="str">
        <f t="shared" si="4"/>
        <v/>
      </c>
      <c r="G66" s="95" t="str">
        <f t="shared" si="5"/>
        <v/>
      </c>
      <c r="H66" s="360" t="str">
        <f t="shared" si="6"/>
        <v/>
      </c>
      <c r="I66" s="361"/>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2" t="str">
        <f>IF('Bilan Groupe Compétences'!A68="","",'Bilan Groupe Compétences'!A68)</f>
        <v/>
      </c>
      <c r="B67" s="363"/>
      <c r="C67" s="363"/>
      <c r="D67" s="363"/>
      <c r="E67" s="364"/>
      <c r="F67" s="96" t="str">
        <f t="shared" si="4"/>
        <v/>
      </c>
      <c r="G67" s="95" t="str">
        <f t="shared" si="5"/>
        <v/>
      </c>
      <c r="H67" s="360" t="str">
        <f t="shared" si="6"/>
        <v/>
      </c>
      <c r="I67" s="361"/>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2" t="str">
        <f>IF('Bilan Groupe Compétences'!A69="","",'Bilan Groupe Compétences'!A69)</f>
        <v/>
      </c>
      <c r="B68" s="363"/>
      <c r="C68" s="363"/>
      <c r="D68" s="363"/>
      <c r="E68" s="364"/>
      <c r="F68" s="96" t="str">
        <f t="shared" si="4"/>
        <v/>
      </c>
      <c r="G68" s="95" t="str">
        <f t="shared" si="5"/>
        <v/>
      </c>
      <c r="H68" s="360" t="str">
        <f t="shared" si="6"/>
        <v/>
      </c>
      <c r="I68" s="361"/>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2" t="str">
        <f>IF('Bilan Groupe Compétences'!A70="","",'Bilan Groupe Compétences'!A70)</f>
        <v/>
      </c>
      <c r="B69" s="363"/>
      <c r="C69" s="363"/>
      <c r="D69" s="363"/>
      <c r="E69" s="379"/>
      <c r="F69" s="96" t="str">
        <f t="shared" si="4"/>
        <v/>
      </c>
      <c r="G69" s="95" t="str">
        <f t="shared" si="5"/>
        <v/>
      </c>
      <c r="H69" s="360" t="str">
        <f t="shared" si="6"/>
        <v/>
      </c>
      <c r="I69" s="361"/>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2" t="str">
        <f>IF('Bilan Groupe Compétences'!A71="","",'Bilan Groupe Compétences'!A71)</f>
        <v/>
      </c>
      <c r="B70" s="363"/>
      <c r="C70" s="363"/>
      <c r="D70" s="363"/>
      <c r="E70" s="379"/>
      <c r="F70" s="96" t="str">
        <f t="shared" si="4"/>
        <v/>
      </c>
      <c r="G70" s="95" t="str">
        <f t="shared" si="5"/>
        <v/>
      </c>
      <c r="H70" s="360" t="str">
        <f t="shared" si="6"/>
        <v/>
      </c>
      <c r="I70" s="361"/>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6" t="str">
        <f>IF('Bilan Groupe Compétences'!A72="","",'Bilan Groupe Compétences'!A72)</f>
        <v/>
      </c>
      <c r="B71" s="337"/>
      <c r="C71" s="337"/>
      <c r="D71" s="337"/>
      <c r="E71" s="338"/>
      <c r="F71" s="98" t="str">
        <f t="shared" si="4"/>
        <v/>
      </c>
      <c r="G71" s="99" t="str">
        <f t="shared" si="5"/>
        <v/>
      </c>
      <c r="H71" s="380" t="str">
        <f t="shared" si="6"/>
        <v/>
      </c>
      <c r="I71" s="381"/>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127</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132</v>
      </c>
      <c r="HT300" s="10" t="str">
        <f ca="1">IF(COUNTA($HV$300:$JS$300)-COUNTIF($HV$300:$JS$300,"")=0,$HI$307,IF(COUNTIF(HV306:JS306,$HI$307)=COUNTA($J$6:$BG$6)-COUNTIF($J$6:$BG$6,""),$HI$307,IF(AND(COUNTA($J$7:$BG$7)-COUNTIF($J$7:$BG$7,$HI$307)=COUNTIF($J$7:$BG$7,$HI$306),COUNTA($J$12:$BG$71)=COUNTIF($J$12:$BG$71,$HI$306)),$HI$306,SUM(HV300:JS300)/SUM(HV305:JS305))))</f>
        <v>NC</v>
      </c>
      <c r="HU300" s="16" t="s">
        <v>130</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133</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433" priority="22" operator="equal">
      <formula>20</formula>
    </cfRule>
    <cfRule type="cellIs" dxfId="432" priority="23" operator="between">
      <formula>15</formula>
      <formula>19.9999999999999</formula>
    </cfRule>
    <cfRule type="cellIs" dxfId="431" priority="24" operator="between">
      <formula>10</formula>
      <formula>14.9999999999999</formula>
    </cfRule>
    <cfRule type="containsBlanks" dxfId="430" priority="25" stopIfTrue="1">
      <formula>LEN(TRIM(J5))=0</formula>
    </cfRule>
    <cfRule type="cellIs" dxfId="429" priority="26" operator="between">
      <formula>5</formula>
      <formula>9.999999999999</formula>
    </cfRule>
    <cfRule type="cellIs" dxfId="428" priority="27" operator="between">
      <formula>0</formula>
      <formula>4.99999999999999</formula>
    </cfRule>
  </conditionalFormatting>
  <conditionalFormatting sqref="J6:BG6">
    <cfRule type="cellIs" dxfId="427" priority="16" operator="equal">
      <formula>20</formula>
    </cfRule>
    <cfRule type="cellIs" dxfId="426" priority="17" operator="between">
      <formula>15</formula>
      <formula>19.9999999999999</formula>
    </cfRule>
    <cfRule type="cellIs" dxfId="425" priority="18" operator="between">
      <formula>10</formula>
      <formula>14.9999999999999</formula>
    </cfRule>
    <cfRule type="containsBlanks" dxfId="424" priority="19" stopIfTrue="1">
      <formula>LEN(TRIM(J6))=0</formula>
    </cfRule>
    <cfRule type="cellIs" dxfId="423" priority="20" operator="between">
      <formula>5</formula>
      <formula>9.999999999999</formula>
    </cfRule>
    <cfRule type="cellIs" dxfId="422" priority="21" operator="between">
      <formula>0</formula>
      <formula>4.99999999999999</formula>
    </cfRule>
  </conditionalFormatting>
  <conditionalFormatting sqref="F12:G71">
    <cfRule type="cellIs" dxfId="421" priority="10" operator="equal">
      <formula>20</formula>
    </cfRule>
    <cfRule type="cellIs" dxfId="420" priority="11" operator="between">
      <formula>15</formula>
      <formula>19.9999999999999</formula>
    </cfRule>
    <cfRule type="cellIs" dxfId="419" priority="12" operator="between">
      <formula>10</formula>
      <formula>14.9999999999999</formula>
    </cfRule>
    <cfRule type="containsBlanks" dxfId="418" priority="13" stopIfTrue="1">
      <formula>LEN(TRIM(F12))=0</formula>
    </cfRule>
    <cfRule type="cellIs" dxfId="417" priority="14" operator="between">
      <formula>5</formula>
      <formula>9.999999999999</formula>
    </cfRule>
    <cfRule type="cellIs" dxfId="416" priority="15" operator="between">
      <formula>0</formula>
      <formula>4.99999999999999</formula>
    </cfRule>
  </conditionalFormatting>
  <conditionalFormatting sqref="A7">
    <cfRule type="cellIs" dxfId="415" priority="4" operator="equal">
      <formula>20</formula>
    </cfRule>
    <cfRule type="cellIs" dxfId="414" priority="5" operator="between">
      <formula>15</formula>
      <formula>19.9999999999999</formula>
    </cfRule>
    <cfRule type="cellIs" dxfId="413" priority="6" operator="between">
      <formula>10</formula>
      <formula>14.9999999999999</formula>
    </cfRule>
    <cfRule type="containsBlanks" dxfId="412" priority="7" stopIfTrue="1">
      <formula>LEN(TRIM(A7))=0</formula>
    </cfRule>
    <cfRule type="cellIs" dxfId="411" priority="8" operator="between">
      <formula>5</formula>
      <formula>9.999999999999</formula>
    </cfRule>
    <cfRule type="cellIs" dxfId="410" priority="9" operator="between">
      <formula>0</formula>
      <formula>4.99999999999999</formula>
    </cfRule>
  </conditionalFormatting>
  <conditionalFormatting sqref="C5">
    <cfRule type="cellIs" dxfId="409" priority="3" operator="equal">
      <formula>20</formula>
    </cfRule>
  </conditionalFormatting>
  <conditionalFormatting sqref="J12:BG71 H12:H71">
    <cfRule type="cellIs" dxfId="408" priority="28" stopIfTrue="1" operator="equal">
      <formula>$HI$301</formula>
    </cfRule>
    <cfRule type="cellIs" dxfId="407" priority="29" stopIfTrue="1" operator="equal">
      <formula>$HI$302</formula>
    </cfRule>
    <cfRule type="cellIs" dxfId="406" priority="30" stopIfTrue="1" operator="equal">
      <formula>$HI$303</formula>
    </cfRule>
    <cfRule type="cellIs" dxfId="405" priority="31" stopIfTrue="1" operator="equal">
      <formula>$HI$304</formula>
    </cfRule>
    <cfRule type="cellIs" dxfId="404" priority="32" stopIfTrue="1" operator="equal">
      <formula>$HI$305</formula>
    </cfRule>
    <cfRule type="cellIs" dxfId="403" priority="33" stopIfTrue="1" operator="equal">
      <formula>$HI$306</formula>
    </cfRule>
  </conditionalFormatting>
  <conditionalFormatting sqref="J7:BG7">
    <cfRule type="cellIs" dxfId="402" priority="34" operator="equal">
      <formula>$HI$306</formula>
    </cfRule>
    <cfRule type="cellIs" dxfId="401" priority="35" operator="equal">
      <formula>$HI$305</formula>
    </cfRule>
    <cfRule type="cellIs" dxfId="400" priority="36" operator="equal">
      <formula>$HI$304</formula>
    </cfRule>
    <cfRule type="cellIs" dxfId="399" priority="37" operator="equal">
      <formula>$HI$303</formula>
    </cfRule>
    <cfRule type="cellIs" dxfId="398" priority="38" operator="equal">
      <formula>$HI$302</formula>
    </cfRule>
    <cfRule type="cellIs" dxfId="397" priority="39" operator="equal">
      <formula>$HI$301</formula>
    </cfRule>
    <cfRule type="cellIs" dxfId="396" priority="40" operator="equal">
      <formula>20</formula>
    </cfRule>
    <cfRule type="cellIs" dxfId="395" priority="41" operator="between">
      <formula>15</formula>
      <formula>19.9999999999999</formula>
    </cfRule>
    <cfRule type="cellIs" dxfId="394" priority="42" operator="between">
      <formula>10</formula>
      <formula>14.9999999999999</formula>
    </cfRule>
    <cfRule type="containsBlanks" dxfId="393" priority="43" stopIfTrue="1">
      <formula>LEN(TRIM(J7))=0</formula>
    </cfRule>
    <cfRule type="cellIs" dxfId="392" priority="44" operator="between">
      <formula>5</formula>
      <formula>9.999999999999</formula>
    </cfRule>
    <cfRule type="cellIs" dxfId="391" priority="45" operator="between">
      <formula>0</formula>
      <formula>4.99999999999999</formula>
    </cfRule>
  </conditionalFormatting>
  <conditionalFormatting sqref="A7:B8">
    <cfRule type="cellIs" dxfId="390" priority="46" operator="equal">
      <formula>$HI$306</formula>
    </cfRule>
  </conditionalFormatting>
  <dataValidations count="3">
    <dataValidation type="list" allowBlank="1" showInputMessage="1" showErrorMessage="1" sqref="J12:BG71">
      <formula1>$HI$301:$HI$306</formula1>
    </dataValidation>
    <dataValidation type="list" allowBlank="1" showInputMessage="1" showErrorMessage="1" sqref="J7:BG7">
      <formula1>$HI$301:$HI$348</formula1>
    </dataValidation>
    <dataValidation type="list" allowBlank="1" showInputMessage="1" showErrorMessage="1" sqref="J8:BG8">
      <formula1>$HP$301:$HP$329</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70466A33-5080-42B2-8E5D-4611CB0A0B0F}">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6DD5AB0F-55DD-4E9D-AEF6-8598A88CA1B2}">
            <xm:f>'Classe, période, dates, coef'!$DW$301</xm:f>
            <x14:dxf>
              <font>
                <color rgb="FFFF0000"/>
              </font>
              <fill>
                <patternFill>
                  <bgColor rgb="FFFFCCCC"/>
                </patternFill>
              </fill>
            </x14:dxf>
          </x14:cfRule>
          <xm:sqref>A2:I4</xm:sqref>
        </x14:conditionalFormatting>
      </x14:conditionalFormatting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7" t="str">
        <f>IF(OR('Classe, période, dates, coef'!A7="",'Classe, période, dates, coef'!A14=""),'Bilan Groupe Compétences'!B3,CONCATENATE('Classe, période, dates, coef'!A7,"  ~  Période : ",'Classe, période, dates, coef'!A14))</f>
        <v>Affichage classe et période : Complétez l'onglet ''Classe, période, dates, coef''</v>
      </c>
      <c r="C1" s="357"/>
      <c r="D1" s="357"/>
      <c r="E1" s="357"/>
      <c r="F1" s="357"/>
      <c r="G1" s="357"/>
      <c r="H1" s="357"/>
      <c r="I1" s="357"/>
      <c r="J1" s="111" t="str">
        <f>CONCATENATE("   ",'Bilan Groupe Compétences'!DW303)</f>
        <v xml:space="preserve">   Seconde Relation Client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5" t="str">
        <f ca="1">IF(INDEX($HF$301:$HG$338,MATCH(RIGHT(CELL("nomfichier",$HF$301),2),$HF$301:$HF$338,0),2)=0,'Classe, période, dates, coef'!DW301,INDEX($HF$301:$HG$338,MATCH(RIGHT(CELL("nomfichier",$HF$301),2),$HF$301:$HF$338,0),2))</f>
        <v>Nom élève &gt; Complétez l'onglet ''Classe, période, dates, coef''</v>
      </c>
      <c r="B2" s="355"/>
      <c r="C2" s="355"/>
      <c r="D2" s="355"/>
      <c r="E2" s="355"/>
      <c r="F2" s="355"/>
      <c r="G2" s="355"/>
      <c r="H2" s="355"/>
      <c r="I2" s="355"/>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5"/>
      <c r="B3" s="355"/>
      <c r="C3" s="355"/>
      <c r="D3" s="355"/>
      <c r="E3" s="355"/>
      <c r="F3" s="355"/>
      <c r="G3" s="355"/>
      <c r="H3" s="355"/>
      <c r="I3" s="355"/>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6"/>
      <c r="B4" s="356"/>
      <c r="C4" s="356"/>
      <c r="D4" s="356"/>
      <c r="E4" s="356"/>
      <c r="F4" s="356"/>
      <c r="G4" s="356"/>
      <c r="H4" s="356"/>
      <c r="I4" s="356"/>
    </row>
    <row r="5" spans="1:127" ht="21" customHeight="1" thickTop="1" x14ac:dyDescent="0.2">
      <c r="A5" s="365" t="s">
        <v>49</v>
      </c>
      <c r="B5" s="366"/>
      <c r="C5" s="382" t="s">
        <v>75</v>
      </c>
      <c r="D5" s="55">
        <v>4</v>
      </c>
      <c r="E5" s="385" t="s">
        <v>99</v>
      </c>
      <c r="F5" s="385"/>
      <c r="G5" s="385"/>
      <c r="H5" s="385"/>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7"/>
      <c r="B6" s="368"/>
      <c r="C6" s="383"/>
      <c r="D6" s="90">
        <v>4</v>
      </c>
      <c r="E6" s="386" t="s">
        <v>100</v>
      </c>
      <c r="F6" s="386"/>
      <c r="G6" s="386"/>
      <c r="H6" s="386"/>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9" t="str">
        <f>IF(COUNTA(J5:BG6)-COUNTIF(J5:BG6,"")=0,"",IF(ISTEXT(HT300),HT300,ROUND(HT300,1)))</f>
        <v/>
      </c>
      <c r="B7" s="370"/>
      <c r="C7" s="383"/>
      <c r="D7" s="204">
        <v>4</v>
      </c>
      <c r="E7" s="203"/>
      <c r="F7" s="400" t="s">
        <v>122</v>
      </c>
      <c r="G7" s="400"/>
      <c r="H7" s="400"/>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1"/>
      <c r="B8" s="372"/>
      <c r="C8" s="384"/>
      <c r="D8" s="201">
        <v>4</v>
      </c>
      <c r="E8" s="202"/>
      <c r="F8" s="401" t="s">
        <v>232</v>
      </c>
      <c r="G8" s="401"/>
      <c r="H8" s="401"/>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2" t="s">
        <v>22</v>
      </c>
      <c r="B9" s="393"/>
      <c r="C9" s="393"/>
      <c r="D9" s="393"/>
      <c r="E9" s="97">
        <v>4</v>
      </c>
      <c r="F9" s="387" t="s">
        <v>118</v>
      </c>
      <c r="G9" s="388"/>
      <c r="H9" s="388"/>
      <c r="I9" s="389"/>
      <c r="J9" s="375" t="str">
        <f t="shared" ref="J9:BG9" ca="1" si="3">IF(OFFSET($HN$301,COLUMN(A:A)-1,0)=0,"",OFFSET($HN$301,COLUMN(A:A)-1,0))</f>
        <v/>
      </c>
      <c r="K9" s="358" t="str">
        <f t="shared" ca="1" si="3"/>
        <v/>
      </c>
      <c r="L9" s="358" t="str">
        <f t="shared" ca="1" si="3"/>
        <v/>
      </c>
      <c r="M9" s="358" t="str">
        <f t="shared" ca="1" si="3"/>
        <v/>
      </c>
      <c r="N9" s="358" t="str">
        <f t="shared" ca="1" si="3"/>
        <v/>
      </c>
      <c r="O9" s="358" t="str">
        <f t="shared" ca="1" si="3"/>
        <v/>
      </c>
      <c r="P9" s="358" t="str">
        <f t="shared" ca="1" si="3"/>
        <v/>
      </c>
      <c r="Q9" s="358" t="str">
        <f t="shared" ca="1" si="3"/>
        <v/>
      </c>
      <c r="R9" s="358" t="str">
        <f t="shared" ca="1" si="3"/>
        <v/>
      </c>
      <c r="S9" s="358" t="str">
        <f t="shared" ca="1" si="3"/>
        <v/>
      </c>
      <c r="T9" s="358" t="str">
        <f t="shared" ca="1" si="3"/>
        <v/>
      </c>
      <c r="U9" s="358" t="str">
        <f t="shared" ca="1" si="3"/>
        <v/>
      </c>
      <c r="V9" s="358" t="str">
        <f t="shared" ca="1" si="3"/>
        <v/>
      </c>
      <c r="W9" s="358" t="str">
        <f t="shared" ca="1" si="3"/>
        <v/>
      </c>
      <c r="X9" s="358" t="str">
        <f t="shared" ca="1" si="3"/>
        <v/>
      </c>
      <c r="Y9" s="358" t="str">
        <f t="shared" ca="1" si="3"/>
        <v/>
      </c>
      <c r="Z9" s="358" t="str">
        <f t="shared" ca="1" si="3"/>
        <v/>
      </c>
      <c r="AA9" s="358" t="str">
        <f t="shared" ca="1" si="3"/>
        <v/>
      </c>
      <c r="AB9" s="358" t="str">
        <f t="shared" ca="1" si="3"/>
        <v/>
      </c>
      <c r="AC9" s="358" t="str">
        <f t="shared" ca="1" si="3"/>
        <v/>
      </c>
      <c r="AD9" s="358" t="str">
        <f t="shared" ca="1" si="3"/>
        <v/>
      </c>
      <c r="AE9" s="358" t="str">
        <f t="shared" ca="1" si="3"/>
        <v/>
      </c>
      <c r="AF9" s="358" t="str">
        <f t="shared" ca="1" si="3"/>
        <v/>
      </c>
      <c r="AG9" s="358" t="str">
        <f t="shared" ca="1" si="3"/>
        <v/>
      </c>
      <c r="AH9" s="358" t="str">
        <f t="shared" ca="1" si="3"/>
        <v/>
      </c>
      <c r="AI9" s="358" t="str">
        <f t="shared" ca="1" si="3"/>
        <v/>
      </c>
      <c r="AJ9" s="358" t="str">
        <f t="shared" ca="1" si="3"/>
        <v/>
      </c>
      <c r="AK9" s="358" t="str">
        <f t="shared" ca="1" si="3"/>
        <v/>
      </c>
      <c r="AL9" s="358" t="str">
        <f t="shared" ca="1" si="3"/>
        <v/>
      </c>
      <c r="AM9" s="358" t="str">
        <f t="shared" ca="1" si="3"/>
        <v/>
      </c>
      <c r="AN9" s="358" t="str">
        <f t="shared" ca="1" si="3"/>
        <v/>
      </c>
      <c r="AO9" s="358" t="str">
        <f t="shared" ca="1" si="3"/>
        <v/>
      </c>
      <c r="AP9" s="358" t="str">
        <f t="shared" ca="1" si="3"/>
        <v/>
      </c>
      <c r="AQ9" s="358" t="str">
        <f t="shared" ca="1" si="3"/>
        <v/>
      </c>
      <c r="AR9" s="358" t="str">
        <f t="shared" ca="1" si="3"/>
        <v/>
      </c>
      <c r="AS9" s="358" t="str">
        <f t="shared" ca="1" si="3"/>
        <v/>
      </c>
      <c r="AT9" s="358" t="str">
        <f t="shared" ca="1" si="3"/>
        <v/>
      </c>
      <c r="AU9" s="358" t="str">
        <f t="shared" ca="1" si="3"/>
        <v/>
      </c>
      <c r="AV9" s="358" t="str">
        <f t="shared" ca="1" si="3"/>
        <v/>
      </c>
      <c r="AW9" s="358" t="str">
        <f t="shared" ca="1" si="3"/>
        <v/>
      </c>
      <c r="AX9" s="358" t="str">
        <f t="shared" ca="1" si="3"/>
        <v/>
      </c>
      <c r="AY9" s="358" t="str">
        <f t="shared" ca="1" si="3"/>
        <v/>
      </c>
      <c r="AZ9" s="358" t="str">
        <f t="shared" ca="1" si="3"/>
        <v/>
      </c>
      <c r="BA9" s="358" t="str">
        <f t="shared" ca="1" si="3"/>
        <v/>
      </c>
      <c r="BB9" s="358" t="str">
        <f t="shared" ca="1" si="3"/>
        <v/>
      </c>
      <c r="BC9" s="358" t="str">
        <f t="shared" ca="1" si="3"/>
        <v/>
      </c>
      <c r="BD9" s="358" t="str">
        <f t="shared" ca="1" si="3"/>
        <v/>
      </c>
      <c r="BE9" s="358" t="str">
        <f t="shared" ca="1" si="3"/>
        <v/>
      </c>
      <c r="BF9" s="358" t="str">
        <f t="shared" ca="1" si="3"/>
        <v/>
      </c>
      <c r="BG9" s="373" t="str">
        <f t="shared" ca="1" si="3"/>
        <v/>
      </c>
      <c r="DF9" s="9"/>
      <c r="DG9" s="28"/>
      <c r="DI9" s="28"/>
      <c r="DK9" s="28"/>
      <c r="DO9" s="28"/>
      <c r="DQ9" s="28"/>
      <c r="DS9" s="28"/>
      <c r="DU9" s="28"/>
      <c r="DW9" s="28"/>
    </row>
    <row r="10" spans="1:127" ht="36" customHeight="1" x14ac:dyDescent="0.2">
      <c r="A10" s="394" t="s">
        <v>23</v>
      </c>
      <c r="B10" s="395"/>
      <c r="C10" s="395"/>
      <c r="D10" s="395"/>
      <c r="E10" s="396"/>
      <c r="F10" s="112" t="str">
        <f>E6</f>
        <v>Moyenne minimale indicative</v>
      </c>
      <c r="G10" s="113" t="str">
        <f>E5</f>
        <v>Moyenne maximale indicative</v>
      </c>
      <c r="H10" s="390" t="s">
        <v>77</v>
      </c>
      <c r="I10" s="391"/>
      <c r="J10" s="376"/>
      <c r="K10" s="359"/>
      <c r="L10" s="359"/>
      <c r="M10" s="359"/>
      <c r="N10" s="359"/>
      <c r="O10" s="359"/>
      <c r="P10" s="359"/>
      <c r="Q10" s="359"/>
      <c r="R10" s="359"/>
      <c r="S10" s="359"/>
      <c r="T10" s="359"/>
      <c r="U10" s="359"/>
      <c r="V10" s="359"/>
      <c r="W10" s="359"/>
      <c r="X10" s="359"/>
      <c r="Y10" s="359"/>
      <c r="Z10" s="359"/>
      <c r="AA10" s="359"/>
      <c r="AB10" s="359"/>
      <c r="AC10" s="359"/>
      <c r="AD10" s="359"/>
      <c r="AE10" s="359"/>
      <c r="AF10" s="359"/>
      <c r="AG10" s="359"/>
      <c r="AH10" s="359"/>
      <c r="AI10" s="359"/>
      <c r="AJ10" s="359"/>
      <c r="AK10" s="359"/>
      <c r="AL10" s="359"/>
      <c r="AM10" s="359"/>
      <c r="AN10" s="359"/>
      <c r="AO10" s="359"/>
      <c r="AP10" s="359"/>
      <c r="AQ10" s="359"/>
      <c r="AR10" s="359"/>
      <c r="AS10" s="359"/>
      <c r="AT10" s="359"/>
      <c r="AU10" s="359"/>
      <c r="AV10" s="359"/>
      <c r="AW10" s="359"/>
      <c r="AX10" s="359"/>
      <c r="AY10" s="359"/>
      <c r="AZ10" s="359"/>
      <c r="BA10" s="359"/>
      <c r="BB10" s="359"/>
      <c r="BC10" s="359"/>
      <c r="BD10" s="359"/>
      <c r="BE10" s="359"/>
      <c r="BF10" s="359"/>
      <c r="BG10" s="374"/>
      <c r="DF10" s="9"/>
      <c r="DG10" s="28"/>
      <c r="DI10" s="28"/>
      <c r="DK10" s="28"/>
      <c r="DO10" s="28"/>
      <c r="DQ10" s="28"/>
      <c r="DS10" s="28"/>
      <c r="DU10" s="28"/>
      <c r="DW10" s="28"/>
    </row>
    <row r="11" spans="1:127" ht="12.75" customHeight="1" x14ac:dyDescent="0.2">
      <c r="A11" s="397">
        <v>6</v>
      </c>
      <c r="B11" s="398"/>
      <c r="C11" s="398"/>
      <c r="D11" s="398"/>
      <c r="E11" s="399"/>
      <c r="F11" s="82">
        <v>6</v>
      </c>
      <c r="G11" s="100">
        <v>6</v>
      </c>
      <c r="H11" s="377">
        <v>6</v>
      </c>
      <c r="I11" s="378"/>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2" t="str">
        <f>IF('Bilan Groupe Compétences'!A13="","",'Bilan Groupe Compétences'!A13)</f>
        <v>Orientation MA1 : Communiquer avec courtoisie, faire preuve de serviabilité, de calme et de tact</v>
      </c>
      <c r="B12" s="363"/>
      <c r="C12" s="363"/>
      <c r="D12" s="363"/>
      <c r="E12" s="363"/>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60" t="str">
        <f t="shared" ref="H12:H71" si="6">IF(HR307="","",HR307)</f>
        <v/>
      </c>
      <c r="I12" s="361"/>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2" t="str">
        <f>IF('Bilan Groupe Compétences'!A14="","",'Bilan Groupe Compétences'!A14)</f>
        <v>Orientation MA2 : Maintenir son espace de travail fonctionnel et propre dans le respect des règles internes</v>
      </c>
      <c r="B13" s="363"/>
      <c r="C13" s="363"/>
      <c r="D13" s="363"/>
      <c r="E13" s="364"/>
      <c r="F13" s="96" t="str">
        <f t="shared" si="4"/>
        <v/>
      </c>
      <c r="G13" s="95" t="str">
        <f t="shared" si="5"/>
        <v/>
      </c>
      <c r="H13" s="360" t="str">
        <f t="shared" si="6"/>
        <v/>
      </c>
      <c r="I13" s="361"/>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2" t="str">
        <f>IF('Bilan Groupe Compétences'!A15="","",'Bilan Groupe Compétences'!A15)</f>
        <v>Orientation MA3 : Rechercher, trier, classifier, sélectionner l'information papier et numérique</v>
      </c>
      <c r="B14" s="363"/>
      <c r="C14" s="363"/>
      <c r="D14" s="363"/>
      <c r="E14" s="364"/>
      <c r="F14" s="96" t="str">
        <f t="shared" si="4"/>
        <v/>
      </c>
      <c r="G14" s="95" t="str">
        <f t="shared" si="5"/>
        <v/>
      </c>
      <c r="H14" s="360" t="str">
        <f t="shared" si="6"/>
        <v/>
      </c>
      <c r="I14" s="361"/>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2" t="str">
        <f>IF('Bilan Groupe Compétences'!A16="","",'Bilan Groupe Compétences'!A16)</f>
        <v>Orientation MA4 : Rédiger correctement des messages et comptes-rendus simples</v>
      </c>
      <c r="B15" s="363"/>
      <c r="C15" s="363"/>
      <c r="D15" s="363"/>
      <c r="E15" s="364"/>
      <c r="F15" s="96" t="str">
        <f t="shared" si="4"/>
        <v/>
      </c>
      <c r="G15" s="95" t="str">
        <f t="shared" si="5"/>
        <v/>
      </c>
      <c r="H15" s="360" t="str">
        <f t="shared" si="6"/>
        <v/>
      </c>
      <c r="I15" s="361"/>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2" t="str">
        <f>IF('Bilan Groupe Compétences'!A17="","",'Bilan Groupe Compétences'!A17)</f>
        <v>Orientation MA5 : Montrer de l'intérêt pour l'anglais et/ou autre(s) langue(s) étrangère(s)</v>
      </c>
      <c r="B16" s="363"/>
      <c r="C16" s="363"/>
      <c r="D16" s="363"/>
      <c r="E16" s="364"/>
      <c r="F16" s="96" t="str">
        <f t="shared" si="4"/>
        <v/>
      </c>
      <c r="G16" s="95" t="str">
        <f t="shared" si="5"/>
        <v/>
      </c>
      <c r="H16" s="360" t="str">
        <f t="shared" si="6"/>
        <v/>
      </c>
      <c r="I16" s="361"/>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2" t="str">
        <f>IF('Bilan Groupe Compétences'!A18="","",'Bilan Groupe Compétences'!A18)</f>
        <v>Orientation MCV-A1 : Effectuer et comprendre des calculs commerciaux simples (cadencier, % TVA et réduction)</v>
      </c>
      <c r="B17" s="363"/>
      <c r="C17" s="363"/>
      <c r="D17" s="363"/>
      <c r="E17" s="364"/>
      <c r="F17" s="96" t="str">
        <f t="shared" si="4"/>
        <v/>
      </c>
      <c r="G17" s="95" t="str">
        <f t="shared" si="5"/>
        <v/>
      </c>
      <c r="H17" s="360" t="str">
        <f t="shared" si="6"/>
        <v/>
      </c>
      <c r="I17" s="361"/>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2" t="str">
        <f>IF('Bilan Groupe Compétences'!A19="","",'Bilan Groupe Compétences'!A19)</f>
        <v>Orientation MCV-A2 : Travailler en équipe, collaborer, communiquer avec ses collaborateurs</v>
      </c>
      <c r="B18" s="363"/>
      <c r="C18" s="363"/>
      <c r="D18" s="363"/>
      <c r="E18" s="364"/>
      <c r="F18" s="96" t="str">
        <f t="shared" si="4"/>
        <v/>
      </c>
      <c r="G18" s="95" t="str">
        <f t="shared" si="5"/>
        <v/>
      </c>
      <c r="H18" s="360" t="str">
        <f t="shared" si="6"/>
        <v/>
      </c>
      <c r="I18" s="361"/>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2" t="str">
        <f>IF('Bilan Groupe Compétences'!A20="","",'Bilan Groupe Compétences'!A20)</f>
        <v>Orientation MCV-A3 : Argumenter, convaincre, répondre à des objections sur des sujets (ou produits) simples</v>
      </c>
      <c r="B19" s="363"/>
      <c r="C19" s="363"/>
      <c r="D19" s="363"/>
      <c r="E19" s="364"/>
      <c r="F19" s="96" t="str">
        <f t="shared" si="4"/>
        <v/>
      </c>
      <c r="G19" s="95" t="str">
        <f t="shared" si="5"/>
        <v/>
      </c>
      <c r="H19" s="360" t="str">
        <f t="shared" si="6"/>
        <v/>
      </c>
      <c r="I19" s="361"/>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2" t="str">
        <f>IF('Bilan Groupe Compétences'!A21="","",'Bilan Groupe Compétences'!A21)</f>
        <v>Orientation MCV-A4 : Se montrer dynamique, rapide et efficace dans la réalisation de tâches matérielles</v>
      </c>
      <c r="B20" s="363"/>
      <c r="C20" s="363"/>
      <c r="D20" s="363"/>
      <c r="E20" s="364"/>
      <c r="F20" s="96" t="str">
        <f t="shared" si="4"/>
        <v/>
      </c>
      <c r="G20" s="95" t="str">
        <f t="shared" si="5"/>
        <v/>
      </c>
      <c r="H20" s="360" t="str">
        <f t="shared" si="6"/>
        <v/>
      </c>
      <c r="I20" s="361"/>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2" t="str">
        <f>IF('Bilan Groupe Compétences'!A22="","",'Bilan Groupe Compétences'!A22)</f>
        <v>Orientation MCV-A5 : Mettre en valeur des présentations de produits et/ou créer des affichettes attrayantes</v>
      </c>
      <c r="B21" s="363"/>
      <c r="C21" s="363"/>
      <c r="D21" s="363"/>
      <c r="E21" s="364"/>
      <c r="F21" s="96" t="str">
        <f t="shared" si="4"/>
        <v/>
      </c>
      <c r="G21" s="95" t="str">
        <f t="shared" si="5"/>
        <v/>
      </c>
      <c r="H21" s="360" t="str">
        <f t="shared" si="6"/>
        <v/>
      </c>
      <c r="I21" s="361"/>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2" t="str">
        <f>IF('Bilan Groupe Compétences'!A23="","",'Bilan Groupe Compétences'!A23)</f>
        <v>Orientation MCV-B1 : Travailler en autonomie, faire preuve d’indépendance et d’organisation, prendre des initiatives</v>
      </c>
      <c r="B22" s="363"/>
      <c r="C22" s="363"/>
      <c r="D22" s="363"/>
      <c r="E22" s="364"/>
      <c r="F22" s="96" t="str">
        <f t="shared" si="4"/>
        <v/>
      </c>
      <c r="G22" s="95" t="str">
        <f t="shared" si="5"/>
        <v/>
      </c>
      <c r="H22" s="360" t="str">
        <f t="shared" si="6"/>
        <v/>
      </c>
      <c r="I22" s="361"/>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2" t="str">
        <f>IF('Bilan Groupe Compétences'!A24="","",'Bilan Groupe Compétences'!A24)</f>
        <v>Orientation MCV-B2 : Faire preuve de qualité d'écoute, d'observation, d'adaptabilité et d'aisance verbale</v>
      </c>
      <c r="B23" s="363"/>
      <c r="C23" s="363"/>
      <c r="D23" s="363"/>
      <c r="E23" s="364"/>
      <c r="F23" s="96" t="str">
        <f t="shared" si="4"/>
        <v/>
      </c>
      <c r="G23" s="95" t="str">
        <f t="shared" si="5"/>
        <v/>
      </c>
      <c r="H23" s="360" t="str">
        <f t="shared" si="6"/>
        <v/>
      </c>
      <c r="I23" s="361"/>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2" t="str">
        <f>IF('Bilan Groupe Compétences'!A25="","",'Bilan Groupe Compétences'!A25)</f>
        <v>Orientation MCV-B3 : Faire preuve d'aisance, de persévérance dans l'argumentation, la réponse aux objections</v>
      </c>
      <c r="B24" s="363"/>
      <c r="C24" s="363"/>
      <c r="D24" s="363"/>
      <c r="E24" s="364"/>
      <c r="F24" s="96" t="str">
        <f t="shared" si="4"/>
        <v/>
      </c>
      <c r="G24" s="95" t="str">
        <f t="shared" si="5"/>
        <v/>
      </c>
      <c r="H24" s="360" t="str">
        <f t="shared" si="6"/>
        <v/>
      </c>
      <c r="I24" s="361"/>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2" t="str">
        <f>IF('Bilan Groupe Compétences'!A26="","",'Bilan Groupe Compétences'!A26)</f>
        <v>Orientation MCV-B4 : Analyser, synthétiser, s’autoanalyser avec pertinence à l’oral ou l’écrit</v>
      </c>
      <c r="B25" s="363"/>
      <c r="C25" s="363"/>
      <c r="D25" s="363"/>
      <c r="E25" s="364"/>
      <c r="F25" s="96" t="str">
        <f t="shared" si="4"/>
        <v/>
      </c>
      <c r="G25" s="95" t="str">
        <f t="shared" si="5"/>
        <v/>
      </c>
      <c r="H25" s="360" t="str">
        <f t="shared" si="6"/>
        <v/>
      </c>
      <c r="I25" s="361"/>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2" t="str">
        <f>IF('Bilan Groupe Compétences'!A27="","",'Bilan Groupe Compétences'!A27)</f>
        <v>Orientation MCV-B5 : Se montrer rationnel, flexible et entreprenant dans des situations de mobilité</v>
      </c>
      <c r="B26" s="363"/>
      <c r="C26" s="363"/>
      <c r="D26" s="363"/>
      <c r="E26" s="364"/>
      <c r="F26" s="96" t="str">
        <f t="shared" si="4"/>
        <v/>
      </c>
      <c r="G26" s="95" t="str">
        <f t="shared" si="5"/>
        <v/>
      </c>
      <c r="H26" s="360" t="str">
        <f t="shared" si="6"/>
        <v/>
      </c>
      <c r="I26" s="361"/>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2" t="str">
        <f>IF('Bilan Groupe Compétences'!A28="","",'Bilan Groupe Compétences'!A28)</f>
        <v>1.A. Prendre contact avec le client interne ou externe (ou prospect), dans un cadre omnicanal :</v>
      </c>
      <c r="B27" s="363"/>
      <c r="C27" s="363"/>
      <c r="D27" s="363"/>
      <c r="E27" s="364"/>
      <c r="F27" s="96" t="str">
        <f t="shared" si="4"/>
        <v/>
      </c>
      <c r="G27" s="95" t="str">
        <f t="shared" si="5"/>
        <v/>
      </c>
      <c r="H27" s="360" t="str">
        <f t="shared" si="6"/>
        <v/>
      </c>
      <c r="I27" s="361"/>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2" t="str">
        <f>IF('Bilan Groupe Compétences'!A29="","",'Bilan Groupe Compétences'!A29)</f>
        <v>1.B. Identifier le client externe ou interne à l’organisation et ses caractéristiques, dans un cadre omnicanal</v>
      </c>
      <c r="B28" s="363"/>
      <c r="C28" s="363"/>
      <c r="D28" s="363"/>
      <c r="E28" s="364"/>
      <c r="F28" s="96" t="str">
        <f t="shared" si="4"/>
        <v/>
      </c>
      <c r="G28" s="95" t="str">
        <f t="shared" si="5"/>
        <v/>
      </c>
      <c r="H28" s="360" t="str">
        <f t="shared" si="6"/>
        <v/>
      </c>
      <c r="I28" s="361"/>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2" t="str">
        <f>IF('Bilan Groupe Compétences'!A30="","",'Bilan Groupe Compétences'!A30)</f>
        <v>1.C. Identifier le besoin du client externe ou interne (ou du prospect), dans un cadre omnicanal</v>
      </c>
      <c r="B29" s="363"/>
      <c r="C29" s="363"/>
      <c r="D29" s="363"/>
      <c r="E29" s="364"/>
      <c r="F29" s="96" t="str">
        <f t="shared" si="4"/>
        <v/>
      </c>
      <c r="G29" s="95" t="str">
        <f t="shared" si="5"/>
        <v/>
      </c>
      <c r="H29" s="360" t="str">
        <f t="shared" si="6"/>
        <v/>
      </c>
      <c r="I29" s="361"/>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2" t="str">
        <f>IF('Bilan Groupe Compétences'!A31="","",'Bilan Groupe Compétences'!A31)</f>
        <v>1.D. Proposer une solution adaptée au parcours et à l’expérience du client interne ou externe (ou prospect), dans un cadre omnicanal</v>
      </c>
      <c r="B30" s="363"/>
      <c r="C30" s="363"/>
      <c r="D30" s="363"/>
      <c r="E30" s="364"/>
      <c r="F30" s="96" t="str">
        <f t="shared" si="4"/>
        <v/>
      </c>
      <c r="G30" s="95" t="str">
        <f t="shared" si="5"/>
        <v/>
      </c>
      <c r="H30" s="360" t="str">
        <f t="shared" si="6"/>
        <v/>
      </c>
      <c r="I30" s="361"/>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2" t="str">
        <f>IF('Bilan Groupe Compétences'!A32="","",'Bilan Groupe Compétences'!A32)</f>
        <v>2.A. Gérer le suivi de la demande du client interne ou externe (ou du prospect) dans un cadre omnicanal, notamment :</v>
      </c>
      <c r="B31" s="363"/>
      <c r="C31" s="363"/>
      <c r="D31" s="363"/>
      <c r="E31" s="364"/>
      <c r="F31" s="96" t="str">
        <f t="shared" si="4"/>
        <v/>
      </c>
      <c r="G31" s="95" t="str">
        <f t="shared" si="5"/>
        <v/>
      </c>
      <c r="H31" s="360" t="str">
        <f t="shared" si="6"/>
        <v/>
      </c>
      <c r="I31" s="361"/>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2" t="str">
        <f>IF('Bilan Groupe Compétences'!A33="","",'Bilan Groupe Compétences'!A33)</f>
        <v>2.B. Satisfaire le client interne ou externe (ou prospect) dans un cadre omnicanal</v>
      </c>
      <c r="B32" s="363"/>
      <c r="C32" s="363"/>
      <c r="D32" s="363"/>
      <c r="E32" s="364"/>
      <c r="F32" s="96" t="str">
        <f t="shared" si="4"/>
        <v/>
      </c>
      <c r="G32" s="95" t="str">
        <f t="shared" si="5"/>
        <v/>
      </c>
      <c r="H32" s="360" t="str">
        <f t="shared" si="6"/>
        <v/>
      </c>
      <c r="I32" s="361"/>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2" t="str">
        <f>IF('Bilan Groupe Compétences'!A34="","",'Bilan Groupe Compétences'!A34)</f>
        <v>2.C. Fidéliser/pérenniser la relation avec le client interne ou externe dans un cadre omnicanal</v>
      </c>
      <c r="B33" s="363"/>
      <c r="C33" s="363"/>
      <c r="D33" s="363"/>
      <c r="E33" s="364"/>
      <c r="F33" s="96" t="str">
        <f t="shared" si="4"/>
        <v/>
      </c>
      <c r="G33" s="95" t="str">
        <f t="shared" si="5"/>
        <v/>
      </c>
      <c r="H33" s="360" t="str">
        <f t="shared" si="6"/>
        <v/>
      </c>
      <c r="I33" s="361"/>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2" t="str">
        <f>IF('Bilan Groupe Compétences'!A35="","",'Bilan Groupe Compétences'!A35)</f>
        <v>3.A. Assurer la veille informationnelle et commerciale (la collecte) dans un cadre omnicanal</v>
      </c>
      <c r="B34" s="363"/>
      <c r="C34" s="363"/>
      <c r="D34" s="363"/>
      <c r="E34" s="364"/>
      <c r="F34" s="96" t="str">
        <f t="shared" si="4"/>
        <v/>
      </c>
      <c r="G34" s="95" t="str">
        <f t="shared" si="5"/>
        <v/>
      </c>
      <c r="H34" s="360" t="str">
        <f t="shared" si="6"/>
        <v/>
      </c>
      <c r="I34" s="361"/>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2" t="str">
        <f>IF('Bilan Groupe Compétences'!A36="","",'Bilan Groupe Compétences'!A36)</f>
        <v>3.B. Traiter et exploiter l’information relative à la relation client (interne, externe ou prospect) dans un cadre omnicanal</v>
      </c>
      <c r="B35" s="363"/>
      <c r="C35" s="363"/>
      <c r="D35" s="363"/>
      <c r="E35" s="364"/>
      <c r="F35" s="96" t="str">
        <f t="shared" si="4"/>
        <v/>
      </c>
      <c r="G35" s="95" t="str">
        <f t="shared" si="5"/>
        <v/>
      </c>
      <c r="H35" s="360" t="str">
        <f t="shared" si="6"/>
        <v/>
      </c>
      <c r="I35" s="361"/>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2" t="str">
        <f>IF('Bilan Groupe Compétences'!A37="","",'Bilan Groupe Compétences'!A37)</f>
        <v>3.C. Diffuser l’information au client interne, externe ou au prospect dans un cadre omnicanal</v>
      </c>
      <c r="B36" s="363"/>
      <c r="C36" s="363"/>
      <c r="D36" s="363"/>
      <c r="E36" s="364"/>
      <c r="F36" s="96" t="str">
        <f t="shared" si="4"/>
        <v/>
      </c>
      <c r="G36" s="95" t="str">
        <f t="shared" si="5"/>
        <v/>
      </c>
      <c r="H36" s="360" t="str">
        <f t="shared" si="6"/>
        <v/>
      </c>
      <c r="I36" s="361"/>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2" t="str">
        <f>IF('Bilan Groupe Compétences'!A38="","",'Bilan Groupe Compétences'!A38)</f>
        <v>CT 1. Produire un résultat conforme à la commande (de la hiérarchie, du client…)</v>
      </c>
      <c r="B37" s="363"/>
      <c r="C37" s="363"/>
      <c r="D37" s="363"/>
      <c r="E37" s="364"/>
      <c r="F37" s="96" t="str">
        <f t="shared" si="4"/>
        <v/>
      </c>
      <c r="G37" s="95" t="str">
        <f t="shared" si="5"/>
        <v/>
      </c>
      <c r="H37" s="360" t="str">
        <f t="shared" si="6"/>
        <v/>
      </c>
      <c r="I37" s="361"/>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2" t="str">
        <f>IF('Bilan Groupe Compétences'!A39="","",'Bilan Groupe Compétences'!A39)</f>
        <v>CT 2. Respecter les délais impartis</v>
      </c>
      <c r="B38" s="363"/>
      <c r="C38" s="363"/>
      <c r="D38" s="363"/>
      <c r="E38" s="364"/>
      <c r="F38" s="96" t="str">
        <f t="shared" si="4"/>
        <v/>
      </c>
      <c r="G38" s="95" t="str">
        <f t="shared" si="5"/>
        <v/>
      </c>
      <c r="H38" s="360" t="str">
        <f t="shared" si="6"/>
        <v/>
      </c>
      <c r="I38" s="361"/>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2" t="str">
        <f>IF('Bilan Groupe Compétences'!A40="","",'Bilan Groupe Compétences'!A40)</f>
        <v>CT 3. Restituer la présentation de son activité</v>
      </c>
      <c r="B39" s="363"/>
      <c r="C39" s="363"/>
      <c r="D39" s="363"/>
      <c r="E39" s="364"/>
      <c r="F39" s="96" t="str">
        <f t="shared" si="4"/>
        <v/>
      </c>
      <c r="G39" s="95" t="str">
        <f t="shared" si="5"/>
        <v/>
      </c>
      <c r="H39" s="360" t="str">
        <f t="shared" si="6"/>
        <v/>
      </c>
      <c r="I39" s="361"/>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2" t="str">
        <f>IF('Bilan Groupe Compétences'!A41="","",'Bilan Groupe Compétences'!A41)</f>
        <v>CT 4. S'impliquer dans son action</v>
      </c>
      <c r="B40" s="363"/>
      <c r="C40" s="363"/>
      <c r="D40" s="363"/>
      <c r="E40" s="364"/>
      <c r="F40" s="96" t="str">
        <f t="shared" si="4"/>
        <v/>
      </c>
      <c r="G40" s="95" t="str">
        <f t="shared" si="5"/>
        <v/>
      </c>
      <c r="H40" s="360" t="str">
        <f t="shared" si="6"/>
        <v/>
      </c>
      <c r="I40" s="361"/>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2" t="str">
        <f>IF('Bilan Groupe Compétences'!A42="","",'Bilan Groupe Compétences'!A42)</f>
        <v>CT 5. S'intégrer de façon harmonieuse et constructive à l'équipe de travail</v>
      </c>
      <c r="B41" s="363"/>
      <c r="C41" s="363"/>
      <c r="D41" s="363"/>
      <c r="E41" s="364"/>
      <c r="F41" s="96" t="str">
        <f t="shared" si="4"/>
        <v/>
      </c>
      <c r="G41" s="95" t="str">
        <f t="shared" si="5"/>
        <v/>
      </c>
      <c r="H41" s="360" t="str">
        <f t="shared" si="6"/>
        <v/>
      </c>
      <c r="I41" s="361"/>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2" t="str">
        <f>IF('Bilan Groupe Compétences'!A43="","",'Bilan Groupe Compétences'!A43)</f>
        <v>CT 6. Rechercher l'information et l'exploiter</v>
      </c>
      <c r="B42" s="363"/>
      <c r="C42" s="363"/>
      <c r="D42" s="363"/>
      <c r="E42" s="364"/>
      <c r="F42" s="96" t="str">
        <f t="shared" si="4"/>
        <v/>
      </c>
      <c r="G42" s="95" t="str">
        <f t="shared" si="5"/>
        <v/>
      </c>
      <c r="H42" s="360" t="str">
        <f t="shared" si="6"/>
        <v/>
      </c>
      <c r="I42" s="361"/>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2" t="str">
        <f>IF('Bilan Groupe Compétences'!A44="","",'Bilan Groupe Compétences'!A44)</f>
        <v>CT 7. A l'écrit, s'exprimer avec la qualité rédactionnelle attendue</v>
      </c>
      <c r="B43" s="363"/>
      <c r="C43" s="363"/>
      <c r="D43" s="363"/>
      <c r="E43" s="364"/>
      <c r="F43" s="96" t="str">
        <f t="shared" si="4"/>
        <v/>
      </c>
      <c r="G43" s="95" t="str">
        <f t="shared" si="5"/>
        <v/>
      </c>
      <c r="H43" s="360" t="str">
        <f t="shared" si="6"/>
        <v/>
      </c>
      <c r="I43" s="361"/>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2" t="str">
        <f>IF('Bilan Groupe Compétences'!A45="","",'Bilan Groupe Compétences'!A45)</f>
        <v>CT 8. A l'oral, s'exprimer de façon professionnelle</v>
      </c>
      <c r="B44" s="363"/>
      <c r="C44" s="363"/>
      <c r="D44" s="363"/>
      <c r="E44" s="364"/>
      <c r="F44" s="96" t="str">
        <f t="shared" si="4"/>
        <v/>
      </c>
      <c r="G44" s="95" t="str">
        <f t="shared" si="5"/>
        <v/>
      </c>
      <c r="H44" s="360" t="str">
        <f t="shared" si="6"/>
        <v/>
      </c>
      <c r="I44" s="361"/>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2" t="str">
        <f>IF('Bilan Groupe Compétences'!A46="","",'Bilan Groupe Compétences'!A46)</f>
        <v>CT 9. Développer son agilité numérique</v>
      </c>
      <c r="B45" s="363"/>
      <c r="C45" s="363"/>
      <c r="D45" s="363"/>
      <c r="E45" s="364"/>
      <c r="F45" s="96" t="str">
        <f t="shared" si="4"/>
        <v/>
      </c>
      <c r="G45" s="95" t="str">
        <f t="shared" si="5"/>
        <v/>
      </c>
      <c r="H45" s="360" t="str">
        <f t="shared" si="6"/>
        <v/>
      </c>
      <c r="I45" s="361"/>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2" t="str">
        <f>IF('Bilan Groupe Compétences'!A47="","",'Bilan Groupe Compétences'!A47)</f>
        <v>CT 10. Adopter une posture professionnelle (non verbal)</v>
      </c>
      <c r="B46" s="363"/>
      <c r="C46" s="363"/>
      <c r="D46" s="363"/>
      <c r="E46" s="364"/>
      <c r="F46" s="96" t="str">
        <f t="shared" si="4"/>
        <v/>
      </c>
      <c r="G46" s="95" t="str">
        <f t="shared" si="5"/>
        <v/>
      </c>
      <c r="H46" s="360" t="str">
        <f t="shared" si="6"/>
        <v/>
      </c>
      <c r="I46" s="361"/>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2" t="str">
        <f>IF('Bilan Groupe Compétences'!A48="","",'Bilan Groupe Compétences'!A48)</f>
        <v>CT 11. S'autoévaluer</v>
      </c>
      <c r="B47" s="363"/>
      <c r="C47" s="363"/>
      <c r="D47" s="363"/>
      <c r="E47" s="364"/>
      <c r="F47" s="96" t="str">
        <f t="shared" si="4"/>
        <v/>
      </c>
      <c r="G47" s="95" t="str">
        <f t="shared" si="5"/>
        <v/>
      </c>
      <c r="H47" s="360" t="str">
        <f t="shared" si="6"/>
        <v/>
      </c>
      <c r="I47" s="361"/>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2" t="str">
        <f>IF('Bilan Groupe Compétences'!A49="","",'Bilan Groupe Compétences'!A49)</f>
        <v/>
      </c>
      <c r="B48" s="363"/>
      <c r="C48" s="363"/>
      <c r="D48" s="363"/>
      <c r="E48" s="364"/>
      <c r="F48" s="96" t="str">
        <f t="shared" si="4"/>
        <v/>
      </c>
      <c r="G48" s="95" t="str">
        <f t="shared" si="5"/>
        <v/>
      </c>
      <c r="H48" s="360" t="str">
        <f t="shared" si="6"/>
        <v/>
      </c>
      <c r="I48" s="361"/>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2" t="str">
        <f>IF('Bilan Groupe Compétences'!A50="","",'Bilan Groupe Compétences'!A50)</f>
        <v/>
      </c>
      <c r="B49" s="363"/>
      <c r="C49" s="363"/>
      <c r="D49" s="363"/>
      <c r="E49" s="364"/>
      <c r="F49" s="96" t="str">
        <f t="shared" si="4"/>
        <v/>
      </c>
      <c r="G49" s="95" t="str">
        <f t="shared" si="5"/>
        <v/>
      </c>
      <c r="H49" s="360" t="str">
        <f t="shared" si="6"/>
        <v/>
      </c>
      <c r="I49" s="361"/>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2" t="str">
        <f>IF('Bilan Groupe Compétences'!A51="","",'Bilan Groupe Compétences'!A51)</f>
        <v/>
      </c>
      <c r="B50" s="363"/>
      <c r="C50" s="363"/>
      <c r="D50" s="363"/>
      <c r="E50" s="364"/>
      <c r="F50" s="96" t="str">
        <f t="shared" si="4"/>
        <v/>
      </c>
      <c r="G50" s="95" t="str">
        <f t="shared" si="5"/>
        <v/>
      </c>
      <c r="H50" s="360" t="str">
        <f t="shared" si="6"/>
        <v/>
      </c>
      <c r="I50" s="361"/>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2" t="str">
        <f>IF('Bilan Groupe Compétences'!A52="","",'Bilan Groupe Compétences'!A52)</f>
        <v/>
      </c>
      <c r="B51" s="363"/>
      <c r="C51" s="363"/>
      <c r="D51" s="363"/>
      <c r="E51" s="364"/>
      <c r="F51" s="96" t="str">
        <f t="shared" si="4"/>
        <v/>
      </c>
      <c r="G51" s="95" t="str">
        <f t="shared" si="5"/>
        <v/>
      </c>
      <c r="H51" s="360" t="str">
        <f t="shared" si="6"/>
        <v/>
      </c>
      <c r="I51" s="361"/>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2" t="str">
        <f>IF('Bilan Groupe Compétences'!A53="","",'Bilan Groupe Compétences'!A53)</f>
        <v/>
      </c>
      <c r="B52" s="363"/>
      <c r="C52" s="363"/>
      <c r="D52" s="363"/>
      <c r="E52" s="364"/>
      <c r="F52" s="96" t="str">
        <f t="shared" si="4"/>
        <v/>
      </c>
      <c r="G52" s="95" t="str">
        <f t="shared" si="5"/>
        <v/>
      </c>
      <c r="H52" s="360" t="str">
        <f t="shared" si="6"/>
        <v/>
      </c>
      <c r="I52" s="361"/>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2" t="str">
        <f>IF('Bilan Groupe Compétences'!A54="","",'Bilan Groupe Compétences'!A54)</f>
        <v/>
      </c>
      <c r="B53" s="363"/>
      <c r="C53" s="363"/>
      <c r="D53" s="363"/>
      <c r="E53" s="364"/>
      <c r="F53" s="96" t="str">
        <f t="shared" si="4"/>
        <v/>
      </c>
      <c r="G53" s="95" t="str">
        <f t="shared" si="5"/>
        <v/>
      </c>
      <c r="H53" s="360" t="str">
        <f t="shared" si="6"/>
        <v/>
      </c>
      <c r="I53" s="361"/>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2" t="str">
        <f>IF('Bilan Groupe Compétences'!A55="","",'Bilan Groupe Compétences'!A55)</f>
        <v/>
      </c>
      <c r="B54" s="363"/>
      <c r="C54" s="363"/>
      <c r="D54" s="363"/>
      <c r="E54" s="364"/>
      <c r="F54" s="96" t="str">
        <f t="shared" si="4"/>
        <v/>
      </c>
      <c r="G54" s="95" t="str">
        <f t="shared" si="5"/>
        <v/>
      </c>
      <c r="H54" s="360" t="str">
        <f t="shared" si="6"/>
        <v/>
      </c>
      <c r="I54" s="361"/>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2" t="str">
        <f>IF('Bilan Groupe Compétences'!A56="","",'Bilan Groupe Compétences'!A56)</f>
        <v/>
      </c>
      <c r="B55" s="363"/>
      <c r="C55" s="363"/>
      <c r="D55" s="363"/>
      <c r="E55" s="364"/>
      <c r="F55" s="96" t="str">
        <f t="shared" si="4"/>
        <v/>
      </c>
      <c r="G55" s="95" t="str">
        <f t="shared" si="5"/>
        <v/>
      </c>
      <c r="H55" s="360" t="str">
        <f t="shared" si="6"/>
        <v/>
      </c>
      <c r="I55" s="361"/>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2" t="str">
        <f>IF('Bilan Groupe Compétences'!A57="","",'Bilan Groupe Compétences'!A57)</f>
        <v/>
      </c>
      <c r="B56" s="363"/>
      <c r="C56" s="363"/>
      <c r="D56" s="363"/>
      <c r="E56" s="364"/>
      <c r="F56" s="96" t="str">
        <f t="shared" si="4"/>
        <v/>
      </c>
      <c r="G56" s="95" t="str">
        <f t="shared" si="5"/>
        <v/>
      </c>
      <c r="H56" s="360" t="str">
        <f t="shared" si="6"/>
        <v/>
      </c>
      <c r="I56" s="361"/>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2" t="str">
        <f>IF('Bilan Groupe Compétences'!A58="","",'Bilan Groupe Compétences'!A58)</f>
        <v/>
      </c>
      <c r="B57" s="363"/>
      <c r="C57" s="363"/>
      <c r="D57" s="363"/>
      <c r="E57" s="364"/>
      <c r="F57" s="96" t="str">
        <f t="shared" si="4"/>
        <v/>
      </c>
      <c r="G57" s="95" t="str">
        <f t="shared" si="5"/>
        <v/>
      </c>
      <c r="H57" s="360" t="str">
        <f t="shared" si="6"/>
        <v/>
      </c>
      <c r="I57" s="361"/>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2" t="str">
        <f>IF('Bilan Groupe Compétences'!A59="","",'Bilan Groupe Compétences'!A59)</f>
        <v/>
      </c>
      <c r="B58" s="363"/>
      <c r="C58" s="363"/>
      <c r="D58" s="363"/>
      <c r="E58" s="364"/>
      <c r="F58" s="96" t="str">
        <f t="shared" si="4"/>
        <v/>
      </c>
      <c r="G58" s="95" t="str">
        <f t="shared" si="5"/>
        <v/>
      </c>
      <c r="H58" s="360" t="str">
        <f t="shared" si="6"/>
        <v/>
      </c>
      <c r="I58" s="361"/>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2" t="str">
        <f>IF('Bilan Groupe Compétences'!A60="","",'Bilan Groupe Compétences'!A60)</f>
        <v/>
      </c>
      <c r="B59" s="363"/>
      <c r="C59" s="363"/>
      <c r="D59" s="363"/>
      <c r="E59" s="364"/>
      <c r="F59" s="96" t="str">
        <f t="shared" si="4"/>
        <v/>
      </c>
      <c r="G59" s="95" t="str">
        <f t="shared" si="5"/>
        <v/>
      </c>
      <c r="H59" s="360" t="str">
        <f t="shared" si="6"/>
        <v/>
      </c>
      <c r="I59" s="361"/>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2" t="str">
        <f>IF('Bilan Groupe Compétences'!A61="","",'Bilan Groupe Compétences'!A61)</f>
        <v/>
      </c>
      <c r="B60" s="363"/>
      <c r="C60" s="363"/>
      <c r="D60" s="363"/>
      <c r="E60" s="364"/>
      <c r="F60" s="96" t="str">
        <f t="shared" si="4"/>
        <v/>
      </c>
      <c r="G60" s="95" t="str">
        <f t="shared" si="5"/>
        <v/>
      </c>
      <c r="H60" s="360" t="str">
        <f t="shared" si="6"/>
        <v/>
      </c>
      <c r="I60" s="361"/>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2" t="str">
        <f>IF('Bilan Groupe Compétences'!A62="","",'Bilan Groupe Compétences'!A62)</f>
        <v/>
      </c>
      <c r="B61" s="363"/>
      <c r="C61" s="363"/>
      <c r="D61" s="363"/>
      <c r="E61" s="364"/>
      <c r="F61" s="96" t="str">
        <f t="shared" si="4"/>
        <v/>
      </c>
      <c r="G61" s="95" t="str">
        <f t="shared" si="5"/>
        <v/>
      </c>
      <c r="H61" s="360" t="str">
        <f t="shared" si="6"/>
        <v/>
      </c>
      <c r="I61" s="361"/>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2" t="str">
        <f>IF('Bilan Groupe Compétences'!A63="","",'Bilan Groupe Compétences'!A63)</f>
        <v/>
      </c>
      <c r="B62" s="363"/>
      <c r="C62" s="363"/>
      <c r="D62" s="363"/>
      <c r="E62" s="364"/>
      <c r="F62" s="96" t="str">
        <f t="shared" si="4"/>
        <v/>
      </c>
      <c r="G62" s="95" t="str">
        <f t="shared" si="5"/>
        <v/>
      </c>
      <c r="H62" s="360" t="str">
        <f t="shared" si="6"/>
        <v/>
      </c>
      <c r="I62" s="361"/>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2" t="str">
        <f>IF('Bilan Groupe Compétences'!A64="","",'Bilan Groupe Compétences'!A64)</f>
        <v/>
      </c>
      <c r="B63" s="363"/>
      <c r="C63" s="363"/>
      <c r="D63" s="363"/>
      <c r="E63" s="364"/>
      <c r="F63" s="96" t="str">
        <f t="shared" si="4"/>
        <v/>
      </c>
      <c r="G63" s="95" t="str">
        <f t="shared" si="5"/>
        <v/>
      </c>
      <c r="H63" s="360" t="str">
        <f t="shared" si="6"/>
        <v/>
      </c>
      <c r="I63" s="361"/>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2" t="str">
        <f>IF('Bilan Groupe Compétences'!A65="","",'Bilan Groupe Compétences'!A65)</f>
        <v/>
      </c>
      <c r="B64" s="363"/>
      <c r="C64" s="363"/>
      <c r="D64" s="363"/>
      <c r="E64" s="364"/>
      <c r="F64" s="96" t="str">
        <f t="shared" si="4"/>
        <v/>
      </c>
      <c r="G64" s="95" t="str">
        <f t="shared" si="5"/>
        <v/>
      </c>
      <c r="H64" s="360" t="str">
        <f t="shared" si="6"/>
        <v/>
      </c>
      <c r="I64" s="361"/>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2" t="str">
        <f>IF('Bilan Groupe Compétences'!A66="","",'Bilan Groupe Compétences'!A66)</f>
        <v/>
      </c>
      <c r="B65" s="363"/>
      <c r="C65" s="363"/>
      <c r="D65" s="363"/>
      <c r="E65" s="364"/>
      <c r="F65" s="96" t="str">
        <f t="shared" si="4"/>
        <v/>
      </c>
      <c r="G65" s="95" t="str">
        <f t="shared" si="5"/>
        <v/>
      </c>
      <c r="H65" s="360" t="str">
        <f t="shared" si="6"/>
        <v/>
      </c>
      <c r="I65" s="361"/>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2" t="str">
        <f>IF('Bilan Groupe Compétences'!A67="","",'Bilan Groupe Compétences'!A67)</f>
        <v/>
      </c>
      <c r="B66" s="363"/>
      <c r="C66" s="363"/>
      <c r="D66" s="363"/>
      <c r="E66" s="364"/>
      <c r="F66" s="96" t="str">
        <f t="shared" si="4"/>
        <v/>
      </c>
      <c r="G66" s="95" t="str">
        <f t="shared" si="5"/>
        <v/>
      </c>
      <c r="H66" s="360" t="str">
        <f t="shared" si="6"/>
        <v/>
      </c>
      <c r="I66" s="361"/>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2" t="str">
        <f>IF('Bilan Groupe Compétences'!A68="","",'Bilan Groupe Compétences'!A68)</f>
        <v/>
      </c>
      <c r="B67" s="363"/>
      <c r="C67" s="363"/>
      <c r="D67" s="363"/>
      <c r="E67" s="364"/>
      <c r="F67" s="96" t="str">
        <f t="shared" si="4"/>
        <v/>
      </c>
      <c r="G67" s="95" t="str">
        <f t="shared" si="5"/>
        <v/>
      </c>
      <c r="H67" s="360" t="str">
        <f t="shared" si="6"/>
        <v/>
      </c>
      <c r="I67" s="361"/>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2" t="str">
        <f>IF('Bilan Groupe Compétences'!A69="","",'Bilan Groupe Compétences'!A69)</f>
        <v/>
      </c>
      <c r="B68" s="363"/>
      <c r="C68" s="363"/>
      <c r="D68" s="363"/>
      <c r="E68" s="364"/>
      <c r="F68" s="96" t="str">
        <f t="shared" si="4"/>
        <v/>
      </c>
      <c r="G68" s="95" t="str">
        <f t="shared" si="5"/>
        <v/>
      </c>
      <c r="H68" s="360" t="str">
        <f t="shared" si="6"/>
        <v/>
      </c>
      <c r="I68" s="361"/>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2" t="str">
        <f>IF('Bilan Groupe Compétences'!A70="","",'Bilan Groupe Compétences'!A70)</f>
        <v/>
      </c>
      <c r="B69" s="363"/>
      <c r="C69" s="363"/>
      <c r="D69" s="363"/>
      <c r="E69" s="379"/>
      <c r="F69" s="96" t="str">
        <f t="shared" si="4"/>
        <v/>
      </c>
      <c r="G69" s="95" t="str">
        <f t="shared" si="5"/>
        <v/>
      </c>
      <c r="H69" s="360" t="str">
        <f t="shared" si="6"/>
        <v/>
      </c>
      <c r="I69" s="361"/>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2" t="str">
        <f>IF('Bilan Groupe Compétences'!A71="","",'Bilan Groupe Compétences'!A71)</f>
        <v/>
      </c>
      <c r="B70" s="363"/>
      <c r="C70" s="363"/>
      <c r="D70" s="363"/>
      <c r="E70" s="379"/>
      <c r="F70" s="96" t="str">
        <f t="shared" si="4"/>
        <v/>
      </c>
      <c r="G70" s="95" t="str">
        <f t="shared" si="5"/>
        <v/>
      </c>
      <c r="H70" s="360" t="str">
        <f t="shared" si="6"/>
        <v/>
      </c>
      <c r="I70" s="361"/>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6" t="str">
        <f>IF('Bilan Groupe Compétences'!A72="","",'Bilan Groupe Compétences'!A72)</f>
        <v/>
      </c>
      <c r="B71" s="337"/>
      <c r="C71" s="337"/>
      <c r="D71" s="337"/>
      <c r="E71" s="338"/>
      <c r="F71" s="98" t="str">
        <f t="shared" si="4"/>
        <v/>
      </c>
      <c r="G71" s="99" t="str">
        <f t="shared" si="5"/>
        <v/>
      </c>
      <c r="H71" s="380" t="str">
        <f t="shared" si="6"/>
        <v/>
      </c>
      <c r="I71" s="381"/>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127</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132</v>
      </c>
      <c r="HT300" s="10" t="str">
        <f ca="1">IF(COUNTA($HV$300:$JS$300)-COUNTIF($HV$300:$JS$300,"")=0,$HI$307,IF(COUNTIF(HV306:JS306,$HI$307)=COUNTA($J$6:$BG$6)-COUNTIF($J$6:$BG$6,""),$HI$307,IF(AND(COUNTA($J$7:$BG$7)-COUNTIF($J$7:$BG$7,$HI$307)=COUNTIF($J$7:$BG$7,$HI$306),COUNTA($J$12:$BG$71)=COUNTIF($J$12:$BG$71,$HI$306)),$HI$306,SUM(HV300:JS300)/SUM(HV305:JS305))))</f>
        <v>NC</v>
      </c>
      <c r="HU300" s="16" t="s">
        <v>130</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133</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387" priority="22" operator="equal">
      <formula>20</formula>
    </cfRule>
    <cfRule type="cellIs" dxfId="386" priority="23" operator="between">
      <formula>15</formula>
      <formula>19.9999999999999</formula>
    </cfRule>
    <cfRule type="cellIs" dxfId="385" priority="24" operator="between">
      <formula>10</formula>
      <formula>14.9999999999999</formula>
    </cfRule>
    <cfRule type="containsBlanks" dxfId="384" priority="25" stopIfTrue="1">
      <formula>LEN(TRIM(J5))=0</formula>
    </cfRule>
    <cfRule type="cellIs" dxfId="383" priority="26" operator="between">
      <formula>5</formula>
      <formula>9.999999999999</formula>
    </cfRule>
    <cfRule type="cellIs" dxfId="382" priority="27" operator="between">
      <formula>0</formula>
      <formula>4.99999999999999</formula>
    </cfRule>
  </conditionalFormatting>
  <conditionalFormatting sqref="J6:BG6">
    <cfRule type="cellIs" dxfId="381" priority="16" operator="equal">
      <formula>20</formula>
    </cfRule>
    <cfRule type="cellIs" dxfId="380" priority="17" operator="between">
      <formula>15</formula>
      <formula>19.9999999999999</formula>
    </cfRule>
    <cfRule type="cellIs" dxfId="379" priority="18" operator="between">
      <formula>10</formula>
      <formula>14.9999999999999</formula>
    </cfRule>
    <cfRule type="containsBlanks" dxfId="378" priority="19" stopIfTrue="1">
      <formula>LEN(TRIM(J6))=0</formula>
    </cfRule>
    <cfRule type="cellIs" dxfId="377" priority="20" operator="between">
      <formula>5</formula>
      <formula>9.999999999999</formula>
    </cfRule>
    <cfRule type="cellIs" dxfId="376" priority="21" operator="between">
      <formula>0</formula>
      <formula>4.99999999999999</formula>
    </cfRule>
  </conditionalFormatting>
  <conditionalFormatting sqref="F12:G71">
    <cfRule type="cellIs" dxfId="375" priority="10" operator="equal">
      <formula>20</formula>
    </cfRule>
    <cfRule type="cellIs" dxfId="374" priority="11" operator="between">
      <formula>15</formula>
      <formula>19.9999999999999</formula>
    </cfRule>
    <cfRule type="cellIs" dxfId="373" priority="12" operator="between">
      <formula>10</formula>
      <formula>14.9999999999999</formula>
    </cfRule>
    <cfRule type="containsBlanks" dxfId="372" priority="13" stopIfTrue="1">
      <formula>LEN(TRIM(F12))=0</formula>
    </cfRule>
    <cfRule type="cellIs" dxfId="371" priority="14" operator="between">
      <formula>5</formula>
      <formula>9.999999999999</formula>
    </cfRule>
    <cfRule type="cellIs" dxfId="370" priority="15" operator="between">
      <formula>0</formula>
      <formula>4.99999999999999</formula>
    </cfRule>
  </conditionalFormatting>
  <conditionalFormatting sqref="A7">
    <cfRule type="cellIs" dxfId="369" priority="4" operator="equal">
      <formula>20</formula>
    </cfRule>
    <cfRule type="cellIs" dxfId="368" priority="5" operator="between">
      <formula>15</formula>
      <formula>19.9999999999999</formula>
    </cfRule>
    <cfRule type="cellIs" dxfId="367" priority="6" operator="between">
      <formula>10</formula>
      <formula>14.9999999999999</formula>
    </cfRule>
    <cfRule type="containsBlanks" dxfId="366" priority="7" stopIfTrue="1">
      <formula>LEN(TRIM(A7))=0</formula>
    </cfRule>
    <cfRule type="cellIs" dxfId="365" priority="8" operator="between">
      <formula>5</formula>
      <formula>9.999999999999</formula>
    </cfRule>
    <cfRule type="cellIs" dxfId="364" priority="9" operator="between">
      <formula>0</formula>
      <formula>4.99999999999999</formula>
    </cfRule>
  </conditionalFormatting>
  <conditionalFormatting sqref="C5">
    <cfRule type="cellIs" dxfId="363" priority="3" operator="equal">
      <formula>20</formula>
    </cfRule>
  </conditionalFormatting>
  <conditionalFormatting sqref="J12:BG71 H12:H71">
    <cfRule type="cellIs" dxfId="362" priority="28" stopIfTrue="1" operator="equal">
      <formula>$HI$301</formula>
    </cfRule>
    <cfRule type="cellIs" dxfId="361" priority="29" stopIfTrue="1" operator="equal">
      <formula>$HI$302</formula>
    </cfRule>
    <cfRule type="cellIs" dxfId="360" priority="30" stopIfTrue="1" operator="equal">
      <formula>$HI$303</formula>
    </cfRule>
    <cfRule type="cellIs" dxfId="359" priority="31" stopIfTrue="1" operator="equal">
      <formula>$HI$304</formula>
    </cfRule>
    <cfRule type="cellIs" dxfId="358" priority="32" stopIfTrue="1" operator="equal">
      <formula>$HI$305</formula>
    </cfRule>
    <cfRule type="cellIs" dxfId="357" priority="33" stopIfTrue="1" operator="equal">
      <formula>$HI$306</formula>
    </cfRule>
  </conditionalFormatting>
  <conditionalFormatting sqref="J7:BG7">
    <cfRule type="cellIs" dxfId="356" priority="34" operator="equal">
      <formula>$HI$306</formula>
    </cfRule>
    <cfRule type="cellIs" dxfId="355" priority="35" operator="equal">
      <formula>$HI$305</formula>
    </cfRule>
    <cfRule type="cellIs" dxfId="354" priority="36" operator="equal">
      <formula>$HI$304</formula>
    </cfRule>
    <cfRule type="cellIs" dxfId="353" priority="37" operator="equal">
      <formula>$HI$303</formula>
    </cfRule>
    <cfRule type="cellIs" dxfId="352" priority="38" operator="equal">
      <formula>$HI$302</formula>
    </cfRule>
    <cfRule type="cellIs" dxfId="351" priority="39" operator="equal">
      <formula>$HI$301</formula>
    </cfRule>
    <cfRule type="cellIs" dxfId="350" priority="40" operator="equal">
      <formula>20</formula>
    </cfRule>
    <cfRule type="cellIs" dxfId="349" priority="41" operator="between">
      <formula>15</formula>
      <formula>19.9999999999999</formula>
    </cfRule>
    <cfRule type="cellIs" dxfId="348" priority="42" operator="between">
      <formula>10</formula>
      <formula>14.9999999999999</formula>
    </cfRule>
    <cfRule type="containsBlanks" dxfId="347" priority="43" stopIfTrue="1">
      <formula>LEN(TRIM(J7))=0</formula>
    </cfRule>
    <cfRule type="cellIs" dxfId="346" priority="44" operator="between">
      <formula>5</formula>
      <formula>9.999999999999</formula>
    </cfRule>
    <cfRule type="cellIs" dxfId="345" priority="45" operator="between">
      <formula>0</formula>
      <formula>4.99999999999999</formula>
    </cfRule>
  </conditionalFormatting>
  <conditionalFormatting sqref="A7:B8">
    <cfRule type="cellIs" dxfId="344" priority="46" operator="equal">
      <formula>$HI$306</formula>
    </cfRule>
  </conditionalFormatting>
  <dataValidations count="3">
    <dataValidation type="list" allowBlank="1" showInputMessage="1" showErrorMessage="1" sqref="J8:BG8">
      <formula1>$HP$301:$HP$329</formula1>
    </dataValidation>
    <dataValidation type="list" allowBlank="1" showInputMessage="1" showErrorMessage="1" sqref="J7:BG7">
      <formula1>$HI$301:$HI$348</formula1>
    </dataValidation>
    <dataValidation type="list" allowBlank="1" showInputMessage="1" showErrorMessage="1" sqref="J12:BG71">
      <formula1>$HI$301:$HI$306</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5C1969CD-8A7D-4DE8-B773-00A69DEB1699}">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111FA096-06E2-4900-A2D2-8D8A4D0AE9A2}">
            <xm:f>'Classe, période, dates, coef'!$DW$301</xm:f>
            <x14:dxf>
              <font>
                <color rgb="FFFF0000"/>
              </font>
              <fill>
                <patternFill>
                  <bgColor rgb="FFFFCCCC"/>
                </patternFill>
              </fill>
            </x14:dxf>
          </x14:cfRule>
          <xm:sqref>A2:I4</xm:sqref>
        </x14:conditionalFormatting>
      </x14:conditionalFormatting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7" t="str">
        <f>IF(OR('Classe, période, dates, coef'!A7="",'Classe, période, dates, coef'!A14=""),'Bilan Groupe Compétences'!B3,CONCATENATE('Classe, période, dates, coef'!A7,"  ~  Période : ",'Classe, période, dates, coef'!A14))</f>
        <v>Affichage classe et période : Complétez l'onglet ''Classe, période, dates, coef''</v>
      </c>
      <c r="C1" s="357"/>
      <c r="D1" s="357"/>
      <c r="E1" s="357"/>
      <c r="F1" s="357"/>
      <c r="G1" s="357"/>
      <c r="H1" s="357"/>
      <c r="I1" s="357"/>
      <c r="J1" s="111" t="str">
        <f>CONCATENATE("   ",'Bilan Groupe Compétences'!DW303)</f>
        <v xml:space="preserve">   Seconde Relation Client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5" t="str">
        <f ca="1">IF(INDEX($HF$301:$HG$338,MATCH(RIGHT(CELL("nomfichier",$HF$301),2),$HF$301:$HF$338,0),2)=0,'Classe, période, dates, coef'!DW301,INDEX($HF$301:$HG$338,MATCH(RIGHT(CELL("nomfichier",$HF$301),2),$HF$301:$HF$338,0),2))</f>
        <v>Nom élève &gt; Complétez l'onglet ''Classe, période, dates, coef''</v>
      </c>
      <c r="B2" s="355"/>
      <c r="C2" s="355"/>
      <c r="D2" s="355"/>
      <c r="E2" s="355"/>
      <c r="F2" s="355"/>
      <c r="G2" s="355"/>
      <c r="H2" s="355"/>
      <c r="I2" s="355"/>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5"/>
      <c r="B3" s="355"/>
      <c r="C3" s="355"/>
      <c r="D3" s="355"/>
      <c r="E3" s="355"/>
      <c r="F3" s="355"/>
      <c r="G3" s="355"/>
      <c r="H3" s="355"/>
      <c r="I3" s="355"/>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6"/>
      <c r="B4" s="356"/>
      <c r="C4" s="356"/>
      <c r="D4" s="356"/>
      <c r="E4" s="356"/>
      <c r="F4" s="356"/>
      <c r="G4" s="356"/>
      <c r="H4" s="356"/>
      <c r="I4" s="356"/>
    </row>
    <row r="5" spans="1:127" ht="21" customHeight="1" thickTop="1" x14ac:dyDescent="0.2">
      <c r="A5" s="365" t="s">
        <v>49</v>
      </c>
      <c r="B5" s="366"/>
      <c r="C5" s="382" t="s">
        <v>75</v>
      </c>
      <c r="D5" s="55">
        <v>4</v>
      </c>
      <c r="E5" s="385" t="s">
        <v>99</v>
      </c>
      <c r="F5" s="385"/>
      <c r="G5" s="385"/>
      <c r="H5" s="385"/>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7"/>
      <c r="B6" s="368"/>
      <c r="C6" s="383"/>
      <c r="D6" s="90">
        <v>4</v>
      </c>
      <c r="E6" s="386" t="s">
        <v>100</v>
      </c>
      <c r="F6" s="386"/>
      <c r="G6" s="386"/>
      <c r="H6" s="386"/>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9" t="str">
        <f>IF(COUNTA(J5:BG6)-COUNTIF(J5:BG6,"")=0,"",IF(ISTEXT(HT300),HT300,ROUND(HT300,1)))</f>
        <v/>
      </c>
      <c r="B7" s="370"/>
      <c r="C7" s="383"/>
      <c r="D7" s="204">
        <v>4</v>
      </c>
      <c r="E7" s="203"/>
      <c r="F7" s="400" t="s">
        <v>122</v>
      </c>
      <c r="G7" s="400"/>
      <c r="H7" s="400"/>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1"/>
      <c r="B8" s="372"/>
      <c r="C8" s="384"/>
      <c r="D8" s="201">
        <v>4</v>
      </c>
      <c r="E8" s="202"/>
      <c r="F8" s="401" t="s">
        <v>232</v>
      </c>
      <c r="G8" s="401"/>
      <c r="H8" s="401"/>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2" t="s">
        <v>22</v>
      </c>
      <c r="B9" s="393"/>
      <c r="C9" s="393"/>
      <c r="D9" s="393"/>
      <c r="E9" s="97">
        <v>4</v>
      </c>
      <c r="F9" s="387" t="s">
        <v>118</v>
      </c>
      <c r="G9" s="388"/>
      <c r="H9" s="388"/>
      <c r="I9" s="389"/>
      <c r="J9" s="375" t="str">
        <f t="shared" ref="J9:BG9" ca="1" si="3">IF(OFFSET($HN$301,COLUMN(A:A)-1,0)=0,"",OFFSET($HN$301,COLUMN(A:A)-1,0))</f>
        <v/>
      </c>
      <c r="K9" s="358" t="str">
        <f t="shared" ca="1" si="3"/>
        <v/>
      </c>
      <c r="L9" s="358" t="str">
        <f t="shared" ca="1" si="3"/>
        <v/>
      </c>
      <c r="M9" s="358" t="str">
        <f t="shared" ca="1" si="3"/>
        <v/>
      </c>
      <c r="N9" s="358" t="str">
        <f t="shared" ca="1" si="3"/>
        <v/>
      </c>
      <c r="O9" s="358" t="str">
        <f t="shared" ca="1" si="3"/>
        <v/>
      </c>
      <c r="P9" s="358" t="str">
        <f t="shared" ca="1" si="3"/>
        <v/>
      </c>
      <c r="Q9" s="358" t="str">
        <f t="shared" ca="1" si="3"/>
        <v/>
      </c>
      <c r="R9" s="358" t="str">
        <f t="shared" ca="1" si="3"/>
        <v/>
      </c>
      <c r="S9" s="358" t="str">
        <f t="shared" ca="1" si="3"/>
        <v/>
      </c>
      <c r="T9" s="358" t="str">
        <f t="shared" ca="1" si="3"/>
        <v/>
      </c>
      <c r="U9" s="358" t="str">
        <f t="shared" ca="1" si="3"/>
        <v/>
      </c>
      <c r="V9" s="358" t="str">
        <f t="shared" ca="1" si="3"/>
        <v/>
      </c>
      <c r="W9" s="358" t="str">
        <f t="shared" ca="1" si="3"/>
        <v/>
      </c>
      <c r="X9" s="358" t="str">
        <f t="shared" ca="1" si="3"/>
        <v/>
      </c>
      <c r="Y9" s="358" t="str">
        <f t="shared" ca="1" si="3"/>
        <v/>
      </c>
      <c r="Z9" s="358" t="str">
        <f t="shared" ca="1" si="3"/>
        <v/>
      </c>
      <c r="AA9" s="358" t="str">
        <f t="shared" ca="1" si="3"/>
        <v/>
      </c>
      <c r="AB9" s="358" t="str">
        <f t="shared" ca="1" si="3"/>
        <v/>
      </c>
      <c r="AC9" s="358" t="str">
        <f t="shared" ca="1" si="3"/>
        <v/>
      </c>
      <c r="AD9" s="358" t="str">
        <f t="shared" ca="1" si="3"/>
        <v/>
      </c>
      <c r="AE9" s="358" t="str">
        <f t="shared" ca="1" si="3"/>
        <v/>
      </c>
      <c r="AF9" s="358" t="str">
        <f t="shared" ca="1" si="3"/>
        <v/>
      </c>
      <c r="AG9" s="358" t="str">
        <f t="shared" ca="1" si="3"/>
        <v/>
      </c>
      <c r="AH9" s="358" t="str">
        <f t="shared" ca="1" si="3"/>
        <v/>
      </c>
      <c r="AI9" s="358" t="str">
        <f t="shared" ca="1" si="3"/>
        <v/>
      </c>
      <c r="AJ9" s="358" t="str">
        <f t="shared" ca="1" si="3"/>
        <v/>
      </c>
      <c r="AK9" s="358" t="str">
        <f t="shared" ca="1" si="3"/>
        <v/>
      </c>
      <c r="AL9" s="358" t="str">
        <f t="shared" ca="1" si="3"/>
        <v/>
      </c>
      <c r="AM9" s="358" t="str">
        <f t="shared" ca="1" si="3"/>
        <v/>
      </c>
      <c r="AN9" s="358" t="str">
        <f t="shared" ca="1" si="3"/>
        <v/>
      </c>
      <c r="AO9" s="358" t="str">
        <f t="shared" ca="1" si="3"/>
        <v/>
      </c>
      <c r="AP9" s="358" t="str">
        <f t="shared" ca="1" si="3"/>
        <v/>
      </c>
      <c r="AQ9" s="358" t="str">
        <f t="shared" ca="1" si="3"/>
        <v/>
      </c>
      <c r="AR9" s="358" t="str">
        <f t="shared" ca="1" si="3"/>
        <v/>
      </c>
      <c r="AS9" s="358" t="str">
        <f t="shared" ca="1" si="3"/>
        <v/>
      </c>
      <c r="AT9" s="358" t="str">
        <f t="shared" ca="1" si="3"/>
        <v/>
      </c>
      <c r="AU9" s="358" t="str">
        <f t="shared" ca="1" si="3"/>
        <v/>
      </c>
      <c r="AV9" s="358" t="str">
        <f t="shared" ca="1" si="3"/>
        <v/>
      </c>
      <c r="AW9" s="358" t="str">
        <f t="shared" ca="1" si="3"/>
        <v/>
      </c>
      <c r="AX9" s="358" t="str">
        <f t="shared" ca="1" si="3"/>
        <v/>
      </c>
      <c r="AY9" s="358" t="str">
        <f t="shared" ca="1" si="3"/>
        <v/>
      </c>
      <c r="AZ9" s="358" t="str">
        <f t="shared" ca="1" si="3"/>
        <v/>
      </c>
      <c r="BA9" s="358" t="str">
        <f t="shared" ca="1" si="3"/>
        <v/>
      </c>
      <c r="BB9" s="358" t="str">
        <f t="shared" ca="1" si="3"/>
        <v/>
      </c>
      <c r="BC9" s="358" t="str">
        <f t="shared" ca="1" si="3"/>
        <v/>
      </c>
      <c r="BD9" s="358" t="str">
        <f t="shared" ca="1" si="3"/>
        <v/>
      </c>
      <c r="BE9" s="358" t="str">
        <f t="shared" ca="1" si="3"/>
        <v/>
      </c>
      <c r="BF9" s="358" t="str">
        <f t="shared" ca="1" si="3"/>
        <v/>
      </c>
      <c r="BG9" s="373" t="str">
        <f t="shared" ca="1" si="3"/>
        <v/>
      </c>
      <c r="DF9" s="9"/>
      <c r="DG9" s="28"/>
      <c r="DI9" s="28"/>
      <c r="DK9" s="28"/>
      <c r="DO9" s="28"/>
      <c r="DQ9" s="28"/>
      <c r="DS9" s="28"/>
      <c r="DU9" s="28"/>
      <c r="DW9" s="28"/>
    </row>
    <row r="10" spans="1:127" ht="36" customHeight="1" x14ac:dyDescent="0.2">
      <c r="A10" s="394" t="s">
        <v>23</v>
      </c>
      <c r="B10" s="395"/>
      <c r="C10" s="395"/>
      <c r="D10" s="395"/>
      <c r="E10" s="396"/>
      <c r="F10" s="112" t="str">
        <f>E6</f>
        <v>Moyenne minimale indicative</v>
      </c>
      <c r="G10" s="113" t="str">
        <f>E5</f>
        <v>Moyenne maximale indicative</v>
      </c>
      <c r="H10" s="390" t="s">
        <v>77</v>
      </c>
      <c r="I10" s="391"/>
      <c r="J10" s="376"/>
      <c r="K10" s="359"/>
      <c r="L10" s="359"/>
      <c r="M10" s="359"/>
      <c r="N10" s="359"/>
      <c r="O10" s="359"/>
      <c r="P10" s="359"/>
      <c r="Q10" s="359"/>
      <c r="R10" s="359"/>
      <c r="S10" s="359"/>
      <c r="T10" s="359"/>
      <c r="U10" s="359"/>
      <c r="V10" s="359"/>
      <c r="W10" s="359"/>
      <c r="X10" s="359"/>
      <c r="Y10" s="359"/>
      <c r="Z10" s="359"/>
      <c r="AA10" s="359"/>
      <c r="AB10" s="359"/>
      <c r="AC10" s="359"/>
      <c r="AD10" s="359"/>
      <c r="AE10" s="359"/>
      <c r="AF10" s="359"/>
      <c r="AG10" s="359"/>
      <c r="AH10" s="359"/>
      <c r="AI10" s="359"/>
      <c r="AJ10" s="359"/>
      <c r="AK10" s="359"/>
      <c r="AL10" s="359"/>
      <c r="AM10" s="359"/>
      <c r="AN10" s="359"/>
      <c r="AO10" s="359"/>
      <c r="AP10" s="359"/>
      <c r="AQ10" s="359"/>
      <c r="AR10" s="359"/>
      <c r="AS10" s="359"/>
      <c r="AT10" s="359"/>
      <c r="AU10" s="359"/>
      <c r="AV10" s="359"/>
      <c r="AW10" s="359"/>
      <c r="AX10" s="359"/>
      <c r="AY10" s="359"/>
      <c r="AZ10" s="359"/>
      <c r="BA10" s="359"/>
      <c r="BB10" s="359"/>
      <c r="BC10" s="359"/>
      <c r="BD10" s="359"/>
      <c r="BE10" s="359"/>
      <c r="BF10" s="359"/>
      <c r="BG10" s="374"/>
      <c r="DF10" s="9"/>
      <c r="DG10" s="28"/>
      <c r="DI10" s="28"/>
      <c r="DK10" s="28"/>
      <c r="DO10" s="28"/>
      <c r="DQ10" s="28"/>
      <c r="DS10" s="28"/>
      <c r="DU10" s="28"/>
      <c r="DW10" s="28"/>
    </row>
    <row r="11" spans="1:127" ht="12.75" customHeight="1" x14ac:dyDescent="0.2">
      <c r="A11" s="397">
        <v>6</v>
      </c>
      <c r="B11" s="398"/>
      <c r="C11" s="398"/>
      <c r="D11" s="398"/>
      <c r="E11" s="399"/>
      <c r="F11" s="82">
        <v>6</v>
      </c>
      <c r="G11" s="100">
        <v>6</v>
      </c>
      <c r="H11" s="377">
        <v>6</v>
      </c>
      <c r="I11" s="378"/>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2" t="str">
        <f>IF('Bilan Groupe Compétences'!A13="","",'Bilan Groupe Compétences'!A13)</f>
        <v>Orientation MA1 : Communiquer avec courtoisie, faire preuve de serviabilité, de calme et de tact</v>
      </c>
      <c r="B12" s="363"/>
      <c r="C12" s="363"/>
      <c r="D12" s="363"/>
      <c r="E12" s="363"/>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60" t="str">
        <f t="shared" ref="H12:H71" si="6">IF(HR307="","",HR307)</f>
        <v/>
      </c>
      <c r="I12" s="361"/>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2" t="str">
        <f>IF('Bilan Groupe Compétences'!A14="","",'Bilan Groupe Compétences'!A14)</f>
        <v>Orientation MA2 : Maintenir son espace de travail fonctionnel et propre dans le respect des règles internes</v>
      </c>
      <c r="B13" s="363"/>
      <c r="C13" s="363"/>
      <c r="D13" s="363"/>
      <c r="E13" s="364"/>
      <c r="F13" s="96" t="str">
        <f t="shared" si="4"/>
        <v/>
      </c>
      <c r="G13" s="95" t="str">
        <f t="shared" si="5"/>
        <v/>
      </c>
      <c r="H13" s="360" t="str">
        <f t="shared" si="6"/>
        <v/>
      </c>
      <c r="I13" s="361"/>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2" t="str">
        <f>IF('Bilan Groupe Compétences'!A15="","",'Bilan Groupe Compétences'!A15)</f>
        <v>Orientation MA3 : Rechercher, trier, classifier, sélectionner l'information papier et numérique</v>
      </c>
      <c r="B14" s="363"/>
      <c r="C14" s="363"/>
      <c r="D14" s="363"/>
      <c r="E14" s="364"/>
      <c r="F14" s="96" t="str">
        <f t="shared" si="4"/>
        <v/>
      </c>
      <c r="G14" s="95" t="str">
        <f t="shared" si="5"/>
        <v/>
      </c>
      <c r="H14" s="360" t="str">
        <f t="shared" si="6"/>
        <v/>
      </c>
      <c r="I14" s="361"/>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2" t="str">
        <f>IF('Bilan Groupe Compétences'!A16="","",'Bilan Groupe Compétences'!A16)</f>
        <v>Orientation MA4 : Rédiger correctement des messages et comptes-rendus simples</v>
      </c>
      <c r="B15" s="363"/>
      <c r="C15" s="363"/>
      <c r="D15" s="363"/>
      <c r="E15" s="364"/>
      <c r="F15" s="96" t="str">
        <f t="shared" si="4"/>
        <v/>
      </c>
      <c r="G15" s="95" t="str">
        <f t="shared" si="5"/>
        <v/>
      </c>
      <c r="H15" s="360" t="str">
        <f t="shared" si="6"/>
        <v/>
      </c>
      <c r="I15" s="361"/>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2" t="str">
        <f>IF('Bilan Groupe Compétences'!A17="","",'Bilan Groupe Compétences'!A17)</f>
        <v>Orientation MA5 : Montrer de l'intérêt pour l'anglais et/ou autre(s) langue(s) étrangère(s)</v>
      </c>
      <c r="B16" s="363"/>
      <c r="C16" s="363"/>
      <c r="D16" s="363"/>
      <c r="E16" s="364"/>
      <c r="F16" s="96" t="str">
        <f t="shared" si="4"/>
        <v/>
      </c>
      <c r="G16" s="95" t="str">
        <f t="shared" si="5"/>
        <v/>
      </c>
      <c r="H16" s="360" t="str">
        <f t="shared" si="6"/>
        <v/>
      </c>
      <c r="I16" s="361"/>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2" t="str">
        <f>IF('Bilan Groupe Compétences'!A18="","",'Bilan Groupe Compétences'!A18)</f>
        <v>Orientation MCV-A1 : Effectuer et comprendre des calculs commerciaux simples (cadencier, % TVA et réduction)</v>
      </c>
      <c r="B17" s="363"/>
      <c r="C17" s="363"/>
      <c r="D17" s="363"/>
      <c r="E17" s="364"/>
      <c r="F17" s="96" t="str">
        <f t="shared" si="4"/>
        <v/>
      </c>
      <c r="G17" s="95" t="str">
        <f t="shared" si="5"/>
        <v/>
      </c>
      <c r="H17" s="360" t="str">
        <f t="shared" si="6"/>
        <v/>
      </c>
      <c r="I17" s="361"/>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2" t="str">
        <f>IF('Bilan Groupe Compétences'!A19="","",'Bilan Groupe Compétences'!A19)</f>
        <v>Orientation MCV-A2 : Travailler en équipe, collaborer, communiquer avec ses collaborateurs</v>
      </c>
      <c r="B18" s="363"/>
      <c r="C18" s="363"/>
      <c r="D18" s="363"/>
      <c r="E18" s="364"/>
      <c r="F18" s="96" t="str">
        <f t="shared" si="4"/>
        <v/>
      </c>
      <c r="G18" s="95" t="str">
        <f t="shared" si="5"/>
        <v/>
      </c>
      <c r="H18" s="360" t="str">
        <f t="shared" si="6"/>
        <v/>
      </c>
      <c r="I18" s="361"/>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2" t="str">
        <f>IF('Bilan Groupe Compétences'!A20="","",'Bilan Groupe Compétences'!A20)</f>
        <v>Orientation MCV-A3 : Argumenter, convaincre, répondre à des objections sur des sujets (ou produits) simples</v>
      </c>
      <c r="B19" s="363"/>
      <c r="C19" s="363"/>
      <c r="D19" s="363"/>
      <c r="E19" s="364"/>
      <c r="F19" s="96" t="str">
        <f t="shared" si="4"/>
        <v/>
      </c>
      <c r="G19" s="95" t="str">
        <f t="shared" si="5"/>
        <v/>
      </c>
      <c r="H19" s="360" t="str">
        <f t="shared" si="6"/>
        <v/>
      </c>
      <c r="I19" s="361"/>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2" t="str">
        <f>IF('Bilan Groupe Compétences'!A21="","",'Bilan Groupe Compétences'!A21)</f>
        <v>Orientation MCV-A4 : Se montrer dynamique, rapide et efficace dans la réalisation de tâches matérielles</v>
      </c>
      <c r="B20" s="363"/>
      <c r="C20" s="363"/>
      <c r="D20" s="363"/>
      <c r="E20" s="364"/>
      <c r="F20" s="96" t="str">
        <f t="shared" si="4"/>
        <v/>
      </c>
      <c r="G20" s="95" t="str">
        <f t="shared" si="5"/>
        <v/>
      </c>
      <c r="H20" s="360" t="str">
        <f t="shared" si="6"/>
        <v/>
      </c>
      <c r="I20" s="361"/>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2" t="str">
        <f>IF('Bilan Groupe Compétences'!A22="","",'Bilan Groupe Compétences'!A22)</f>
        <v>Orientation MCV-A5 : Mettre en valeur des présentations de produits et/ou créer des affichettes attrayantes</v>
      </c>
      <c r="B21" s="363"/>
      <c r="C21" s="363"/>
      <c r="D21" s="363"/>
      <c r="E21" s="364"/>
      <c r="F21" s="96" t="str">
        <f t="shared" si="4"/>
        <v/>
      </c>
      <c r="G21" s="95" t="str">
        <f t="shared" si="5"/>
        <v/>
      </c>
      <c r="H21" s="360" t="str">
        <f t="shared" si="6"/>
        <v/>
      </c>
      <c r="I21" s="361"/>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2" t="str">
        <f>IF('Bilan Groupe Compétences'!A23="","",'Bilan Groupe Compétences'!A23)</f>
        <v>Orientation MCV-B1 : Travailler en autonomie, faire preuve d’indépendance et d’organisation, prendre des initiatives</v>
      </c>
      <c r="B22" s="363"/>
      <c r="C22" s="363"/>
      <c r="D22" s="363"/>
      <c r="E22" s="364"/>
      <c r="F22" s="96" t="str">
        <f t="shared" si="4"/>
        <v/>
      </c>
      <c r="G22" s="95" t="str">
        <f t="shared" si="5"/>
        <v/>
      </c>
      <c r="H22" s="360" t="str">
        <f t="shared" si="6"/>
        <v/>
      </c>
      <c r="I22" s="361"/>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2" t="str">
        <f>IF('Bilan Groupe Compétences'!A24="","",'Bilan Groupe Compétences'!A24)</f>
        <v>Orientation MCV-B2 : Faire preuve de qualité d'écoute, d'observation, d'adaptabilité et d'aisance verbale</v>
      </c>
      <c r="B23" s="363"/>
      <c r="C23" s="363"/>
      <c r="D23" s="363"/>
      <c r="E23" s="364"/>
      <c r="F23" s="96" t="str">
        <f t="shared" si="4"/>
        <v/>
      </c>
      <c r="G23" s="95" t="str">
        <f t="shared" si="5"/>
        <v/>
      </c>
      <c r="H23" s="360" t="str">
        <f t="shared" si="6"/>
        <v/>
      </c>
      <c r="I23" s="361"/>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2" t="str">
        <f>IF('Bilan Groupe Compétences'!A25="","",'Bilan Groupe Compétences'!A25)</f>
        <v>Orientation MCV-B3 : Faire preuve d'aisance, de persévérance dans l'argumentation, la réponse aux objections</v>
      </c>
      <c r="B24" s="363"/>
      <c r="C24" s="363"/>
      <c r="D24" s="363"/>
      <c r="E24" s="364"/>
      <c r="F24" s="96" t="str">
        <f t="shared" si="4"/>
        <v/>
      </c>
      <c r="G24" s="95" t="str">
        <f t="shared" si="5"/>
        <v/>
      </c>
      <c r="H24" s="360" t="str">
        <f t="shared" si="6"/>
        <v/>
      </c>
      <c r="I24" s="361"/>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2" t="str">
        <f>IF('Bilan Groupe Compétences'!A26="","",'Bilan Groupe Compétences'!A26)</f>
        <v>Orientation MCV-B4 : Analyser, synthétiser, s’autoanalyser avec pertinence à l’oral ou l’écrit</v>
      </c>
      <c r="B25" s="363"/>
      <c r="C25" s="363"/>
      <c r="D25" s="363"/>
      <c r="E25" s="364"/>
      <c r="F25" s="96" t="str">
        <f t="shared" si="4"/>
        <v/>
      </c>
      <c r="G25" s="95" t="str">
        <f t="shared" si="5"/>
        <v/>
      </c>
      <c r="H25" s="360" t="str">
        <f t="shared" si="6"/>
        <v/>
      </c>
      <c r="I25" s="361"/>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2" t="str">
        <f>IF('Bilan Groupe Compétences'!A27="","",'Bilan Groupe Compétences'!A27)</f>
        <v>Orientation MCV-B5 : Se montrer rationnel, flexible et entreprenant dans des situations de mobilité</v>
      </c>
      <c r="B26" s="363"/>
      <c r="C26" s="363"/>
      <c r="D26" s="363"/>
      <c r="E26" s="364"/>
      <c r="F26" s="96" t="str">
        <f t="shared" si="4"/>
        <v/>
      </c>
      <c r="G26" s="95" t="str">
        <f t="shared" si="5"/>
        <v/>
      </c>
      <c r="H26" s="360" t="str">
        <f t="shared" si="6"/>
        <v/>
      </c>
      <c r="I26" s="361"/>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2" t="str">
        <f>IF('Bilan Groupe Compétences'!A28="","",'Bilan Groupe Compétences'!A28)</f>
        <v>1.A. Prendre contact avec le client interne ou externe (ou prospect), dans un cadre omnicanal :</v>
      </c>
      <c r="B27" s="363"/>
      <c r="C27" s="363"/>
      <c r="D27" s="363"/>
      <c r="E27" s="364"/>
      <c r="F27" s="96" t="str">
        <f t="shared" si="4"/>
        <v/>
      </c>
      <c r="G27" s="95" t="str">
        <f t="shared" si="5"/>
        <v/>
      </c>
      <c r="H27" s="360" t="str">
        <f t="shared" si="6"/>
        <v/>
      </c>
      <c r="I27" s="361"/>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2" t="str">
        <f>IF('Bilan Groupe Compétences'!A29="","",'Bilan Groupe Compétences'!A29)</f>
        <v>1.B. Identifier le client externe ou interne à l’organisation et ses caractéristiques, dans un cadre omnicanal</v>
      </c>
      <c r="B28" s="363"/>
      <c r="C28" s="363"/>
      <c r="D28" s="363"/>
      <c r="E28" s="364"/>
      <c r="F28" s="96" t="str">
        <f t="shared" si="4"/>
        <v/>
      </c>
      <c r="G28" s="95" t="str">
        <f t="shared" si="5"/>
        <v/>
      </c>
      <c r="H28" s="360" t="str">
        <f t="shared" si="6"/>
        <v/>
      </c>
      <c r="I28" s="361"/>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2" t="str">
        <f>IF('Bilan Groupe Compétences'!A30="","",'Bilan Groupe Compétences'!A30)</f>
        <v>1.C. Identifier le besoin du client externe ou interne (ou du prospect), dans un cadre omnicanal</v>
      </c>
      <c r="B29" s="363"/>
      <c r="C29" s="363"/>
      <c r="D29" s="363"/>
      <c r="E29" s="364"/>
      <c r="F29" s="96" t="str">
        <f t="shared" si="4"/>
        <v/>
      </c>
      <c r="G29" s="95" t="str">
        <f t="shared" si="5"/>
        <v/>
      </c>
      <c r="H29" s="360" t="str">
        <f t="shared" si="6"/>
        <v/>
      </c>
      <c r="I29" s="361"/>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2" t="str">
        <f>IF('Bilan Groupe Compétences'!A31="","",'Bilan Groupe Compétences'!A31)</f>
        <v>1.D. Proposer une solution adaptée au parcours et à l’expérience du client interne ou externe (ou prospect), dans un cadre omnicanal</v>
      </c>
      <c r="B30" s="363"/>
      <c r="C30" s="363"/>
      <c r="D30" s="363"/>
      <c r="E30" s="364"/>
      <c r="F30" s="96" t="str">
        <f t="shared" si="4"/>
        <v/>
      </c>
      <c r="G30" s="95" t="str">
        <f t="shared" si="5"/>
        <v/>
      </c>
      <c r="H30" s="360" t="str">
        <f t="shared" si="6"/>
        <v/>
      </c>
      <c r="I30" s="361"/>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2" t="str">
        <f>IF('Bilan Groupe Compétences'!A32="","",'Bilan Groupe Compétences'!A32)</f>
        <v>2.A. Gérer le suivi de la demande du client interne ou externe (ou du prospect) dans un cadre omnicanal, notamment :</v>
      </c>
      <c r="B31" s="363"/>
      <c r="C31" s="363"/>
      <c r="D31" s="363"/>
      <c r="E31" s="364"/>
      <c r="F31" s="96" t="str">
        <f t="shared" si="4"/>
        <v/>
      </c>
      <c r="G31" s="95" t="str">
        <f t="shared" si="5"/>
        <v/>
      </c>
      <c r="H31" s="360" t="str">
        <f t="shared" si="6"/>
        <v/>
      </c>
      <c r="I31" s="361"/>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2" t="str">
        <f>IF('Bilan Groupe Compétences'!A33="","",'Bilan Groupe Compétences'!A33)</f>
        <v>2.B. Satisfaire le client interne ou externe (ou prospect) dans un cadre omnicanal</v>
      </c>
      <c r="B32" s="363"/>
      <c r="C32" s="363"/>
      <c r="D32" s="363"/>
      <c r="E32" s="364"/>
      <c r="F32" s="96" t="str">
        <f t="shared" si="4"/>
        <v/>
      </c>
      <c r="G32" s="95" t="str">
        <f t="shared" si="5"/>
        <v/>
      </c>
      <c r="H32" s="360" t="str">
        <f t="shared" si="6"/>
        <v/>
      </c>
      <c r="I32" s="361"/>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2" t="str">
        <f>IF('Bilan Groupe Compétences'!A34="","",'Bilan Groupe Compétences'!A34)</f>
        <v>2.C. Fidéliser/pérenniser la relation avec le client interne ou externe dans un cadre omnicanal</v>
      </c>
      <c r="B33" s="363"/>
      <c r="C33" s="363"/>
      <c r="D33" s="363"/>
      <c r="E33" s="364"/>
      <c r="F33" s="96" t="str">
        <f t="shared" si="4"/>
        <v/>
      </c>
      <c r="G33" s="95" t="str">
        <f t="shared" si="5"/>
        <v/>
      </c>
      <c r="H33" s="360" t="str">
        <f t="shared" si="6"/>
        <v/>
      </c>
      <c r="I33" s="361"/>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2" t="str">
        <f>IF('Bilan Groupe Compétences'!A35="","",'Bilan Groupe Compétences'!A35)</f>
        <v>3.A. Assurer la veille informationnelle et commerciale (la collecte) dans un cadre omnicanal</v>
      </c>
      <c r="B34" s="363"/>
      <c r="C34" s="363"/>
      <c r="D34" s="363"/>
      <c r="E34" s="364"/>
      <c r="F34" s="96" t="str">
        <f t="shared" si="4"/>
        <v/>
      </c>
      <c r="G34" s="95" t="str">
        <f t="shared" si="5"/>
        <v/>
      </c>
      <c r="H34" s="360" t="str">
        <f t="shared" si="6"/>
        <v/>
      </c>
      <c r="I34" s="361"/>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2" t="str">
        <f>IF('Bilan Groupe Compétences'!A36="","",'Bilan Groupe Compétences'!A36)</f>
        <v>3.B. Traiter et exploiter l’information relative à la relation client (interne, externe ou prospect) dans un cadre omnicanal</v>
      </c>
      <c r="B35" s="363"/>
      <c r="C35" s="363"/>
      <c r="D35" s="363"/>
      <c r="E35" s="364"/>
      <c r="F35" s="96" t="str">
        <f t="shared" si="4"/>
        <v/>
      </c>
      <c r="G35" s="95" t="str">
        <f t="shared" si="5"/>
        <v/>
      </c>
      <c r="H35" s="360" t="str">
        <f t="shared" si="6"/>
        <v/>
      </c>
      <c r="I35" s="361"/>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2" t="str">
        <f>IF('Bilan Groupe Compétences'!A37="","",'Bilan Groupe Compétences'!A37)</f>
        <v>3.C. Diffuser l’information au client interne, externe ou au prospect dans un cadre omnicanal</v>
      </c>
      <c r="B36" s="363"/>
      <c r="C36" s="363"/>
      <c r="D36" s="363"/>
      <c r="E36" s="364"/>
      <c r="F36" s="96" t="str">
        <f t="shared" si="4"/>
        <v/>
      </c>
      <c r="G36" s="95" t="str">
        <f t="shared" si="5"/>
        <v/>
      </c>
      <c r="H36" s="360" t="str">
        <f t="shared" si="6"/>
        <v/>
      </c>
      <c r="I36" s="361"/>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2" t="str">
        <f>IF('Bilan Groupe Compétences'!A38="","",'Bilan Groupe Compétences'!A38)</f>
        <v>CT 1. Produire un résultat conforme à la commande (de la hiérarchie, du client…)</v>
      </c>
      <c r="B37" s="363"/>
      <c r="C37" s="363"/>
      <c r="D37" s="363"/>
      <c r="E37" s="364"/>
      <c r="F37" s="96" t="str">
        <f t="shared" si="4"/>
        <v/>
      </c>
      <c r="G37" s="95" t="str">
        <f t="shared" si="5"/>
        <v/>
      </c>
      <c r="H37" s="360" t="str">
        <f t="shared" si="6"/>
        <v/>
      </c>
      <c r="I37" s="361"/>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2" t="str">
        <f>IF('Bilan Groupe Compétences'!A39="","",'Bilan Groupe Compétences'!A39)</f>
        <v>CT 2. Respecter les délais impartis</v>
      </c>
      <c r="B38" s="363"/>
      <c r="C38" s="363"/>
      <c r="D38" s="363"/>
      <c r="E38" s="364"/>
      <c r="F38" s="96" t="str">
        <f t="shared" si="4"/>
        <v/>
      </c>
      <c r="G38" s="95" t="str">
        <f t="shared" si="5"/>
        <v/>
      </c>
      <c r="H38" s="360" t="str">
        <f t="shared" si="6"/>
        <v/>
      </c>
      <c r="I38" s="361"/>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2" t="str">
        <f>IF('Bilan Groupe Compétences'!A40="","",'Bilan Groupe Compétences'!A40)</f>
        <v>CT 3. Restituer la présentation de son activité</v>
      </c>
      <c r="B39" s="363"/>
      <c r="C39" s="363"/>
      <c r="D39" s="363"/>
      <c r="E39" s="364"/>
      <c r="F39" s="96" t="str">
        <f t="shared" si="4"/>
        <v/>
      </c>
      <c r="G39" s="95" t="str">
        <f t="shared" si="5"/>
        <v/>
      </c>
      <c r="H39" s="360" t="str">
        <f t="shared" si="6"/>
        <v/>
      </c>
      <c r="I39" s="361"/>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2" t="str">
        <f>IF('Bilan Groupe Compétences'!A41="","",'Bilan Groupe Compétences'!A41)</f>
        <v>CT 4. S'impliquer dans son action</v>
      </c>
      <c r="B40" s="363"/>
      <c r="C40" s="363"/>
      <c r="D40" s="363"/>
      <c r="E40" s="364"/>
      <c r="F40" s="96" t="str">
        <f t="shared" si="4"/>
        <v/>
      </c>
      <c r="G40" s="95" t="str">
        <f t="shared" si="5"/>
        <v/>
      </c>
      <c r="H40" s="360" t="str">
        <f t="shared" si="6"/>
        <v/>
      </c>
      <c r="I40" s="361"/>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2" t="str">
        <f>IF('Bilan Groupe Compétences'!A42="","",'Bilan Groupe Compétences'!A42)</f>
        <v>CT 5. S'intégrer de façon harmonieuse et constructive à l'équipe de travail</v>
      </c>
      <c r="B41" s="363"/>
      <c r="C41" s="363"/>
      <c r="D41" s="363"/>
      <c r="E41" s="364"/>
      <c r="F41" s="96" t="str">
        <f t="shared" si="4"/>
        <v/>
      </c>
      <c r="G41" s="95" t="str">
        <f t="shared" si="5"/>
        <v/>
      </c>
      <c r="H41" s="360" t="str">
        <f t="shared" si="6"/>
        <v/>
      </c>
      <c r="I41" s="361"/>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2" t="str">
        <f>IF('Bilan Groupe Compétences'!A43="","",'Bilan Groupe Compétences'!A43)</f>
        <v>CT 6. Rechercher l'information et l'exploiter</v>
      </c>
      <c r="B42" s="363"/>
      <c r="C42" s="363"/>
      <c r="D42" s="363"/>
      <c r="E42" s="364"/>
      <c r="F42" s="96" t="str">
        <f t="shared" si="4"/>
        <v/>
      </c>
      <c r="G42" s="95" t="str">
        <f t="shared" si="5"/>
        <v/>
      </c>
      <c r="H42" s="360" t="str">
        <f t="shared" si="6"/>
        <v/>
      </c>
      <c r="I42" s="361"/>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2" t="str">
        <f>IF('Bilan Groupe Compétences'!A44="","",'Bilan Groupe Compétences'!A44)</f>
        <v>CT 7. A l'écrit, s'exprimer avec la qualité rédactionnelle attendue</v>
      </c>
      <c r="B43" s="363"/>
      <c r="C43" s="363"/>
      <c r="D43" s="363"/>
      <c r="E43" s="364"/>
      <c r="F43" s="96" t="str">
        <f t="shared" si="4"/>
        <v/>
      </c>
      <c r="G43" s="95" t="str">
        <f t="shared" si="5"/>
        <v/>
      </c>
      <c r="H43" s="360" t="str">
        <f t="shared" si="6"/>
        <v/>
      </c>
      <c r="I43" s="361"/>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2" t="str">
        <f>IF('Bilan Groupe Compétences'!A45="","",'Bilan Groupe Compétences'!A45)</f>
        <v>CT 8. A l'oral, s'exprimer de façon professionnelle</v>
      </c>
      <c r="B44" s="363"/>
      <c r="C44" s="363"/>
      <c r="D44" s="363"/>
      <c r="E44" s="364"/>
      <c r="F44" s="96" t="str">
        <f t="shared" si="4"/>
        <v/>
      </c>
      <c r="G44" s="95" t="str">
        <f t="shared" si="5"/>
        <v/>
      </c>
      <c r="H44" s="360" t="str">
        <f t="shared" si="6"/>
        <v/>
      </c>
      <c r="I44" s="361"/>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2" t="str">
        <f>IF('Bilan Groupe Compétences'!A46="","",'Bilan Groupe Compétences'!A46)</f>
        <v>CT 9. Développer son agilité numérique</v>
      </c>
      <c r="B45" s="363"/>
      <c r="C45" s="363"/>
      <c r="D45" s="363"/>
      <c r="E45" s="364"/>
      <c r="F45" s="96" t="str">
        <f t="shared" si="4"/>
        <v/>
      </c>
      <c r="G45" s="95" t="str">
        <f t="shared" si="5"/>
        <v/>
      </c>
      <c r="H45" s="360" t="str">
        <f t="shared" si="6"/>
        <v/>
      </c>
      <c r="I45" s="361"/>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2" t="str">
        <f>IF('Bilan Groupe Compétences'!A47="","",'Bilan Groupe Compétences'!A47)</f>
        <v>CT 10. Adopter une posture professionnelle (non verbal)</v>
      </c>
      <c r="B46" s="363"/>
      <c r="C46" s="363"/>
      <c r="D46" s="363"/>
      <c r="E46" s="364"/>
      <c r="F46" s="96" t="str">
        <f t="shared" si="4"/>
        <v/>
      </c>
      <c r="G46" s="95" t="str">
        <f t="shared" si="5"/>
        <v/>
      </c>
      <c r="H46" s="360" t="str">
        <f t="shared" si="6"/>
        <v/>
      </c>
      <c r="I46" s="361"/>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2" t="str">
        <f>IF('Bilan Groupe Compétences'!A48="","",'Bilan Groupe Compétences'!A48)</f>
        <v>CT 11. S'autoévaluer</v>
      </c>
      <c r="B47" s="363"/>
      <c r="C47" s="363"/>
      <c r="D47" s="363"/>
      <c r="E47" s="364"/>
      <c r="F47" s="96" t="str">
        <f t="shared" si="4"/>
        <v/>
      </c>
      <c r="G47" s="95" t="str">
        <f t="shared" si="5"/>
        <v/>
      </c>
      <c r="H47" s="360" t="str">
        <f t="shared" si="6"/>
        <v/>
      </c>
      <c r="I47" s="361"/>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2" t="str">
        <f>IF('Bilan Groupe Compétences'!A49="","",'Bilan Groupe Compétences'!A49)</f>
        <v/>
      </c>
      <c r="B48" s="363"/>
      <c r="C48" s="363"/>
      <c r="D48" s="363"/>
      <c r="E48" s="364"/>
      <c r="F48" s="96" t="str">
        <f t="shared" si="4"/>
        <v/>
      </c>
      <c r="G48" s="95" t="str">
        <f t="shared" si="5"/>
        <v/>
      </c>
      <c r="H48" s="360" t="str">
        <f t="shared" si="6"/>
        <v/>
      </c>
      <c r="I48" s="361"/>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2" t="str">
        <f>IF('Bilan Groupe Compétences'!A50="","",'Bilan Groupe Compétences'!A50)</f>
        <v/>
      </c>
      <c r="B49" s="363"/>
      <c r="C49" s="363"/>
      <c r="D49" s="363"/>
      <c r="E49" s="364"/>
      <c r="F49" s="96" t="str">
        <f t="shared" si="4"/>
        <v/>
      </c>
      <c r="G49" s="95" t="str">
        <f t="shared" si="5"/>
        <v/>
      </c>
      <c r="H49" s="360" t="str">
        <f t="shared" si="6"/>
        <v/>
      </c>
      <c r="I49" s="361"/>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2" t="str">
        <f>IF('Bilan Groupe Compétences'!A51="","",'Bilan Groupe Compétences'!A51)</f>
        <v/>
      </c>
      <c r="B50" s="363"/>
      <c r="C50" s="363"/>
      <c r="D50" s="363"/>
      <c r="E50" s="364"/>
      <c r="F50" s="96" t="str">
        <f t="shared" si="4"/>
        <v/>
      </c>
      <c r="G50" s="95" t="str">
        <f t="shared" si="5"/>
        <v/>
      </c>
      <c r="H50" s="360" t="str">
        <f t="shared" si="6"/>
        <v/>
      </c>
      <c r="I50" s="361"/>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2" t="str">
        <f>IF('Bilan Groupe Compétences'!A52="","",'Bilan Groupe Compétences'!A52)</f>
        <v/>
      </c>
      <c r="B51" s="363"/>
      <c r="C51" s="363"/>
      <c r="D51" s="363"/>
      <c r="E51" s="364"/>
      <c r="F51" s="96" t="str">
        <f t="shared" si="4"/>
        <v/>
      </c>
      <c r="G51" s="95" t="str">
        <f t="shared" si="5"/>
        <v/>
      </c>
      <c r="H51" s="360" t="str">
        <f t="shared" si="6"/>
        <v/>
      </c>
      <c r="I51" s="361"/>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2" t="str">
        <f>IF('Bilan Groupe Compétences'!A53="","",'Bilan Groupe Compétences'!A53)</f>
        <v/>
      </c>
      <c r="B52" s="363"/>
      <c r="C52" s="363"/>
      <c r="D52" s="363"/>
      <c r="E52" s="364"/>
      <c r="F52" s="96" t="str">
        <f t="shared" si="4"/>
        <v/>
      </c>
      <c r="G52" s="95" t="str">
        <f t="shared" si="5"/>
        <v/>
      </c>
      <c r="H52" s="360" t="str">
        <f t="shared" si="6"/>
        <v/>
      </c>
      <c r="I52" s="361"/>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2" t="str">
        <f>IF('Bilan Groupe Compétences'!A54="","",'Bilan Groupe Compétences'!A54)</f>
        <v/>
      </c>
      <c r="B53" s="363"/>
      <c r="C53" s="363"/>
      <c r="D53" s="363"/>
      <c r="E53" s="364"/>
      <c r="F53" s="96" t="str">
        <f t="shared" si="4"/>
        <v/>
      </c>
      <c r="G53" s="95" t="str">
        <f t="shared" si="5"/>
        <v/>
      </c>
      <c r="H53" s="360" t="str">
        <f t="shared" si="6"/>
        <v/>
      </c>
      <c r="I53" s="361"/>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2" t="str">
        <f>IF('Bilan Groupe Compétences'!A55="","",'Bilan Groupe Compétences'!A55)</f>
        <v/>
      </c>
      <c r="B54" s="363"/>
      <c r="C54" s="363"/>
      <c r="D54" s="363"/>
      <c r="E54" s="364"/>
      <c r="F54" s="96" t="str">
        <f t="shared" si="4"/>
        <v/>
      </c>
      <c r="G54" s="95" t="str">
        <f t="shared" si="5"/>
        <v/>
      </c>
      <c r="H54" s="360" t="str">
        <f t="shared" si="6"/>
        <v/>
      </c>
      <c r="I54" s="361"/>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2" t="str">
        <f>IF('Bilan Groupe Compétences'!A56="","",'Bilan Groupe Compétences'!A56)</f>
        <v/>
      </c>
      <c r="B55" s="363"/>
      <c r="C55" s="363"/>
      <c r="D55" s="363"/>
      <c r="E55" s="364"/>
      <c r="F55" s="96" t="str">
        <f t="shared" si="4"/>
        <v/>
      </c>
      <c r="G55" s="95" t="str">
        <f t="shared" si="5"/>
        <v/>
      </c>
      <c r="H55" s="360" t="str">
        <f t="shared" si="6"/>
        <v/>
      </c>
      <c r="I55" s="361"/>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2" t="str">
        <f>IF('Bilan Groupe Compétences'!A57="","",'Bilan Groupe Compétences'!A57)</f>
        <v/>
      </c>
      <c r="B56" s="363"/>
      <c r="C56" s="363"/>
      <c r="D56" s="363"/>
      <c r="E56" s="364"/>
      <c r="F56" s="96" t="str">
        <f t="shared" si="4"/>
        <v/>
      </c>
      <c r="G56" s="95" t="str">
        <f t="shared" si="5"/>
        <v/>
      </c>
      <c r="H56" s="360" t="str">
        <f t="shared" si="6"/>
        <v/>
      </c>
      <c r="I56" s="361"/>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2" t="str">
        <f>IF('Bilan Groupe Compétences'!A58="","",'Bilan Groupe Compétences'!A58)</f>
        <v/>
      </c>
      <c r="B57" s="363"/>
      <c r="C57" s="363"/>
      <c r="D57" s="363"/>
      <c r="E57" s="364"/>
      <c r="F57" s="96" t="str">
        <f t="shared" si="4"/>
        <v/>
      </c>
      <c r="G57" s="95" t="str">
        <f t="shared" si="5"/>
        <v/>
      </c>
      <c r="H57" s="360" t="str">
        <f t="shared" si="6"/>
        <v/>
      </c>
      <c r="I57" s="361"/>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2" t="str">
        <f>IF('Bilan Groupe Compétences'!A59="","",'Bilan Groupe Compétences'!A59)</f>
        <v/>
      </c>
      <c r="B58" s="363"/>
      <c r="C58" s="363"/>
      <c r="D58" s="363"/>
      <c r="E58" s="364"/>
      <c r="F58" s="96" t="str">
        <f t="shared" si="4"/>
        <v/>
      </c>
      <c r="G58" s="95" t="str">
        <f t="shared" si="5"/>
        <v/>
      </c>
      <c r="H58" s="360" t="str">
        <f t="shared" si="6"/>
        <v/>
      </c>
      <c r="I58" s="361"/>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2" t="str">
        <f>IF('Bilan Groupe Compétences'!A60="","",'Bilan Groupe Compétences'!A60)</f>
        <v/>
      </c>
      <c r="B59" s="363"/>
      <c r="C59" s="363"/>
      <c r="D59" s="363"/>
      <c r="E59" s="364"/>
      <c r="F59" s="96" t="str">
        <f t="shared" si="4"/>
        <v/>
      </c>
      <c r="G59" s="95" t="str">
        <f t="shared" si="5"/>
        <v/>
      </c>
      <c r="H59" s="360" t="str">
        <f t="shared" si="6"/>
        <v/>
      </c>
      <c r="I59" s="361"/>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2" t="str">
        <f>IF('Bilan Groupe Compétences'!A61="","",'Bilan Groupe Compétences'!A61)</f>
        <v/>
      </c>
      <c r="B60" s="363"/>
      <c r="C60" s="363"/>
      <c r="D60" s="363"/>
      <c r="E60" s="364"/>
      <c r="F60" s="96" t="str">
        <f t="shared" si="4"/>
        <v/>
      </c>
      <c r="G60" s="95" t="str">
        <f t="shared" si="5"/>
        <v/>
      </c>
      <c r="H60" s="360" t="str">
        <f t="shared" si="6"/>
        <v/>
      </c>
      <c r="I60" s="361"/>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2" t="str">
        <f>IF('Bilan Groupe Compétences'!A62="","",'Bilan Groupe Compétences'!A62)</f>
        <v/>
      </c>
      <c r="B61" s="363"/>
      <c r="C61" s="363"/>
      <c r="D61" s="363"/>
      <c r="E61" s="364"/>
      <c r="F61" s="96" t="str">
        <f t="shared" si="4"/>
        <v/>
      </c>
      <c r="G61" s="95" t="str">
        <f t="shared" si="5"/>
        <v/>
      </c>
      <c r="H61" s="360" t="str">
        <f t="shared" si="6"/>
        <v/>
      </c>
      <c r="I61" s="361"/>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2" t="str">
        <f>IF('Bilan Groupe Compétences'!A63="","",'Bilan Groupe Compétences'!A63)</f>
        <v/>
      </c>
      <c r="B62" s="363"/>
      <c r="C62" s="363"/>
      <c r="D62" s="363"/>
      <c r="E62" s="364"/>
      <c r="F62" s="96" t="str">
        <f t="shared" si="4"/>
        <v/>
      </c>
      <c r="G62" s="95" t="str">
        <f t="shared" si="5"/>
        <v/>
      </c>
      <c r="H62" s="360" t="str">
        <f t="shared" si="6"/>
        <v/>
      </c>
      <c r="I62" s="361"/>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2" t="str">
        <f>IF('Bilan Groupe Compétences'!A64="","",'Bilan Groupe Compétences'!A64)</f>
        <v/>
      </c>
      <c r="B63" s="363"/>
      <c r="C63" s="363"/>
      <c r="D63" s="363"/>
      <c r="E63" s="364"/>
      <c r="F63" s="96" t="str">
        <f t="shared" si="4"/>
        <v/>
      </c>
      <c r="G63" s="95" t="str">
        <f t="shared" si="5"/>
        <v/>
      </c>
      <c r="H63" s="360" t="str">
        <f t="shared" si="6"/>
        <v/>
      </c>
      <c r="I63" s="361"/>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2" t="str">
        <f>IF('Bilan Groupe Compétences'!A65="","",'Bilan Groupe Compétences'!A65)</f>
        <v/>
      </c>
      <c r="B64" s="363"/>
      <c r="C64" s="363"/>
      <c r="D64" s="363"/>
      <c r="E64" s="364"/>
      <c r="F64" s="96" t="str">
        <f t="shared" si="4"/>
        <v/>
      </c>
      <c r="G64" s="95" t="str">
        <f t="shared" si="5"/>
        <v/>
      </c>
      <c r="H64" s="360" t="str">
        <f t="shared" si="6"/>
        <v/>
      </c>
      <c r="I64" s="361"/>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2" t="str">
        <f>IF('Bilan Groupe Compétences'!A66="","",'Bilan Groupe Compétences'!A66)</f>
        <v/>
      </c>
      <c r="B65" s="363"/>
      <c r="C65" s="363"/>
      <c r="D65" s="363"/>
      <c r="E65" s="364"/>
      <c r="F65" s="96" t="str">
        <f t="shared" si="4"/>
        <v/>
      </c>
      <c r="G65" s="95" t="str">
        <f t="shared" si="5"/>
        <v/>
      </c>
      <c r="H65" s="360" t="str">
        <f t="shared" si="6"/>
        <v/>
      </c>
      <c r="I65" s="361"/>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2" t="str">
        <f>IF('Bilan Groupe Compétences'!A67="","",'Bilan Groupe Compétences'!A67)</f>
        <v/>
      </c>
      <c r="B66" s="363"/>
      <c r="C66" s="363"/>
      <c r="D66" s="363"/>
      <c r="E66" s="364"/>
      <c r="F66" s="96" t="str">
        <f t="shared" si="4"/>
        <v/>
      </c>
      <c r="G66" s="95" t="str">
        <f t="shared" si="5"/>
        <v/>
      </c>
      <c r="H66" s="360" t="str">
        <f t="shared" si="6"/>
        <v/>
      </c>
      <c r="I66" s="361"/>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2" t="str">
        <f>IF('Bilan Groupe Compétences'!A68="","",'Bilan Groupe Compétences'!A68)</f>
        <v/>
      </c>
      <c r="B67" s="363"/>
      <c r="C67" s="363"/>
      <c r="D67" s="363"/>
      <c r="E67" s="364"/>
      <c r="F67" s="96" t="str">
        <f t="shared" si="4"/>
        <v/>
      </c>
      <c r="G67" s="95" t="str">
        <f t="shared" si="5"/>
        <v/>
      </c>
      <c r="H67" s="360" t="str">
        <f t="shared" si="6"/>
        <v/>
      </c>
      <c r="I67" s="361"/>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2" t="str">
        <f>IF('Bilan Groupe Compétences'!A69="","",'Bilan Groupe Compétences'!A69)</f>
        <v/>
      </c>
      <c r="B68" s="363"/>
      <c r="C68" s="363"/>
      <c r="D68" s="363"/>
      <c r="E68" s="364"/>
      <c r="F68" s="96" t="str">
        <f t="shared" si="4"/>
        <v/>
      </c>
      <c r="G68" s="95" t="str">
        <f t="shared" si="5"/>
        <v/>
      </c>
      <c r="H68" s="360" t="str">
        <f t="shared" si="6"/>
        <v/>
      </c>
      <c r="I68" s="361"/>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2" t="str">
        <f>IF('Bilan Groupe Compétences'!A70="","",'Bilan Groupe Compétences'!A70)</f>
        <v/>
      </c>
      <c r="B69" s="363"/>
      <c r="C69" s="363"/>
      <c r="D69" s="363"/>
      <c r="E69" s="379"/>
      <c r="F69" s="96" t="str">
        <f t="shared" si="4"/>
        <v/>
      </c>
      <c r="G69" s="95" t="str">
        <f t="shared" si="5"/>
        <v/>
      </c>
      <c r="H69" s="360" t="str">
        <f t="shared" si="6"/>
        <v/>
      </c>
      <c r="I69" s="361"/>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2" t="str">
        <f>IF('Bilan Groupe Compétences'!A71="","",'Bilan Groupe Compétences'!A71)</f>
        <v/>
      </c>
      <c r="B70" s="363"/>
      <c r="C70" s="363"/>
      <c r="D70" s="363"/>
      <c r="E70" s="379"/>
      <c r="F70" s="96" t="str">
        <f t="shared" si="4"/>
        <v/>
      </c>
      <c r="G70" s="95" t="str">
        <f t="shared" si="5"/>
        <v/>
      </c>
      <c r="H70" s="360" t="str">
        <f t="shared" si="6"/>
        <v/>
      </c>
      <c r="I70" s="361"/>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6" t="str">
        <f>IF('Bilan Groupe Compétences'!A72="","",'Bilan Groupe Compétences'!A72)</f>
        <v/>
      </c>
      <c r="B71" s="337"/>
      <c r="C71" s="337"/>
      <c r="D71" s="337"/>
      <c r="E71" s="338"/>
      <c r="F71" s="98" t="str">
        <f t="shared" si="4"/>
        <v/>
      </c>
      <c r="G71" s="99" t="str">
        <f t="shared" si="5"/>
        <v/>
      </c>
      <c r="H71" s="380" t="str">
        <f t="shared" si="6"/>
        <v/>
      </c>
      <c r="I71" s="381"/>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127</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132</v>
      </c>
      <c r="HT300" s="10" t="str">
        <f ca="1">IF(COUNTA($HV$300:$JS$300)-COUNTIF($HV$300:$JS$300,"")=0,$HI$307,IF(COUNTIF(HV306:JS306,$HI$307)=COUNTA($J$6:$BG$6)-COUNTIF($J$6:$BG$6,""),$HI$307,IF(AND(COUNTA($J$7:$BG$7)-COUNTIF($J$7:$BG$7,$HI$307)=COUNTIF($J$7:$BG$7,$HI$306),COUNTA($J$12:$BG$71)=COUNTIF($J$12:$BG$71,$HI$306)),$HI$306,SUM(HV300:JS300)/SUM(HV305:JS305))))</f>
        <v>NC</v>
      </c>
      <c r="HU300" s="16" t="s">
        <v>130</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133</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341" priority="22" operator="equal">
      <formula>20</formula>
    </cfRule>
    <cfRule type="cellIs" dxfId="340" priority="23" operator="between">
      <formula>15</formula>
      <formula>19.9999999999999</formula>
    </cfRule>
    <cfRule type="cellIs" dxfId="339" priority="24" operator="between">
      <formula>10</formula>
      <formula>14.9999999999999</formula>
    </cfRule>
    <cfRule type="containsBlanks" dxfId="338" priority="25" stopIfTrue="1">
      <formula>LEN(TRIM(J5))=0</formula>
    </cfRule>
    <cfRule type="cellIs" dxfId="337" priority="26" operator="between">
      <formula>5</formula>
      <formula>9.999999999999</formula>
    </cfRule>
    <cfRule type="cellIs" dxfId="336" priority="27" operator="between">
      <formula>0</formula>
      <formula>4.99999999999999</formula>
    </cfRule>
  </conditionalFormatting>
  <conditionalFormatting sqref="J6:BG6">
    <cfRule type="cellIs" dxfId="335" priority="16" operator="equal">
      <formula>20</formula>
    </cfRule>
    <cfRule type="cellIs" dxfId="334" priority="17" operator="between">
      <formula>15</formula>
      <formula>19.9999999999999</formula>
    </cfRule>
    <cfRule type="cellIs" dxfId="333" priority="18" operator="between">
      <formula>10</formula>
      <formula>14.9999999999999</formula>
    </cfRule>
    <cfRule type="containsBlanks" dxfId="332" priority="19" stopIfTrue="1">
      <formula>LEN(TRIM(J6))=0</formula>
    </cfRule>
    <cfRule type="cellIs" dxfId="331" priority="20" operator="between">
      <formula>5</formula>
      <formula>9.999999999999</formula>
    </cfRule>
    <cfRule type="cellIs" dxfId="330" priority="21" operator="between">
      <formula>0</formula>
      <formula>4.99999999999999</formula>
    </cfRule>
  </conditionalFormatting>
  <conditionalFormatting sqref="F12:G71">
    <cfRule type="cellIs" dxfId="329" priority="10" operator="equal">
      <formula>20</formula>
    </cfRule>
    <cfRule type="cellIs" dxfId="328" priority="11" operator="between">
      <formula>15</formula>
      <formula>19.9999999999999</formula>
    </cfRule>
    <cfRule type="cellIs" dxfId="327" priority="12" operator="between">
      <formula>10</formula>
      <formula>14.9999999999999</formula>
    </cfRule>
    <cfRule type="containsBlanks" dxfId="326" priority="13" stopIfTrue="1">
      <formula>LEN(TRIM(F12))=0</formula>
    </cfRule>
    <cfRule type="cellIs" dxfId="325" priority="14" operator="between">
      <formula>5</formula>
      <formula>9.999999999999</formula>
    </cfRule>
    <cfRule type="cellIs" dxfId="324" priority="15" operator="between">
      <formula>0</formula>
      <formula>4.99999999999999</formula>
    </cfRule>
  </conditionalFormatting>
  <conditionalFormatting sqref="A7">
    <cfRule type="cellIs" dxfId="323" priority="4" operator="equal">
      <formula>20</formula>
    </cfRule>
    <cfRule type="cellIs" dxfId="322" priority="5" operator="between">
      <formula>15</formula>
      <formula>19.9999999999999</formula>
    </cfRule>
    <cfRule type="cellIs" dxfId="321" priority="6" operator="between">
      <formula>10</formula>
      <formula>14.9999999999999</formula>
    </cfRule>
    <cfRule type="containsBlanks" dxfId="320" priority="7" stopIfTrue="1">
      <formula>LEN(TRIM(A7))=0</formula>
    </cfRule>
    <cfRule type="cellIs" dxfId="319" priority="8" operator="between">
      <formula>5</formula>
      <formula>9.999999999999</formula>
    </cfRule>
    <cfRule type="cellIs" dxfId="318" priority="9" operator="between">
      <formula>0</formula>
      <formula>4.99999999999999</formula>
    </cfRule>
  </conditionalFormatting>
  <conditionalFormatting sqref="C5">
    <cfRule type="cellIs" dxfId="317" priority="3" operator="equal">
      <formula>20</formula>
    </cfRule>
  </conditionalFormatting>
  <conditionalFormatting sqref="J12:BG71 H12:H71">
    <cfRule type="cellIs" dxfId="316" priority="28" stopIfTrue="1" operator="equal">
      <formula>$HI$301</formula>
    </cfRule>
    <cfRule type="cellIs" dxfId="315" priority="29" stopIfTrue="1" operator="equal">
      <formula>$HI$302</formula>
    </cfRule>
    <cfRule type="cellIs" dxfId="314" priority="30" stopIfTrue="1" operator="equal">
      <formula>$HI$303</formula>
    </cfRule>
    <cfRule type="cellIs" dxfId="313" priority="31" stopIfTrue="1" operator="equal">
      <formula>$HI$304</formula>
    </cfRule>
    <cfRule type="cellIs" dxfId="312" priority="32" stopIfTrue="1" operator="equal">
      <formula>$HI$305</formula>
    </cfRule>
    <cfRule type="cellIs" dxfId="311" priority="33" stopIfTrue="1" operator="equal">
      <formula>$HI$306</formula>
    </cfRule>
  </conditionalFormatting>
  <conditionalFormatting sqref="J7:BG7">
    <cfRule type="cellIs" dxfId="310" priority="34" operator="equal">
      <formula>$HI$306</formula>
    </cfRule>
    <cfRule type="cellIs" dxfId="309" priority="35" operator="equal">
      <formula>$HI$305</formula>
    </cfRule>
    <cfRule type="cellIs" dxfId="308" priority="36" operator="equal">
      <formula>$HI$304</formula>
    </cfRule>
    <cfRule type="cellIs" dxfId="307" priority="37" operator="equal">
      <formula>$HI$303</formula>
    </cfRule>
    <cfRule type="cellIs" dxfId="306" priority="38" operator="equal">
      <formula>$HI$302</formula>
    </cfRule>
    <cfRule type="cellIs" dxfId="305" priority="39" operator="equal">
      <formula>$HI$301</formula>
    </cfRule>
    <cfRule type="cellIs" dxfId="304" priority="40" operator="equal">
      <formula>20</formula>
    </cfRule>
    <cfRule type="cellIs" dxfId="303" priority="41" operator="between">
      <formula>15</formula>
      <formula>19.9999999999999</formula>
    </cfRule>
    <cfRule type="cellIs" dxfId="302" priority="42" operator="between">
      <formula>10</formula>
      <formula>14.9999999999999</formula>
    </cfRule>
    <cfRule type="containsBlanks" dxfId="301" priority="43" stopIfTrue="1">
      <formula>LEN(TRIM(J7))=0</formula>
    </cfRule>
    <cfRule type="cellIs" dxfId="300" priority="44" operator="between">
      <formula>5</formula>
      <formula>9.999999999999</formula>
    </cfRule>
    <cfRule type="cellIs" dxfId="299" priority="45" operator="between">
      <formula>0</formula>
      <formula>4.99999999999999</formula>
    </cfRule>
  </conditionalFormatting>
  <conditionalFormatting sqref="A7:B8">
    <cfRule type="cellIs" dxfId="298" priority="46" operator="equal">
      <formula>$HI$306</formula>
    </cfRule>
  </conditionalFormatting>
  <dataValidations count="3">
    <dataValidation type="list" allowBlank="1" showInputMessage="1" showErrorMessage="1" sqref="J12:BG71">
      <formula1>$HI$301:$HI$306</formula1>
    </dataValidation>
    <dataValidation type="list" allowBlank="1" showInputMessage="1" showErrorMessage="1" sqref="J7:BG7">
      <formula1>$HI$301:$HI$348</formula1>
    </dataValidation>
    <dataValidation type="list" allowBlank="1" showInputMessage="1" showErrorMessage="1" sqref="J8:BG8">
      <formula1>$HP$301:$HP$329</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580A9479-CDA0-4F4E-BC41-AEBF91505836}">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AE1A31F1-1D43-414E-A6F4-838DFCECCCC5}">
            <xm:f>'Classe, période, dates, coef'!$DW$301</xm:f>
            <x14:dxf>
              <font>
                <color rgb="FFFF0000"/>
              </font>
              <fill>
                <patternFill>
                  <bgColor rgb="FFFFCCCC"/>
                </patternFill>
              </fill>
            </x14:dxf>
          </x14:cfRule>
          <xm:sqref>A2:I4</xm:sqref>
        </x14:conditionalFormatting>
      </x14:conditionalFormatting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7" t="str">
        <f>IF(OR('Classe, période, dates, coef'!A7="",'Classe, période, dates, coef'!A14=""),'Bilan Groupe Compétences'!B3,CONCATENATE('Classe, période, dates, coef'!A7,"  ~  Période : ",'Classe, période, dates, coef'!A14))</f>
        <v>Affichage classe et période : Complétez l'onglet ''Classe, période, dates, coef''</v>
      </c>
      <c r="C1" s="357"/>
      <c r="D1" s="357"/>
      <c r="E1" s="357"/>
      <c r="F1" s="357"/>
      <c r="G1" s="357"/>
      <c r="H1" s="357"/>
      <c r="I1" s="357"/>
      <c r="J1" s="111" t="str">
        <f>CONCATENATE("   ",'Bilan Groupe Compétences'!DW303)</f>
        <v xml:space="preserve">   Seconde Relation Client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5" t="str">
        <f ca="1">IF(INDEX($HF$301:$HG$338,MATCH(RIGHT(CELL("nomfichier",$HF$301),2),$HF$301:$HF$338,0),2)=0,'Classe, période, dates, coef'!DW301,INDEX($HF$301:$HG$338,MATCH(RIGHT(CELL("nomfichier",$HF$301),2),$HF$301:$HF$338,0),2))</f>
        <v>Nom élève &gt; Complétez l'onglet ''Classe, période, dates, coef''</v>
      </c>
      <c r="B2" s="355"/>
      <c r="C2" s="355"/>
      <c r="D2" s="355"/>
      <c r="E2" s="355"/>
      <c r="F2" s="355"/>
      <c r="G2" s="355"/>
      <c r="H2" s="355"/>
      <c r="I2" s="355"/>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5"/>
      <c r="B3" s="355"/>
      <c r="C3" s="355"/>
      <c r="D3" s="355"/>
      <c r="E3" s="355"/>
      <c r="F3" s="355"/>
      <c r="G3" s="355"/>
      <c r="H3" s="355"/>
      <c r="I3" s="355"/>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6"/>
      <c r="B4" s="356"/>
      <c r="C4" s="356"/>
      <c r="D4" s="356"/>
      <c r="E4" s="356"/>
      <c r="F4" s="356"/>
      <c r="G4" s="356"/>
      <c r="H4" s="356"/>
      <c r="I4" s="356"/>
    </row>
    <row r="5" spans="1:127" ht="21" customHeight="1" thickTop="1" x14ac:dyDescent="0.2">
      <c r="A5" s="365" t="s">
        <v>49</v>
      </c>
      <c r="B5" s="366"/>
      <c r="C5" s="382" t="s">
        <v>75</v>
      </c>
      <c r="D5" s="55">
        <v>4</v>
      </c>
      <c r="E5" s="385" t="s">
        <v>99</v>
      </c>
      <c r="F5" s="385"/>
      <c r="G5" s="385"/>
      <c r="H5" s="385"/>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7"/>
      <c r="B6" s="368"/>
      <c r="C6" s="383"/>
      <c r="D6" s="90">
        <v>4</v>
      </c>
      <c r="E6" s="386" t="s">
        <v>100</v>
      </c>
      <c r="F6" s="386"/>
      <c r="G6" s="386"/>
      <c r="H6" s="386"/>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9" t="str">
        <f>IF(COUNTA(J5:BG6)-COUNTIF(J5:BG6,"")=0,"",IF(ISTEXT(HT300),HT300,ROUND(HT300,1)))</f>
        <v/>
      </c>
      <c r="B7" s="370"/>
      <c r="C7" s="383"/>
      <c r="D7" s="204">
        <v>4</v>
      </c>
      <c r="E7" s="203"/>
      <c r="F7" s="400" t="s">
        <v>122</v>
      </c>
      <c r="G7" s="400"/>
      <c r="H7" s="400"/>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1"/>
      <c r="B8" s="372"/>
      <c r="C8" s="384"/>
      <c r="D8" s="201">
        <v>4</v>
      </c>
      <c r="E8" s="202"/>
      <c r="F8" s="401" t="s">
        <v>232</v>
      </c>
      <c r="G8" s="401"/>
      <c r="H8" s="401"/>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2" t="s">
        <v>22</v>
      </c>
      <c r="B9" s="393"/>
      <c r="C9" s="393"/>
      <c r="D9" s="393"/>
      <c r="E9" s="97">
        <v>4</v>
      </c>
      <c r="F9" s="387" t="s">
        <v>118</v>
      </c>
      <c r="G9" s="388"/>
      <c r="H9" s="388"/>
      <c r="I9" s="389"/>
      <c r="J9" s="375" t="str">
        <f t="shared" ref="J9:BG9" ca="1" si="3">IF(OFFSET($HN$301,COLUMN(A:A)-1,0)=0,"",OFFSET($HN$301,COLUMN(A:A)-1,0))</f>
        <v/>
      </c>
      <c r="K9" s="358" t="str">
        <f t="shared" ca="1" si="3"/>
        <v/>
      </c>
      <c r="L9" s="358" t="str">
        <f t="shared" ca="1" si="3"/>
        <v/>
      </c>
      <c r="M9" s="358" t="str">
        <f t="shared" ca="1" si="3"/>
        <v/>
      </c>
      <c r="N9" s="358" t="str">
        <f t="shared" ca="1" si="3"/>
        <v/>
      </c>
      <c r="O9" s="358" t="str">
        <f t="shared" ca="1" si="3"/>
        <v/>
      </c>
      <c r="P9" s="358" t="str">
        <f t="shared" ca="1" si="3"/>
        <v/>
      </c>
      <c r="Q9" s="358" t="str">
        <f t="shared" ca="1" si="3"/>
        <v/>
      </c>
      <c r="R9" s="358" t="str">
        <f t="shared" ca="1" si="3"/>
        <v/>
      </c>
      <c r="S9" s="358" t="str">
        <f t="shared" ca="1" si="3"/>
        <v/>
      </c>
      <c r="T9" s="358" t="str">
        <f t="shared" ca="1" si="3"/>
        <v/>
      </c>
      <c r="U9" s="358" t="str">
        <f t="shared" ca="1" si="3"/>
        <v/>
      </c>
      <c r="V9" s="358" t="str">
        <f t="shared" ca="1" si="3"/>
        <v/>
      </c>
      <c r="W9" s="358" t="str">
        <f t="shared" ca="1" si="3"/>
        <v/>
      </c>
      <c r="X9" s="358" t="str">
        <f t="shared" ca="1" si="3"/>
        <v/>
      </c>
      <c r="Y9" s="358" t="str">
        <f t="shared" ca="1" si="3"/>
        <v/>
      </c>
      <c r="Z9" s="358" t="str">
        <f t="shared" ca="1" si="3"/>
        <v/>
      </c>
      <c r="AA9" s="358" t="str">
        <f t="shared" ca="1" si="3"/>
        <v/>
      </c>
      <c r="AB9" s="358" t="str">
        <f t="shared" ca="1" si="3"/>
        <v/>
      </c>
      <c r="AC9" s="358" t="str">
        <f t="shared" ca="1" si="3"/>
        <v/>
      </c>
      <c r="AD9" s="358" t="str">
        <f t="shared" ca="1" si="3"/>
        <v/>
      </c>
      <c r="AE9" s="358" t="str">
        <f t="shared" ca="1" si="3"/>
        <v/>
      </c>
      <c r="AF9" s="358" t="str">
        <f t="shared" ca="1" si="3"/>
        <v/>
      </c>
      <c r="AG9" s="358" t="str">
        <f t="shared" ca="1" si="3"/>
        <v/>
      </c>
      <c r="AH9" s="358" t="str">
        <f t="shared" ca="1" si="3"/>
        <v/>
      </c>
      <c r="AI9" s="358" t="str">
        <f t="shared" ca="1" si="3"/>
        <v/>
      </c>
      <c r="AJ9" s="358" t="str">
        <f t="shared" ca="1" si="3"/>
        <v/>
      </c>
      <c r="AK9" s="358" t="str">
        <f t="shared" ca="1" si="3"/>
        <v/>
      </c>
      <c r="AL9" s="358" t="str">
        <f t="shared" ca="1" si="3"/>
        <v/>
      </c>
      <c r="AM9" s="358" t="str">
        <f t="shared" ca="1" si="3"/>
        <v/>
      </c>
      <c r="AN9" s="358" t="str">
        <f t="shared" ca="1" si="3"/>
        <v/>
      </c>
      <c r="AO9" s="358" t="str">
        <f t="shared" ca="1" si="3"/>
        <v/>
      </c>
      <c r="AP9" s="358" t="str">
        <f t="shared" ca="1" si="3"/>
        <v/>
      </c>
      <c r="AQ9" s="358" t="str">
        <f t="shared" ca="1" si="3"/>
        <v/>
      </c>
      <c r="AR9" s="358" t="str">
        <f t="shared" ca="1" si="3"/>
        <v/>
      </c>
      <c r="AS9" s="358" t="str">
        <f t="shared" ca="1" si="3"/>
        <v/>
      </c>
      <c r="AT9" s="358" t="str">
        <f t="shared" ca="1" si="3"/>
        <v/>
      </c>
      <c r="AU9" s="358" t="str">
        <f t="shared" ca="1" si="3"/>
        <v/>
      </c>
      <c r="AV9" s="358" t="str">
        <f t="shared" ca="1" si="3"/>
        <v/>
      </c>
      <c r="AW9" s="358" t="str">
        <f t="shared" ca="1" si="3"/>
        <v/>
      </c>
      <c r="AX9" s="358" t="str">
        <f t="shared" ca="1" si="3"/>
        <v/>
      </c>
      <c r="AY9" s="358" t="str">
        <f t="shared" ca="1" si="3"/>
        <v/>
      </c>
      <c r="AZ9" s="358" t="str">
        <f t="shared" ca="1" si="3"/>
        <v/>
      </c>
      <c r="BA9" s="358" t="str">
        <f t="shared" ca="1" si="3"/>
        <v/>
      </c>
      <c r="BB9" s="358" t="str">
        <f t="shared" ca="1" si="3"/>
        <v/>
      </c>
      <c r="BC9" s="358" t="str">
        <f t="shared" ca="1" si="3"/>
        <v/>
      </c>
      <c r="BD9" s="358" t="str">
        <f t="shared" ca="1" si="3"/>
        <v/>
      </c>
      <c r="BE9" s="358" t="str">
        <f t="shared" ca="1" si="3"/>
        <v/>
      </c>
      <c r="BF9" s="358" t="str">
        <f t="shared" ca="1" si="3"/>
        <v/>
      </c>
      <c r="BG9" s="373" t="str">
        <f t="shared" ca="1" si="3"/>
        <v/>
      </c>
      <c r="DF9" s="9"/>
      <c r="DG9" s="28"/>
      <c r="DI9" s="28"/>
      <c r="DK9" s="28"/>
      <c r="DO9" s="28"/>
      <c r="DQ9" s="28"/>
      <c r="DS9" s="28"/>
      <c r="DU9" s="28"/>
      <c r="DW9" s="28"/>
    </row>
    <row r="10" spans="1:127" ht="36" customHeight="1" x14ac:dyDescent="0.2">
      <c r="A10" s="394" t="s">
        <v>23</v>
      </c>
      <c r="B10" s="395"/>
      <c r="C10" s="395"/>
      <c r="D10" s="395"/>
      <c r="E10" s="396"/>
      <c r="F10" s="112" t="str">
        <f>E6</f>
        <v>Moyenne minimale indicative</v>
      </c>
      <c r="G10" s="113" t="str">
        <f>E5</f>
        <v>Moyenne maximale indicative</v>
      </c>
      <c r="H10" s="390" t="s">
        <v>77</v>
      </c>
      <c r="I10" s="391"/>
      <c r="J10" s="376"/>
      <c r="K10" s="359"/>
      <c r="L10" s="359"/>
      <c r="M10" s="359"/>
      <c r="N10" s="359"/>
      <c r="O10" s="359"/>
      <c r="P10" s="359"/>
      <c r="Q10" s="359"/>
      <c r="R10" s="359"/>
      <c r="S10" s="359"/>
      <c r="T10" s="359"/>
      <c r="U10" s="359"/>
      <c r="V10" s="359"/>
      <c r="W10" s="359"/>
      <c r="X10" s="359"/>
      <c r="Y10" s="359"/>
      <c r="Z10" s="359"/>
      <c r="AA10" s="359"/>
      <c r="AB10" s="359"/>
      <c r="AC10" s="359"/>
      <c r="AD10" s="359"/>
      <c r="AE10" s="359"/>
      <c r="AF10" s="359"/>
      <c r="AG10" s="359"/>
      <c r="AH10" s="359"/>
      <c r="AI10" s="359"/>
      <c r="AJ10" s="359"/>
      <c r="AK10" s="359"/>
      <c r="AL10" s="359"/>
      <c r="AM10" s="359"/>
      <c r="AN10" s="359"/>
      <c r="AO10" s="359"/>
      <c r="AP10" s="359"/>
      <c r="AQ10" s="359"/>
      <c r="AR10" s="359"/>
      <c r="AS10" s="359"/>
      <c r="AT10" s="359"/>
      <c r="AU10" s="359"/>
      <c r="AV10" s="359"/>
      <c r="AW10" s="359"/>
      <c r="AX10" s="359"/>
      <c r="AY10" s="359"/>
      <c r="AZ10" s="359"/>
      <c r="BA10" s="359"/>
      <c r="BB10" s="359"/>
      <c r="BC10" s="359"/>
      <c r="BD10" s="359"/>
      <c r="BE10" s="359"/>
      <c r="BF10" s="359"/>
      <c r="BG10" s="374"/>
      <c r="DF10" s="9"/>
      <c r="DG10" s="28"/>
      <c r="DI10" s="28"/>
      <c r="DK10" s="28"/>
      <c r="DO10" s="28"/>
      <c r="DQ10" s="28"/>
      <c r="DS10" s="28"/>
      <c r="DU10" s="28"/>
      <c r="DW10" s="28"/>
    </row>
    <row r="11" spans="1:127" ht="12.75" customHeight="1" x14ac:dyDescent="0.2">
      <c r="A11" s="397">
        <v>6</v>
      </c>
      <c r="B11" s="398"/>
      <c r="C11" s="398"/>
      <c r="D11" s="398"/>
      <c r="E11" s="399"/>
      <c r="F11" s="82">
        <v>6</v>
      </c>
      <c r="G11" s="100">
        <v>6</v>
      </c>
      <c r="H11" s="377">
        <v>6</v>
      </c>
      <c r="I11" s="378"/>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2" t="str">
        <f>IF('Bilan Groupe Compétences'!A13="","",'Bilan Groupe Compétences'!A13)</f>
        <v>Orientation MA1 : Communiquer avec courtoisie, faire preuve de serviabilité, de calme et de tact</v>
      </c>
      <c r="B12" s="363"/>
      <c r="C12" s="363"/>
      <c r="D12" s="363"/>
      <c r="E12" s="363"/>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60" t="str">
        <f t="shared" ref="H12:H71" si="6">IF(HR307="","",HR307)</f>
        <v/>
      </c>
      <c r="I12" s="361"/>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2" t="str">
        <f>IF('Bilan Groupe Compétences'!A14="","",'Bilan Groupe Compétences'!A14)</f>
        <v>Orientation MA2 : Maintenir son espace de travail fonctionnel et propre dans le respect des règles internes</v>
      </c>
      <c r="B13" s="363"/>
      <c r="C13" s="363"/>
      <c r="D13" s="363"/>
      <c r="E13" s="364"/>
      <c r="F13" s="96" t="str">
        <f t="shared" si="4"/>
        <v/>
      </c>
      <c r="G13" s="95" t="str">
        <f t="shared" si="5"/>
        <v/>
      </c>
      <c r="H13" s="360" t="str">
        <f t="shared" si="6"/>
        <v/>
      </c>
      <c r="I13" s="361"/>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2" t="str">
        <f>IF('Bilan Groupe Compétences'!A15="","",'Bilan Groupe Compétences'!A15)</f>
        <v>Orientation MA3 : Rechercher, trier, classifier, sélectionner l'information papier et numérique</v>
      </c>
      <c r="B14" s="363"/>
      <c r="C14" s="363"/>
      <c r="D14" s="363"/>
      <c r="E14" s="364"/>
      <c r="F14" s="96" t="str">
        <f t="shared" si="4"/>
        <v/>
      </c>
      <c r="G14" s="95" t="str">
        <f t="shared" si="5"/>
        <v/>
      </c>
      <c r="H14" s="360" t="str">
        <f t="shared" si="6"/>
        <v/>
      </c>
      <c r="I14" s="361"/>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2" t="str">
        <f>IF('Bilan Groupe Compétences'!A16="","",'Bilan Groupe Compétences'!A16)</f>
        <v>Orientation MA4 : Rédiger correctement des messages et comptes-rendus simples</v>
      </c>
      <c r="B15" s="363"/>
      <c r="C15" s="363"/>
      <c r="D15" s="363"/>
      <c r="E15" s="364"/>
      <c r="F15" s="96" t="str">
        <f t="shared" si="4"/>
        <v/>
      </c>
      <c r="G15" s="95" t="str">
        <f t="shared" si="5"/>
        <v/>
      </c>
      <c r="H15" s="360" t="str">
        <f t="shared" si="6"/>
        <v/>
      </c>
      <c r="I15" s="361"/>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2" t="str">
        <f>IF('Bilan Groupe Compétences'!A17="","",'Bilan Groupe Compétences'!A17)</f>
        <v>Orientation MA5 : Montrer de l'intérêt pour l'anglais et/ou autre(s) langue(s) étrangère(s)</v>
      </c>
      <c r="B16" s="363"/>
      <c r="C16" s="363"/>
      <c r="D16" s="363"/>
      <c r="E16" s="364"/>
      <c r="F16" s="96" t="str">
        <f t="shared" si="4"/>
        <v/>
      </c>
      <c r="G16" s="95" t="str">
        <f t="shared" si="5"/>
        <v/>
      </c>
      <c r="H16" s="360" t="str">
        <f t="shared" si="6"/>
        <v/>
      </c>
      <c r="I16" s="361"/>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2" t="str">
        <f>IF('Bilan Groupe Compétences'!A18="","",'Bilan Groupe Compétences'!A18)</f>
        <v>Orientation MCV-A1 : Effectuer et comprendre des calculs commerciaux simples (cadencier, % TVA et réduction)</v>
      </c>
      <c r="B17" s="363"/>
      <c r="C17" s="363"/>
      <c r="D17" s="363"/>
      <c r="E17" s="364"/>
      <c r="F17" s="96" t="str">
        <f t="shared" si="4"/>
        <v/>
      </c>
      <c r="G17" s="95" t="str">
        <f t="shared" si="5"/>
        <v/>
      </c>
      <c r="H17" s="360" t="str">
        <f t="shared" si="6"/>
        <v/>
      </c>
      <c r="I17" s="361"/>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2" t="str">
        <f>IF('Bilan Groupe Compétences'!A19="","",'Bilan Groupe Compétences'!A19)</f>
        <v>Orientation MCV-A2 : Travailler en équipe, collaborer, communiquer avec ses collaborateurs</v>
      </c>
      <c r="B18" s="363"/>
      <c r="C18" s="363"/>
      <c r="D18" s="363"/>
      <c r="E18" s="364"/>
      <c r="F18" s="96" t="str">
        <f t="shared" si="4"/>
        <v/>
      </c>
      <c r="G18" s="95" t="str">
        <f t="shared" si="5"/>
        <v/>
      </c>
      <c r="H18" s="360" t="str">
        <f t="shared" si="6"/>
        <v/>
      </c>
      <c r="I18" s="361"/>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2" t="str">
        <f>IF('Bilan Groupe Compétences'!A20="","",'Bilan Groupe Compétences'!A20)</f>
        <v>Orientation MCV-A3 : Argumenter, convaincre, répondre à des objections sur des sujets (ou produits) simples</v>
      </c>
      <c r="B19" s="363"/>
      <c r="C19" s="363"/>
      <c r="D19" s="363"/>
      <c r="E19" s="364"/>
      <c r="F19" s="96" t="str">
        <f t="shared" si="4"/>
        <v/>
      </c>
      <c r="G19" s="95" t="str">
        <f t="shared" si="5"/>
        <v/>
      </c>
      <c r="H19" s="360" t="str">
        <f t="shared" si="6"/>
        <v/>
      </c>
      <c r="I19" s="361"/>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2" t="str">
        <f>IF('Bilan Groupe Compétences'!A21="","",'Bilan Groupe Compétences'!A21)</f>
        <v>Orientation MCV-A4 : Se montrer dynamique, rapide et efficace dans la réalisation de tâches matérielles</v>
      </c>
      <c r="B20" s="363"/>
      <c r="C20" s="363"/>
      <c r="D20" s="363"/>
      <c r="E20" s="364"/>
      <c r="F20" s="96" t="str">
        <f t="shared" si="4"/>
        <v/>
      </c>
      <c r="G20" s="95" t="str">
        <f t="shared" si="5"/>
        <v/>
      </c>
      <c r="H20" s="360" t="str">
        <f t="shared" si="6"/>
        <v/>
      </c>
      <c r="I20" s="361"/>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2" t="str">
        <f>IF('Bilan Groupe Compétences'!A22="","",'Bilan Groupe Compétences'!A22)</f>
        <v>Orientation MCV-A5 : Mettre en valeur des présentations de produits et/ou créer des affichettes attrayantes</v>
      </c>
      <c r="B21" s="363"/>
      <c r="C21" s="363"/>
      <c r="D21" s="363"/>
      <c r="E21" s="364"/>
      <c r="F21" s="96" t="str">
        <f t="shared" si="4"/>
        <v/>
      </c>
      <c r="G21" s="95" t="str">
        <f t="shared" si="5"/>
        <v/>
      </c>
      <c r="H21" s="360" t="str">
        <f t="shared" si="6"/>
        <v/>
      </c>
      <c r="I21" s="361"/>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2" t="str">
        <f>IF('Bilan Groupe Compétences'!A23="","",'Bilan Groupe Compétences'!A23)</f>
        <v>Orientation MCV-B1 : Travailler en autonomie, faire preuve d’indépendance et d’organisation, prendre des initiatives</v>
      </c>
      <c r="B22" s="363"/>
      <c r="C22" s="363"/>
      <c r="D22" s="363"/>
      <c r="E22" s="364"/>
      <c r="F22" s="96" t="str">
        <f t="shared" si="4"/>
        <v/>
      </c>
      <c r="G22" s="95" t="str">
        <f t="shared" si="5"/>
        <v/>
      </c>
      <c r="H22" s="360" t="str">
        <f t="shared" si="6"/>
        <v/>
      </c>
      <c r="I22" s="361"/>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2" t="str">
        <f>IF('Bilan Groupe Compétences'!A24="","",'Bilan Groupe Compétences'!A24)</f>
        <v>Orientation MCV-B2 : Faire preuve de qualité d'écoute, d'observation, d'adaptabilité et d'aisance verbale</v>
      </c>
      <c r="B23" s="363"/>
      <c r="C23" s="363"/>
      <c r="D23" s="363"/>
      <c r="E23" s="364"/>
      <c r="F23" s="96" t="str">
        <f t="shared" si="4"/>
        <v/>
      </c>
      <c r="G23" s="95" t="str">
        <f t="shared" si="5"/>
        <v/>
      </c>
      <c r="H23" s="360" t="str">
        <f t="shared" si="6"/>
        <v/>
      </c>
      <c r="I23" s="361"/>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2" t="str">
        <f>IF('Bilan Groupe Compétences'!A25="","",'Bilan Groupe Compétences'!A25)</f>
        <v>Orientation MCV-B3 : Faire preuve d'aisance, de persévérance dans l'argumentation, la réponse aux objections</v>
      </c>
      <c r="B24" s="363"/>
      <c r="C24" s="363"/>
      <c r="D24" s="363"/>
      <c r="E24" s="364"/>
      <c r="F24" s="96" t="str">
        <f t="shared" si="4"/>
        <v/>
      </c>
      <c r="G24" s="95" t="str">
        <f t="shared" si="5"/>
        <v/>
      </c>
      <c r="H24" s="360" t="str">
        <f t="shared" si="6"/>
        <v/>
      </c>
      <c r="I24" s="361"/>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2" t="str">
        <f>IF('Bilan Groupe Compétences'!A26="","",'Bilan Groupe Compétences'!A26)</f>
        <v>Orientation MCV-B4 : Analyser, synthétiser, s’autoanalyser avec pertinence à l’oral ou l’écrit</v>
      </c>
      <c r="B25" s="363"/>
      <c r="C25" s="363"/>
      <c r="D25" s="363"/>
      <c r="E25" s="364"/>
      <c r="F25" s="96" t="str">
        <f t="shared" si="4"/>
        <v/>
      </c>
      <c r="G25" s="95" t="str">
        <f t="shared" si="5"/>
        <v/>
      </c>
      <c r="H25" s="360" t="str">
        <f t="shared" si="6"/>
        <v/>
      </c>
      <c r="I25" s="361"/>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2" t="str">
        <f>IF('Bilan Groupe Compétences'!A27="","",'Bilan Groupe Compétences'!A27)</f>
        <v>Orientation MCV-B5 : Se montrer rationnel, flexible et entreprenant dans des situations de mobilité</v>
      </c>
      <c r="B26" s="363"/>
      <c r="C26" s="363"/>
      <c r="D26" s="363"/>
      <c r="E26" s="364"/>
      <c r="F26" s="96" t="str">
        <f t="shared" si="4"/>
        <v/>
      </c>
      <c r="G26" s="95" t="str">
        <f t="shared" si="5"/>
        <v/>
      </c>
      <c r="H26" s="360" t="str">
        <f t="shared" si="6"/>
        <v/>
      </c>
      <c r="I26" s="361"/>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2" t="str">
        <f>IF('Bilan Groupe Compétences'!A28="","",'Bilan Groupe Compétences'!A28)</f>
        <v>1.A. Prendre contact avec le client interne ou externe (ou prospect), dans un cadre omnicanal :</v>
      </c>
      <c r="B27" s="363"/>
      <c r="C27" s="363"/>
      <c r="D27" s="363"/>
      <c r="E27" s="364"/>
      <c r="F27" s="96" t="str">
        <f t="shared" si="4"/>
        <v/>
      </c>
      <c r="G27" s="95" t="str">
        <f t="shared" si="5"/>
        <v/>
      </c>
      <c r="H27" s="360" t="str">
        <f t="shared" si="6"/>
        <v/>
      </c>
      <c r="I27" s="361"/>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2" t="str">
        <f>IF('Bilan Groupe Compétences'!A29="","",'Bilan Groupe Compétences'!A29)</f>
        <v>1.B. Identifier le client externe ou interne à l’organisation et ses caractéristiques, dans un cadre omnicanal</v>
      </c>
      <c r="B28" s="363"/>
      <c r="C28" s="363"/>
      <c r="D28" s="363"/>
      <c r="E28" s="364"/>
      <c r="F28" s="96" t="str">
        <f t="shared" si="4"/>
        <v/>
      </c>
      <c r="G28" s="95" t="str">
        <f t="shared" si="5"/>
        <v/>
      </c>
      <c r="H28" s="360" t="str">
        <f t="shared" si="6"/>
        <v/>
      </c>
      <c r="I28" s="361"/>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2" t="str">
        <f>IF('Bilan Groupe Compétences'!A30="","",'Bilan Groupe Compétences'!A30)</f>
        <v>1.C. Identifier le besoin du client externe ou interne (ou du prospect), dans un cadre omnicanal</v>
      </c>
      <c r="B29" s="363"/>
      <c r="C29" s="363"/>
      <c r="D29" s="363"/>
      <c r="E29" s="364"/>
      <c r="F29" s="96" t="str">
        <f t="shared" si="4"/>
        <v/>
      </c>
      <c r="G29" s="95" t="str">
        <f t="shared" si="5"/>
        <v/>
      </c>
      <c r="H29" s="360" t="str">
        <f t="shared" si="6"/>
        <v/>
      </c>
      <c r="I29" s="361"/>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2" t="str">
        <f>IF('Bilan Groupe Compétences'!A31="","",'Bilan Groupe Compétences'!A31)</f>
        <v>1.D. Proposer une solution adaptée au parcours et à l’expérience du client interne ou externe (ou prospect), dans un cadre omnicanal</v>
      </c>
      <c r="B30" s="363"/>
      <c r="C30" s="363"/>
      <c r="D30" s="363"/>
      <c r="E30" s="364"/>
      <c r="F30" s="96" t="str">
        <f t="shared" si="4"/>
        <v/>
      </c>
      <c r="G30" s="95" t="str">
        <f t="shared" si="5"/>
        <v/>
      </c>
      <c r="H30" s="360" t="str">
        <f t="shared" si="6"/>
        <v/>
      </c>
      <c r="I30" s="361"/>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2" t="str">
        <f>IF('Bilan Groupe Compétences'!A32="","",'Bilan Groupe Compétences'!A32)</f>
        <v>2.A. Gérer le suivi de la demande du client interne ou externe (ou du prospect) dans un cadre omnicanal, notamment :</v>
      </c>
      <c r="B31" s="363"/>
      <c r="C31" s="363"/>
      <c r="D31" s="363"/>
      <c r="E31" s="364"/>
      <c r="F31" s="96" t="str">
        <f t="shared" si="4"/>
        <v/>
      </c>
      <c r="G31" s="95" t="str">
        <f t="shared" si="5"/>
        <v/>
      </c>
      <c r="H31" s="360" t="str">
        <f t="shared" si="6"/>
        <v/>
      </c>
      <c r="I31" s="361"/>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2" t="str">
        <f>IF('Bilan Groupe Compétences'!A33="","",'Bilan Groupe Compétences'!A33)</f>
        <v>2.B. Satisfaire le client interne ou externe (ou prospect) dans un cadre omnicanal</v>
      </c>
      <c r="B32" s="363"/>
      <c r="C32" s="363"/>
      <c r="D32" s="363"/>
      <c r="E32" s="364"/>
      <c r="F32" s="96" t="str">
        <f t="shared" si="4"/>
        <v/>
      </c>
      <c r="G32" s="95" t="str">
        <f t="shared" si="5"/>
        <v/>
      </c>
      <c r="H32" s="360" t="str">
        <f t="shared" si="6"/>
        <v/>
      </c>
      <c r="I32" s="361"/>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2" t="str">
        <f>IF('Bilan Groupe Compétences'!A34="","",'Bilan Groupe Compétences'!A34)</f>
        <v>2.C. Fidéliser/pérenniser la relation avec le client interne ou externe dans un cadre omnicanal</v>
      </c>
      <c r="B33" s="363"/>
      <c r="C33" s="363"/>
      <c r="D33" s="363"/>
      <c r="E33" s="364"/>
      <c r="F33" s="96" t="str">
        <f t="shared" si="4"/>
        <v/>
      </c>
      <c r="G33" s="95" t="str">
        <f t="shared" si="5"/>
        <v/>
      </c>
      <c r="H33" s="360" t="str">
        <f t="shared" si="6"/>
        <v/>
      </c>
      <c r="I33" s="361"/>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2" t="str">
        <f>IF('Bilan Groupe Compétences'!A35="","",'Bilan Groupe Compétences'!A35)</f>
        <v>3.A. Assurer la veille informationnelle et commerciale (la collecte) dans un cadre omnicanal</v>
      </c>
      <c r="B34" s="363"/>
      <c r="C34" s="363"/>
      <c r="D34" s="363"/>
      <c r="E34" s="364"/>
      <c r="F34" s="96" t="str">
        <f t="shared" si="4"/>
        <v/>
      </c>
      <c r="G34" s="95" t="str">
        <f t="shared" si="5"/>
        <v/>
      </c>
      <c r="H34" s="360" t="str">
        <f t="shared" si="6"/>
        <v/>
      </c>
      <c r="I34" s="361"/>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2" t="str">
        <f>IF('Bilan Groupe Compétences'!A36="","",'Bilan Groupe Compétences'!A36)</f>
        <v>3.B. Traiter et exploiter l’information relative à la relation client (interne, externe ou prospect) dans un cadre omnicanal</v>
      </c>
      <c r="B35" s="363"/>
      <c r="C35" s="363"/>
      <c r="D35" s="363"/>
      <c r="E35" s="364"/>
      <c r="F35" s="96" t="str">
        <f t="shared" si="4"/>
        <v/>
      </c>
      <c r="G35" s="95" t="str">
        <f t="shared" si="5"/>
        <v/>
      </c>
      <c r="H35" s="360" t="str">
        <f t="shared" si="6"/>
        <v/>
      </c>
      <c r="I35" s="361"/>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2" t="str">
        <f>IF('Bilan Groupe Compétences'!A37="","",'Bilan Groupe Compétences'!A37)</f>
        <v>3.C. Diffuser l’information au client interne, externe ou au prospect dans un cadre omnicanal</v>
      </c>
      <c r="B36" s="363"/>
      <c r="C36" s="363"/>
      <c r="D36" s="363"/>
      <c r="E36" s="364"/>
      <c r="F36" s="96" t="str">
        <f t="shared" si="4"/>
        <v/>
      </c>
      <c r="G36" s="95" t="str">
        <f t="shared" si="5"/>
        <v/>
      </c>
      <c r="H36" s="360" t="str">
        <f t="shared" si="6"/>
        <v/>
      </c>
      <c r="I36" s="361"/>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2" t="str">
        <f>IF('Bilan Groupe Compétences'!A38="","",'Bilan Groupe Compétences'!A38)</f>
        <v>CT 1. Produire un résultat conforme à la commande (de la hiérarchie, du client…)</v>
      </c>
      <c r="B37" s="363"/>
      <c r="C37" s="363"/>
      <c r="D37" s="363"/>
      <c r="E37" s="364"/>
      <c r="F37" s="96" t="str">
        <f t="shared" si="4"/>
        <v/>
      </c>
      <c r="G37" s="95" t="str">
        <f t="shared" si="5"/>
        <v/>
      </c>
      <c r="H37" s="360" t="str">
        <f t="shared" si="6"/>
        <v/>
      </c>
      <c r="I37" s="361"/>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2" t="str">
        <f>IF('Bilan Groupe Compétences'!A39="","",'Bilan Groupe Compétences'!A39)</f>
        <v>CT 2. Respecter les délais impartis</v>
      </c>
      <c r="B38" s="363"/>
      <c r="C38" s="363"/>
      <c r="D38" s="363"/>
      <c r="E38" s="364"/>
      <c r="F38" s="96" t="str">
        <f t="shared" si="4"/>
        <v/>
      </c>
      <c r="G38" s="95" t="str">
        <f t="shared" si="5"/>
        <v/>
      </c>
      <c r="H38" s="360" t="str">
        <f t="shared" si="6"/>
        <v/>
      </c>
      <c r="I38" s="361"/>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2" t="str">
        <f>IF('Bilan Groupe Compétences'!A40="","",'Bilan Groupe Compétences'!A40)</f>
        <v>CT 3. Restituer la présentation de son activité</v>
      </c>
      <c r="B39" s="363"/>
      <c r="C39" s="363"/>
      <c r="D39" s="363"/>
      <c r="E39" s="364"/>
      <c r="F39" s="96" t="str">
        <f t="shared" si="4"/>
        <v/>
      </c>
      <c r="G39" s="95" t="str">
        <f t="shared" si="5"/>
        <v/>
      </c>
      <c r="H39" s="360" t="str">
        <f t="shared" si="6"/>
        <v/>
      </c>
      <c r="I39" s="361"/>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2" t="str">
        <f>IF('Bilan Groupe Compétences'!A41="","",'Bilan Groupe Compétences'!A41)</f>
        <v>CT 4. S'impliquer dans son action</v>
      </c>
      <c r="B40" s="363"/>
      <c r="C40" s="363"/>
      <c r="D40" s="363"/>
      <c r="E40" s="364"/>
      <c r="F40" s="96" t="str">
        <f t="shared" si="4"/>
        <v/>
      </c>
      <c r="G40" s="95" t="str">
        <f t="shared" si="5"/>
        <v/>
      </c>
      <c r="H40" s="360" t="str">
        <f t="shared" si="6"/>
        <v/>
      </c>
      <c r="I40" s="361"/>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2" t="str">
        <f>IF('Bilan Groupe Compétences'!A42="","",'Bilan Groupe Compétences'!A42)</f>
        <v>CT 5. S'intégrer de façon harmonieuse et constructive à l'équipe de travail</v>
      </c>
      <c r="B41" s="363"/>
      <c r="C41" s="363"/>
      <c r="D41" s="363"/>
      <c r="E41" s="364"/>
      <c r="F41" s="96" t="str">
        <f t="shared" si="4"/>
        <v/>
      </c>
      <c r="G41" s="95" t="str">
        <f t="shared" si="5"/>
        <v/>
      </c>
      <c r="H41" s="360" t="str">
        <f t="shared" si="6"/>
        <v/>
      </c>
      <c r="I41" s="361"/>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2" t="str">
        <f>IF('Bilan Groupe Compétences'!A43="","",'Bilan Groupe Compétences'!A43)</f>
        <v>CT 6. Rechercher l'information et l'exploiter</v>
      </c>
      <c r="B42" s="363"/>
      <c r="C42" s="363"/>
      <c r="D42" s="363"/>
      <c r="E42" s="364"/>
      <c r="F42" s="96" t="str">
        <f t="shared" si="4"/>
        <v/>
      </c>
      <c r="G42" s="95" t="str">
        <f t="shared" si="5"/>
        <v/>
      </c>
      <c r="H42" s="360" t="str">
        <f t="shared" si="6"/>
        <v/>
      </c>
      <c r="I42" s="361"/>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2" t="str">
        <f>IF('Bilan Groupe Compétences'!A44="","",'Bilan Groupe Compétences'!A44)</f>
        <v>CT 7. A l'écrit, s'exprimer avec la qualité rédactionnelle attendue</v>
      </c>
      <c r="B43" s="363"/>
      <c r="C43" s="363"/>
      <c r="D43" s="363"/>
      <c r="E43" s="364"/>
      <c r="F43" s="96" t="str">
        <f t="shared" si="4"/>
        <v/>
      </c>
      <c r="G43" s="95" t="str">
        <f t="shared" si="5"/>
        <v/>
      </c>
      <c r="H43" s="360" t="str">
        <f t="shared" si="6"/>
        <v/>
      </c>
      <c r="I43" s="361"/>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2" t="str">
        <f>IF('Bilan Groupe Compétences'!A45="","",'Bilan Groupe Compétences'!A45)</f>
        <v>CT 8. A l'oral, s'exprimer de façon professionnelle</v>
      </c>
      <c r="B44" s="363"/>
      <c r="C44" s="363"/>
      <c r="D44" s="363"/>
      <c r="E44" s="364"/>
      <c r="F44" s="96" t="str">
        <f t="shared" si="4"/>
        <v/>
      </c>
      <c r="G44" s="95" t="str">
        <f t="shared" si="5"/>
        <v/>
      </c>
      <c r="H44" s="360" t="str">
        <f t="shared" si="6"/>
        <v/>
      </c>
      <c r="I44" s="361"/>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2" t="str">
        <f>IF('Bilan Groupe Compétences'!A46="","",'Bilan Groupe Compétences'!A46)</f>
        <v>CT 9. Développer son agilité numérique</v>
      </c>
      <c r="B45" s="363"/>
      <c r="C45" s="363"/>
      <c r="D45" s="363"/>
      <c r="E45" s="364"/>
      <c r="F45" s="96" t="str">
        <f t="shared" si="4"/>
        <v/>
      </c>
      <c r="G45" s="95" t="str">
        <f t="shared" si="5"/>
        <v/>
      </c>
      <c r="H45" s="360" t="str">
        <f t="shared" si="6"/>
        <v/>
      </c>
      <c r="I45" s="361"/>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2" t="str">
        <f>IF('Bilan Groupe Compétences'!A47="","",'Bilan Groupe Compétences'!A47)</f>
        <v>CT 10. Adopter une posture professionnelle (non verbal)</v>
      </c>
      <c r="B46" s="363"/>
      <c r="C46" s="363"/>
      <c r="D46" s="363"/>
      <c r="E46" s="364"/>
      <c r="F46" s="96" t="str">
        <f t="shared" si="4"/>
        <v/>
      </c>
      <c r="G46" s="95" t="str">
        <f t="shared" si="5"/>
        <v/>
      </c>
      <c r="H46" s="360" t="str">
        <f t="shared" si="6"/>
        <v/>
      </c>
      <c r="I46" s="361"/>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2" t="str">
        <f>IF('Bilan Groupe Compétences'!A48="","",'Bilan Groupe Compétences'!A48)</f>
        <v>CT 11. S'autoévaluer</v>
      </c>
      <c r="B47" s="363"/>
      <c r="C47" s="363"/>
      <c r="D47" s="363"/>
      <c r="E47" s="364"/>
      <c r="F47" s="96" t="str">
        <f t="shared" si="4"/>
        <v/>
      </c>
      <c r="G47" s="95" t="str">
        <f t="shared" si="5"/>
        <v/>
      </c>
      <c r="H47" s="360" t="str">
        <f t="shared" si="6"/>
        <v/>
      </c>
      <c r="I47" s="361"/>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2" t="str">
        <f>IF('Bilan Groupe Compétences'!A49="","",'Bilan Groupe Compétences'!A49)</f>
        <v/>
      </c>
      <c r="B48" s="363"/>
      <c r="C48" s="363"/>
      <c r="D48" s="363"/>
      <c r="E48" s="364"/>
      <c r="F48" s="96" t="str">
        <f t="shared" si="4"/>
        <v/>
      </c>
      <c r="G48" s="95" t="str">
        <f t="shared" si="5"/>
        <v/>
      </c>
      <c r="H48" s="360" t="str">
        <f t="shared" si="6"/>
        <v/>
      </c>
      <c r="I48" s="361"/>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2" t="str">
        <f>IF('Bilan Groupe Compétences'!A50="","",'Bilan Groupe Compétences'!A50)</f>
        <v/>
      </c>
      <c r="B49" s="363"/>
      <c r="C49" s="363"/>
      <c r="D49" s="363"/>
      <c r="E49" s="364"/>
      <c r="F49" s="96" t="str">
        <f t="shared" si="4"/>
        <v/>
      </c>
      <c r="G49" s="95" t="str">
        <f t="shared" si="5"/>
        <v/>
      </c>
      <c r="H49" s="360" t="str">
        <f t="shared" si="6"/>
        <v/>
      </c>
      <c r="I49" s="361"/>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2" t="str">
        <f>IF('Bilan Groupe Compétences'!A51="","",'Bilan Groupe Compétences'!A51)</f>
        <v/>
      </c>
      <c r="B50" s="363"/>
      <c r="C50" s="363"/>
      <c r="D50" s="363"/>
      <c r="E50" s="364"/>
      <c r="F50" s="96" t="str">
        <f t="shared" si="4"/>
        <v/>
      </c>
      <c r="G50" s="95" t="str">
        <f t="shared" si="5"/>
        <v/>
      </c>
      <c r="H50" s="360" t="str">
        <f t="shared" si="6"/>
        <v/>
      </c>
      <c r="I50" s="361"/>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2" t="str">
        <f>IF('Bilan Groupe Compétences'!A52="","",'Bilan Groupe Compétences'!A52)</f>
        <v/>
      </c>
      <c r="B51" s="363"/>
      <c r="C51" s="363"/>
      <c r="D51" s="363"/>
      <c r="E51" s="364"/>
      <c r="F51" s="96" t="str">
        <f t="shared" si="4"/>
        <v/>
      </c>
      <c r="G51" s="95" t="str">
        <f t="shared" si="5"/>
        <v/>
      </c>
      <c r="H51" s="360" t="str">
        <f t="shared" si="6"/>
        <v/>
      </c>
      <c r="I51" s="361"/>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2" t="str">
        <f>IF('Bilan Groupe Compétences'!A53="","",'Bilan Groupe Compétences'!A53)</f>
        <v/>
      </c>
      <c r="B52" s="363"/>
      <c r="C52" s="363"/>
      <c r="D52" s="363"/>
      <c r="E52" s="364"/>
      <c r="F52" s="96" t="str">
        <f t="shared" si="4"/>
        <v/>
      </c>
      <c r="G52" s="95" t="str">
        <f t="shared" si="5"/>
        <v/>
      </c>
      <c r="H52" s="360" t="str">
        <f t="shared" si="6"/>
        <v/>
      </c>
      <c r="I52" s="361"/>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2" t="str">
        <f>IF('Bilan Groupe Compétences'!A54="","",'Bilan Groupe Compétences'!A54)</f>
        <v/>
      </c>
      <c r="B53" s="363"/>
      <c r="C53" s="363"/>
      <c r="D53" s="363"/>
      <c r="E53" s="364"/>
      <c r="F53" s="96" t="str">
        <f t="shared" si="4"/>
        <v/>
      </c>
      <c r="G53" s="95" t="str">
        <f t="shared" si="5"/>
        <v/>
      </c>
      <c r="H53" s="360" t="str">
        <f t="shared" si="6"/>
        <v/>
      </c>
      <c r="I53" s="361"/>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2" t="str">
        <f>IF('Bilan Groupe Compétences'!A55="","",'Bilan Groupe Compétences'!A55)</f>
        <v/>
      </c>
      <c r="B54" s="363"/>
      <c r="C54" s="363"/>
      <c r="D54" s="363"/>
      <c r="E54" s="364"/>
      <c r="F54" s="96" t="str">
        <f t="shared" si="4"/>
        <v/>
      </c>
      <c r="G54" s="95" t="str">
        <f t="shared" si="5"/>
        <v/>
      </c>
      <c r="H54" s="360" t="str">
        <f t="shared" si="6"/>
        <v/>
      </c>
      <c r="I54" s="361"/>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2" t="str">
        <f>IF('Bilan Groupe Compétences'!A56="","",'Bilan Groupe Compétences'!A56)</f>
        <v/>
      </c>
      <c r="B55" s="363"/>
      <c r="C55" s="363"/>
      <c r="D55" s="363"/>
      <c r="E55" s="364"/>
      <c r="F55" s="96" t="str">
        <f t="shared" si="4"/>
        <v/>
      </c>
      <c r="G55" s="95" t="str">
        <f t="shared" si="5"/>
        <v/>
      </c>
      <c r="H55" s="360" t="str">
        <f t="shared" si="6"/>
        <v/>
      </c>
      <c r="I55" s="361"/>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2" t="str">
        <f>IF('Bilan Groupe Compétences'!A57="","",'Bilan Groupe Compétences'!A57)</f>
        <v/>
      </c>
      <c r="B56" s="363"/>
      <c r="C56" s="363"/>
      <c r="D56" s="363"/>
      <c r="E56" s="364"/>
      <c r="F56" s="96" t="str">
        <f t="shared" si="4"/>
        <v/>
      </c>
      <c r="G56" s="95" t="str">
        <f t="shared" si="5"/>
        <v/>
      </c>
      <c r="H56" s="360" t="str">
        <f t="shared" si="6"/>
        <v/>
      </c>
      <c r="I56" s="361"/>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2" t="str">
        <f>IF('Bilan Groupe Compétences'!A58="","",'Bilan Groupe Compétences'!A58)</f>
        <v/>
      </c>
      <c r="B57" s="363"/>
      <c r="C57" s="363"/>
      <c r="D57" s="363"/>
      <c r="E57" s="364"/>
      <c r="F57" s="96" t="str">
        <f t="shared" si="4"/>
        <v/>
      </c>
      <c r="G57" s="95" t="str">
        <f t="shared" si="5"/>
        <v/>
      </c>
      <c r="H57" s="360" t="str">
        <f t="shared" si="6"/>
        <v/>
      </c>
      <c r="I57" s="361"/>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2" t="str">
        <f>IF('Bilan Groupe Compétences'!A59="","",'Bilan Groupe Compétences'!A59)</f>
        <v/>
      </c>
      <c r="B58" s="363"/>
      <c r="C58" s="363"/>
      <c r="D58" s="363"/>
      <c r="E58" s="364"/>
      <c r="F58" s="96" t="str">
        <f t="shared" si="4"/>
        <v/>
      </c>
      <c r="G58" s="95" t="str">
        <f t="shared" si="5"/>
        <v/>
      </c>
      <c r="H58" s="360" t="str">
        <f t="shared" si="6"/>
        <v/>
      </c>
      <c r="I58" s="361"/>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2" t="str">
        <f>IF('Bilan Groupe Compétences'!A60="","",'Bilan Groupe Compétences'!A60)</f>
        <v/>
      </c>
      <c r="B59" s="363"/>
      <c r="C59" s="363"/>
      <c r="D59" s="363"/>
      <c r="E59" s="364"/>
      <c r="F59" s="96" t="str">
        <f t="shared" si="4"/>
        <v/>
      </c>
      <c r="G59" s="95" t="str">
        <f t="shared" si="5"/>
        <v/>
      </c>
      <c r="H59" s="360" t="str">
        <f t="shared" si="6"/>
        <v/>
      </c>
      <c r="I59" s="361"/>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2" t="str">
        <f>IF('Bilan Groupe Compétences'!A61="","",'Bilan Groupe Compétences'!A61)</f>
        <v/>
      </c>
      <c r="B60" s="363"/>
      <c r="C60" s="363"/>
      <c r="D60" s="363"/>
      <c r="E60" s="364"/>
      <c r="F60" s="96" t="str">
        <f t="shared" si="4"/>
        <v/>
      </c>
      <c r="G60" s="95" t="str">
        <f t="shared" si="5"/>
        <v/>
      </c>
      <c r="H60" s="360" t="str">
        <f t="shared" si="6"/>
        <v/>
      </c>
      <c r="I60" s="361"/>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2" t="str">
        <f>IF('Bilan Groupe Compétences'!A62="","",'Bilan Groupe Compétences'!A62)</f>
        <v/>
      </c>
      <c r="B61" s="363"/>
      <c r="C61" s="363"/>
      <c r="D61" s="363"/>
      <c r="E61" s="364"/>
      <c r="F61" s="96" t="str">
        <f t="shared" si="4"/>
        <v/>
      </c>
      <c r="G61" s="95" t="str">
        <f t="shared" si="5"/>
        <v/>
      </c>
      <c r="H61" s="360" t="str">
        <f t="shared" si="6"/>
        <v/>
      </c>
      <c r="I61" s="361"/>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2" t="str">
        <f>IF('Bilan Groupe Compétences'!A63="","",'Bilan Groupe Compétences'!A63)</f>
        <v/>
      </c>
      <c r="B62" s="363"/>
      <c r="C62" s="363"/>
      <c r="D62" s="363"/>
      <c r="E62" s="364"/>
      <c r="F62" s="96" t="str">
        <f t="shared" si="4"/>
        <v/>
      </c>
      <c r="G62" s="95" t="str">
        <f t="shared" si="5"/>
        <v/>
      </c>
      <c r="H62" s="360" t="str">
        <f t="shared" si="6"/>
        <v/>
      </c>
      <c r="I62" s="361"/>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2" t="str">
        <f>IF('Bilan Groupe Compétences'!A64="","",'Bilan Groupe Compétences'!A64)</f>
        <v/>
      </c>
      <c r="B63" s="363"/>
      <c r="C63" s="363"/>
      <c r="D63" s="363"/>
      <c r="E63" s="364"/>
      <c r="F63" s="96" t="str">
        <f t="shared" si="4"/>
        <v/>
      </c>
      <c r="G63" s="95" t="str">
        <f t="shared" si="5"/>
        <v/>
      </c>
      <c r="H63" s="360" t="str">
        <f t="shared" si="6"/>
        <v/>
      </c>
      <c r="I63" s="361"/>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2" t="str">
        <f>IF('Bilan Groupe Compétences'!A65="","",'Bilan Groupe Compétences'!A65)</f>
        <v/>
      </c>
      <c r="B64" s="363"/>
      <c r="C64" s="363"/>
      <c r="D64" s="363"/>
      <c r="E64" s="364"/>
      <c r="F64" s="96" t="str">
        <f t="shared" si="4"/>
        <v/>
      </c>
      <c r="G64" s="95" t="str">
        <f t="shared" si="5"/>
        <v/>
      </c>
      <c r="H64" s="360" t="str">
        <f t="shared" si="6"/>
        <v/>
      </c>
      <c r="I64" s="361"/>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2" t="str">
        <f>IF('Bilan Groupe Compétences'!A66="","",'Bilan Groupe Compétences'!A66)</f>
        <v/>
      </c>
      <c r="B65" s="363"/>
      <c r="C65" s="363"/>
      <c r="D65" s="363"/>
      <c r="E65" s="364"/>
      <c r="F65" s="96" t="str">
        <f t="shared" si="4"/>
        <v/>
      </c>
      <c r="G65" s="95" t="str">
        <f t="shared" si="5"/>
        <v/>
      </c>
      <c r="H65" s="360" t="str">
        <f t="shared" si="6"/>
        <v/>
      </c>
      <c r="I65" s="361"/>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2" t="str">
        <f>IF('Bilan Groupe Compétences'!A67="","",'Bilan Groupe Compétences'!A67)</f>
        <v/>
      </c>
      <c r="B66" s="363"/>
      <c r="C66" s="363"/>
      <c r="D66" s="363"/>
      <c r="E66" s="364"/>
      <c r="F66" s="96" t="str">
        <f t="shared" si="4"/>
        <v/>
      </c>
      <c r="G66" s="95" t="str">
        <f t="shared" si="5"/>
        <v/>
      </c>
      <c r="H66" s="360" t="str">
        <f t="shared" si="6"/>
        <v/>
      </c>
      <c r="I66" s="361"/>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2" t="str">
        <f>IF('Bilan Groupe Compétences'!A68="","",'Bilan Groupe Compétences'!A68)</f>
        <v/>
      </c>
      <c r="B67" s="363"/>
      <c r="C67" s="363"/>
      <c r="D67" s="363"/>
      <c r="E67" s="364"/>
      <c r="F67" s="96" t="str">
        <f t="shared" si="4"/>
        <v/>
      </c>
      <c r="G67" s="95" t="str">
        <f t="shared" si="5"/>
        <v/>
      </c>
      <c r="H67" s="360" t="str">
        <f t="shared" si="6"/>
        <v/>
      </c>
      <c r="I67" s="361"/>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2" t="str">
        <f>IF('Bilan Groupe Compétences'!A69="","",'Bilan Groupe Compétences'!A69)</f>
        <v/>
      </c>
      <c r="B68" s="363"/>
      <c r="C68" s="363"/>
      <c r="D68" s="363"/>
      <c r="E68" s="364"/>
      <c r="F68" s="96" t="str">
        <f t="shared" si="4"/>
        <v/>
      </c>
      <c r="G68" s="95" t="str">
        <f t="shared" si="5"/>
        <v/>
      </c>
      <c r="H68" s="360" t="str">
        <f t="shared" si="6"/>
        <v/>
      </c>
      <c r="I68" s="361"/>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2" t="str">
        <f>IF('Bilan Groupe Compétences'!A70="","",'Bilan Groupe Compétences'!A70)</f>
        <v/>
      </c>
      <c r="B69" s="363"/>
      <c r="C69" s="363"/>
      <c r="D69" s="363"/>
      <c r="E69" s="379"/>
      <c r="F69" s="96" t="str">
        <f t="shared" si="4"/>
        <v/>
      </c>
      <c r="G69" s="95" t="str">
        <f t="shared" si="5"/>
        <v/>
      </c>
      <c r="H69" s="360" t="str">
        <f t="shared" si="6"/>
        <v/>
      </c>
      <c r="I69" s="361"/>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2" t="str">
        <f>IF('Bilan Groupe Compétences'!A71="","",'Bilan Groupe Compétences'!A71)</f>
        <v/>
      </c>
      <c r="B70" s="363"/>
      <c r="C70" s="363"/>
      <c r="D70" s="363"/>
      <c r="E70" s="379"/>
      <c r="F70" s="96" t="str">
        <f t="shared" si="4"/>
        <v/>
      </c>
      <c r="G70" s="95" t="str">
        <f t="shared" si="5"/>
        <v/>
      </c>
      <c r="H70" s="360" t="str">
        <f t="shared" si="6"/>
        <v/>
      </c>
      <c r="I70" s="361"/>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6" t="str">
        <f>IF('Bilan Groupe Compétences'!A72="","",'Bilan Groupe Compétences'!A72)</f>
        <v/>
      </c>
      <c r="B71" s="337"/>
      <c r="C71" s="337"/>
      <c r="D71" s="337"/>
      <c r="E71" s="338"/>
      <c r="F71" s="98" t="str">
        <f t="shared" si="4"/>
        <v/>
      </c>
      <c r="G71" s="99" t="str">
        <f t="shared" si="5"/>
        <v/>
      </c>
      <c r="H71" s="380" t="str">
        <f t="shared" si="6"/>
        <v/>
      </c>
      <c r="I71" s="381"/>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127</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132</v>
      </c>
      <c r="HT300" s="10" t="str">
        <f ca="1">IF(COUNTA($HV$300:$JS$300)-COUNTIF($HV$300:$JS$300,"")=0,$HI$307,IF(COUNTIF(HV306:JS306,$HI$307)=COUNTA($J$6:$BG$6)-COUNTIF($J$6:$BG$6,""),$HI$307,IF(AND(COUNTA($J$7:$BG$7)-COUNTIF($J$7:$BG$7,$HI$307)=COUNTIF($J$7:$BG$7,$HI$306),COUNTA($J$12:$BG$71)=COUNTIF($J$12:$BG$71,$HI$306)),$HI$306,SUM(HV300:JS300)/SUM(HV305:JS305))))</f>
        <v>NC</v>
      </c>
      <c r="HU300" s="16" t="s">
        <v>130</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133</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295" priority="22" operator="equal">
      <formula>20</formula>
    </cfRule>
    <cfRule type="cellIs" dxfId="294" priority="23" operator="between">
      <formula>15</formula>
      <formula>19.9999999999999</formula>
    </cfRule>
    <cfRule type="cellIs" dxfId="293" priority="24" operator="between">
      <formula>10</formula>
      <formula>14.9999999999999</formula>
    </cfRule>
    <cfRule type="containsBlanks" dxfId="292" priority="25" stopIfTrue="1">
      <formula>LEN(TRIM(J5))=0</formula>
    </cfRule>
    <cfRule type="cellIs" dxfId="291" priority="26" operator="between">
      <formula>5</formula>
      <formula>9.999999999999</formula>
    </cfRule>
    <cfRule type="cellIs" dxfId="290" priority="27" operator="between">
      <formula>0</formula>
      <formula>4.99999999999999</formula>
    </cfRule>
  </conditionalFormatting>
  <conditionalFormatting sqref="J6:BG6">
    <cfRule type="cellIs" dxfId="289" priority="16" operator="equal">
      <formula>20</formula>
    </cfRule>
    <cfRule type="cellIs" dxfId="288" priority="17" operator="between">
      <formula>15</formula>
      <formula>19.9999999999999</formula>
    </cfRule>
    <cfRule type="cellIs" dxfId="287" priority="18" operator="between">
      <formula>10</formula>
      <formula>14.9999999999999</formula>
    </cfRule>
    <cfRule type="containsBlanks" dxfId="286" priority="19" stopIfTrue="1">
      <formula>LEN(TRIM(J6))=0</formula>
    </cfRule>
    <cfRule type="cellIs" dxfId="285" priority="20" operator="between">
      <formula>5</formula>
      <formula>9.999999999999</formula>
    </cfRule>
    <cfRule type="cellIs" dxfId="284" priority="21" operator="between">
      <formula>0</formula>
      <formula>4.99999999999999</formula>
    </cfRule>
  </conditionalFormatting>
  <conditionalFormatting sqref="F12:G71">
    <cfRule type="cellIs" dxfId="283" priority="10" operator="equal">
      <formula>20</formula>
    </cfRule>
    <cfRule type="cellIs" dxfId="282" priority="11" operator="between">
      <formula>15</formula>
      <formula>19.9999999999999</formula>
    </cfRule>
    <cfRule type="cellIs" dxfId="281" priority="12" operator="between">
      <formula>10</formula>
      <formula>14.9999999999999</formula>
    </cfRule>
    <cfRule type="containsBlanks" dxfId="280" priority="13" stopIfTrue="1">
      <formula>LEN(TRIM(F12))=0</formula>
    </cfRule>
    <cfRule type="cellIs" dxfId="279" priority="14" operator="between">
      <formula>5</formula>
      <formula>9.999999999999</formula>
    </cfRule>
    <cfRule type="cellIs" dxfId="278" priority="15" operator="between">
      <formula>0</formula>
      <formula>4.99999999999999</formula>
    </cfRule>
  </conditionalFormatting>
  <conditionalFormatting sqref="A7">
    <cfRule type="cellIs" dxfId="277" priority="4" operator="equal">
      <formula>20</formula>
    </cfRule>
    <cfRule type="cellIs" dxfId="276" priority="5" operator="between">
      <formula>15</formula>
      <formula>19.9999999999999</formula>
    </cfRule>
    <cfRule type="cellIs" dxfId="275" priority="6" operator="between">
      <formula>10</formula>
      <formula>14.9999999999999</formula>
    </cfRule>
    <cfRule type="containsBlanks" dxfId="274" priority="7" stopIfTrue="1">
      <formula>LEN(TRIM(A7))=0</formula>
    </cfRule>
    <cfRule type="cellIs" dxfId="273" priority="8" operator="between">
      <formula>5</formula>
      <formula>9.999999999999</formula>
    </cfRule>
    <cfRule type="cellIs" dxfId="272" priority="9" operator="between">
      <formula>0</formula>
      <formula>4.99999999999999</formula>
    </cfRule>
  </conditionalFormatting>
  <conditionalFormatting sqref="C5">
    <cfRule type="cellIs" dxfId="271" priority="3" operator="equal">
      <formula>20</formula>
    </cfRule>
  </conditionalFormatting>
  <conditionalFormatting sqref="J12:BG71 H12:H71">
    <cfRule type="cellIs" dxfId="270" priority="28" stopIfTrue="1" operator="equal">
      <formula>$HI$301</formula>
    </cfRule>
    <cfRule type="cellIs" dxfId="269" priority="29" stopIfTrue="1" operator="equal">
      <formula>$HI$302</formula>
    </cfRule>
    <cfRule type="cellIs" dxfId="268" priority="30" stopIfTrue="1" operator="equal">
      <formula>$HI$303</formula>
    </cfRule>
    <cfRule type="cellIs" dxfId="267" priority="31" stopIfTrue="1" operator="equal">
      <formula>$HI$304</formula>
    </cfRule>
    <cfRule type="cellIs" dxfId="266" priority="32" stopIfTrue="1" operator="equal">
      <formula>$HI$305</formula>
    </cfRule>
    <cfRule type="cellIs" dxfId="265" priority="33" stopIfTrue="1" operator="equal">
      <formula>$HI$306</formula>
    </cfRule>
  </conditionalFormatting>
  <conditionalFormatting sqref="J7:BG7">
    <cfRule type="cellIs" dxfId="264" priority="34" operator="equal">
      <formula>$HI$306</formula>
    </cfRule>
    <cfRule type="cellIs" dxfId="263" priority="35" operator="equal">
      <formula>$HI$305</formula>
    </cfRule>
    <cfRule type="cellIs" dxfId="262" priority="36" operator="equal">
      <formula>$HI$304</formula>
    </cfRule>
    <cfRule type="cellIs" dxfId="261" priority="37" operator="equal">
      <formula>$HI$303</formula>
    </cfRule>
    <cfRule type="cellIs" dxfId="260" priority="38" operator="equal">
      <formula>$HI$302</formula>
    </cfRule>
    <cfRule type="cellIs" dxfId="259" priority="39" operator="equal">
      <formula>$HI$301</formula>
    </cfRule>
    <cfRule type="cellIs" dxfId="258" priority="40" operator="equal">
      <formula>20</formula>
    </cfRule>
    <cfRule type="cellIs" dxfId="257" priority="41" operator="between">
      <formula>15</formula>
      <formula>19.9999999999999</formula>
    </cfRule>
    <cfRule type="cellIs" dxfId="256" priority="42" operator="between">
      <formula>10</formula>
      <formula>14.9999999999999</formula>
    </cfRule>
    <cfRule type="containsBlanks" dxfId="255" priority="43" stopIfTrue="1">
      <formula>LEN(TRIM(J7))=0</formula>
    </cfRule>
    <cfRule type="cellIs" dxfId="254" priority="44" operator="between">
      <formula>5</formula>
      <formula>9.999999999999</formula>
    </cfRule>
    <cfRule type="cellIs" dxfId="253" priority="45" operator="between">
      <formula>0</formula>
      <formula>4.99999999999999</formula>
    </cfRule>
  </conditionalFormatting>
  <conditionalFormatting sqref="A7:B8">
    <cfRule type="cellIs" dxfId="252" priority="46" operator="equal">
      <formula>$HI$306</formula>
    </cfRule>
  </conditionalFormatting>
  <dataValidations count="3">
    <dataValidation type="list" allowBlank="1" showInputMessage="1" showErrorMessage="1" sqref="J8:BG8">
      <formula1>$HP$301:$HP$329</formula1>
    </dataValidation>
    <dataValidation type="list" allowBlank="1" showInputMessage="1" showErrorMessage="1" sqref="J7:BG7">
      <formula1>$HI$301:$HI$348</formula1>
    </dataValidation>
    <dataValidation type="list" allowBlank="1" showInputMessage="1" showErrorMessage="1" sqref="J12:BG71">
      <formula1>$HI$301:$HI$306</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36302DA5-5357-4764-95B5-50A117AAACFE}">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FAB51428-EBAC-4AAF-92D1-AF1E287ED151}">
            <xm:f>'Classe, période, dates, coef'!$DW$301</xm:f>
            <x14:dxf>
              <font>
                <color rgb="FFFF0000"/>
              </font>
              <fill>
                <patternFill>
                  <bgColor rgb="FFFFCCCC"/>
                </patternFill>
              </fill>
            </x14:dxf>
          </x14:cfRule>
          <xm:sqref>A2:I4</xm:sqref>
        </x14:conditionalFormatting>
      </x14:conditionalFormatting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7" t="str">
        <f>IF(OR('Classe, période, dates, coef'!A7="",'Classe, période, dates, coef'!A14=""),'Bilan Groupe Compétences'!B3,CONCATENATE('Classe, période, dates, coef'!A7,"  ~  Période : ",'Classe, période, dates, coef'!A14))</f>
        <v>Affichage classe et période : Complétez l'onglet ''Classe, période, dates, coef''</v>
      </c>
      <c r="C1" s="357"/>
      <c r="D1" s="357"/>
      <c r="E1" s="357"/>
      <c r="F1" s="357"/>
      <c r="G1" s="357"/>
      <c r="H1" s="357"/>
      <c r="I1" s="357"/>
      <c r="J1" s="111" t="str">
        <f>CONCATENATE("   ",'Bilan Groupe Compétences'!DW303)</f>
        <v xml:space="preserve">   Seconde Relation Client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5" t="str">
        <f ca="1">IF(INDEX($HF$301:$HG$338,MATCH(RIGHT(CELL("nomfichier",$HF$301),2),$HF$301:$HF$338,0),2)=0,'Classe, période, dates, coef'!DW301,INDEX($HF$301:$HG$338,MATCH(RIGHT(CELL("nomfichier",$HF$301),2),$HF$301:$HF$338,0),2))</f>
        <v>Nom élève &gt; Complétez l'onglet ''Classe, période, dates, coef''</v>
      </c>
      <c r="B2" s="355"/>
      <c r="C2" s="355"/>
      <c r="D2" s="355"/>
      <c r="E2" s="355"/>
      <c r="F2" s="355"/>
      <c r="G2" s="355"/>
      <c r="H2" s="355"/>
      <c r="I2" s="355"/>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5"/>
      <c r="B3" s="355"/>
      <c r="C3" s="355"/>
      <c r="D3" s="355"/>
      <c r="E3" s="355"/>
      <c r="F3" s="355"/>
      <c r="G3" s="355"/>
      <c r="H3" s="355"/>
      <c r="I3" s="355"/>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6"/>
      <c r="B4" s="356"/>
      <c r="C4" s="356"/>
      <c r="D4" s="356"/>
      <c r="E4" s="356"/>
      <c r="F4" s="356"/>
      <c r="G4" s="356"/>
      <c r="H4" s="356"/>
      <c r="I4" s="356"/>
    </row>
    <row r="5" spans="1:127" ht="21" customHeight="1" thickTop="1" x14ac:dyDescent="0.2">
      <c r="A5" s="365" t="s">
        <v>49</v>
      </c>
      <c r="B5" s="366"/>
      <c r="C5" s="382" t="s">
        <v>75</v>
      </c>
      <c r="D5" s="55">
        <v>4</v>
      </c>
      <c r="E5" s="385" t="s">
        <v>99</v>
      </c>
      <c r="F5" s="385"/>
      <c r="G5" s="385"/>
      <c r="H5" s="385"/>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7"/>
      <c r="B6" s="368"/>
      <c r="C6" s="383"/>
      <c r="D6" s="90">
        <v>4</v>
      </c>
      <c r="E6" s="386" t="s">
        <v>100</v>
      </c>
      <c r="F6" s="386"/>
      <c r="G6" s="386"/>
      <c r="H6" s="386"/>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9" t="str">
        <f>IF(COUNTA(J5:BG6)-COUNTIF(J5:BG6,"")=0,"",IF(ISTEXT(HT300),HT300,ROUND(HT300,1)))</f>
        <v/>
      </c>
      <c r="B7" s="370"/>
      <c r="C7" s="383"/>
      <c r="D7" s="204">
        <v>4</v>
      </c>
      <c r="E7" s="203"/>
      <c r="F7" s="400" t="s">
        <v>122</v>
      </c>
      <c r="G7" s="400"/>
      <c r="H7" s="400"/>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1"/>
      <c r="B8" s="372"/>
      <c r="C8" s="384"/>
      <c r="D8" s="201">
        <v>4</v>
      </c>
      <c r="E8" s="202"/>
      <c r="F8" s="401" t="s">
        <v>232</v>
      </c>
      <c r="G8" s="401"/>
      <c r="H8" s="401"/>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2" t="s">
        <v>22</v>
      </c>
      <c r="B9" s="393"/>
      <c r="C9" s="393"/>
      <c r="D9" s="393"/>
      <c r="E9" s="97">
        <v>4</v>
      </c>
      <c r="F9" s="387" t="s">
        <v>118</v>
      </c>
      <c r="G9" s="388"/>
      <c r="H9" s="388"/>
      <c r="I9" s="389"/>
      <c r="J9" s="375" t="str">
        <f t="shared" ref="J9:BG9" ca="1" si="3">IF(OFFSET($HN$301,COLUMN(A:A)-1,0)=0,"",OFFSET($HN$301,COLUMN(A:A)-1,0))</f>
        <v/>
      </c>
      <c r="K9" s="358" t="str">
        <f t="shared" ca="1" si="3"/>
        <v/>
      </c>
      <c r="L9" s="358" t="str">
        <f t="shared" ca="1" si="3"/>
        <v/>
      </c>
      <c r="M9" s="358" t="str">
        <f t="shared" ca="1" si="3"/>
        <v/>
      </c>
      <c r="N9" s="358" t="str">
        <f t="shared" ca="1" si="3"/>
        <v/>
      </c>
      <c r="O9" s="358" t="str">
        <f t="shared" ca="1" si="3"/>
        <v/>
      </c>
      <c r="P9" s="358" t="str">
        <f t="shared" ca="1" si="3"/>
        <v/>
      </c>
      <c r="Q9" s="358" t="str">
        <f t="shared" ca="1" si="3"/>
        <v/>
      </c>
      <c r="R9" s="358" t="str">
        <f t="shared" ca="1" si="3"/>
        <v/>
      </c>
      <c r="S9" s="358" t="str">
        <f t="shared" ca="1" si="3"/>
        <v/>
      </c>
      <c r="T9" s="358" t="str">
        <f t="shared" ca="1" si="3"/>
        <v/>
      </c>
      <c r="U9" s="358" t="str">
        <f t="shared" ca="1" si="3"/>
        <v/>
      </c>
      <c r="V9" s="358" t="str">
        <f t="shared" ca="1" si="3"/>
        <v/>
      </c>
      <c r="W9" s="358" t="str">
        <f t="shared" ca="1" si="3"/>
        <v/>
      </c>
      <c r="X9" s="358" t="str">
        <f t="shared" ca="1" si="3"/>
        <v/>
      </c>
      <c r="Y9" s="358" t="str">
        <f t="shared" ca="1" si="3"/>
        <v/>
      </c>
      <c r="Z9" s="358" t="str">
        <f t="shared" ca="1" si="3"/>
        <v/>
      </c>
      <c r="AA9" s="358" t="str">
        <f t="shared" ca="1" si="3"/>
        <v/>
      </c>
      <c r="AB9" s="358" t="str">
        <f t="shared" ca="1" si="3"/>
        <v/>
      </c>
      <c r="AC9" s="358" t="str">
        <f t="shared" ca="1" si="3"/>
        <v/>
      </c>
      <c r="AD9" s="358" t="str">
        <f t="shared" ca="1" si="3"/>
        <v/>
      </c>
      <c r="AE9" s="358" t="str">
        <f t="shared" ca="1" si="3"/>
        <v/>
      </c>
      <c r="AF9" s="358" t="str">
        <f t="shared" ca="1" si="3"/>
        <v/>
      </c>
      <c r="AG9" s="358" t="str">
        <f t="shared" ca="1" si="3"/>
        <v/>
      </c>
      <c r="AH9" s="358" t="str">
        <f t="shared" ca="1" si="3"/>
        <v/>
      </c>
      <c r="AI9" s="358" t="str">
        <f t="shared" ca="1" si="3"/>
        <v/>
      </c>
      <c r="AJ9" s="358" t="str">
        <f t="shared" ca="1" si="3"/>
        <v/>
      </c>
      <c r="AK9" s="358" t="str">
        <f t="shared" ca="1" si="3"/>
        <v/>
      </c>
      <c r="AL9" s="358" t="str">
        <f t="shared" ca="1" si="3"/>
        <v/>
      </c>
      <c r="AM9" s="358" t="str">
        <f t="shared" ca="1" si="3"/>
        <v/>
      </c>
      <c r="AN9" s="358" t="str">
        <f t="shared" ca="1" si="3"/>
        <v/>
      </c>
      <c r="AO9" s="358" t="str">
        <f t="shared" ca="1" si="3"/>
        <v/>
      </c>
      <c r="AP9" s="358" t="str">
        <f t="shared" ca="1" si="3"/>
        <v/>
      </c>
      <c r="AQ9" s="358" t="str">
        <f t="shared" ca="1" si="3"/>
        <v/>
      </c>
      <c r="AR9" s="358" t="str">
        <f t="shared" ca="1" si="3"/>
        <v/>
      </c>
      <c r="AS9" s="358" t="str">
        <f t="shared" ca="1" si="3"/>
        <v/>
      </c>
      <c r="AT9" s="358" t="str">
        <f t="shared" ca="1" si="3"/>
        <v/>
      </c>
      <c r="AU9" s="358" t="str">
        <f t="shared" ca="1" si="3"/>
        <v/>
      </c>
      <c r="AV9" s="358" t="str">
        <f t="shared" ca="1" si="3"/>
        <v/>
      </c>
      <c r="AW9" s="358" t="str">
        <f t="shared" ca="1" si="3"/>
        <v/>
      </c>
      <c r="AX9" s="358" t="str">
        <f t="shared" ca="1" si="3"/>
        <v/>
      </c>
      <c r="AY9" s="358" t="str">
        <f t="shared" ca="1" si="3"/>
        <v/>
      </c>
      <c r="AZ9" s="358" t="str">
        <f t="shared" ca="1" si="3"/>
        <v/>
      </c>
      <c r="BA9" s="358" t="str">
        <f t="shared" ca="1" si="3"/>
        <v/>
      </c>
      <c r="BB9" s="358" t="str">
        <f t="shared" ca="1" si="3"/>
        <v/>
      </c>
      <c r="BC9" s="358" t="str">
        <f t="shared" ca="1" si="3"/>
        <v/>
      </c>
      <c r="BD9" s="358" t="str">
        <f t="shared" ca="1" si="3"/>
        <v/>
      </c>
      <c r="BE9" s="358" t="str">
        <f t="shared" ca="1" si="3"/>
        <v/>
      </c>
      <c r="BF9" s="358" t="str">
        <f t="shared" ca="1" si="3"/>
        <v/>
      </c>
      <c r="BG9" s="373" t="str">
        <f t="shared" ca="1" si="3"/>
        <v/>
      </c>
      <c r="DF9" s="9"/>
      <c r="DG9" s="28"/>
      <c r="DI9" s="28"/>
      <c r="DK9" s="28"/>
      <c r="DO9" s="28"/>
      <c r="DQ9" s="28"/>
      <c r="DS9" s="28"/>
      <c r="DU9" s="28"/>
      <c r="DW9" s="28"/>
    </row>
    <row r="10" spans="1:127" ht="36" customHeight="1" x14ac:dyDescent="0.2">
      <c r="A10" s="394" t="s">
        <v>23</v>
      </c>
      <c r="B10" s="395"/>
      <c r="C10" s="395"/>
      <c r="D10" s="395"/>
      <c r="E10" s="396"/>
      <c r="F10" s="112" t="str">
        <f>E6</f>
        <v>Moyenne minimale indicative</v>
      </c>
      <c r="G10" s="113" t="str">
        <f>E5</f>
        <v>Moyenne maximale indicative</v>
      </c>
      <c r="H10" s="390" t="s">
        <v>77</v>
      </c>
      <c r="I10" s="391"/>
      <c r="J10" s="376"/>
      <c r="K10" s="359"/>
      <c r="L10" s="359"/>
      <c r="M10" s="359"/>
      <c r="N10" s="359"/>
      <c r="O10" s="359"/>
      <c r="P10" s="359"/>
      <c r="Q10" s="359"/>
      <c r="R10" s="359"/>
      <c r="S10" s="359"/>
      <c r="T10" s="359"/>
      <c r="U10" s="359"/>
      <c r="V10" s="359"/>
      <c r="W10" s="359"/>
      <c r="X10" s="359"/>
      <c r="Y10" s="359"/>
      <c r="Z10" s="359"/>
      <c r="AA10" s="359"/>
      <c r="AB10" s="359"/>
      <c r="AC10" s="359"/>
      <c r="AD10" s="359"/>
      <c r="AE10" s="359"/>
      <c r="AF10" s="359"/>
      <c r="AG10" s="359"/>
      <c r="AH10" s="359"/>
      <c r="AI10" s="359"/>
      <c r="AJ10" s="359"/>
      <c r="AK10" s="359"/>
      <c r="AL10" s="359"/>
      <c r="AM10" s="359"/>
      <c r="AN10" s="359"/>
      <c r="AO10" s="359"/>
      <c r="AP10" s="359"/>
      <c r="AQ10" s="359"/>
      <c r="AR10" s="359"/>
      <c r="AS10" s="359"/>
      <c r="AT10" s="359"/>
      <c r="AU10" s="359"/>
      <c r="AV10" s="359"/>
      <c r="AW10" s="359"/>
      <c r="AX10" s="359"/>
      <c r="AY10" s="359"/>
      <c r="AZ10" s="359"/>
      <c r="BA10" s="359"/>
      <c r="BB10" s="359"/>
      <c r="BC10" s="359"/>
      <c r="BD10" s="359"/>
      <c r="BE10" s="359"/>
      <c r="BF10" s="359"/>
      <c r="BG10" s="374"/>
      <c r="DF10" s="9"/>
      <c r="DG10" s="28"/>
      <c r="DI10" s="28"/>
      <c r="DK10" s="28"/>
      <c r="DO10" s="28"/>
      <c r="DQ10" s="28"/>
      <c r="DS10" s="28"/>
      <c r="DU10" s="28"/>
      <c r="DW10" s="28"/>
    </row>
    <row r="11" spans="1:127" ht="12.75" customHeight="1" x14ac:dyDescent="0.2">
      <c r="A11" s="397">
        <v>6</v>
      </c>
      <c r="B11" s="398"/>
      <c r="C11" s="398"/>
      <c r="D11" s="398"/>
      <c r="E11" s="399"/>
      <c r="F11" s="82">
        <v>6</v>
      </c>
      <c r="G11" s="100">
        <v>6</v>
      </c>
      <c r="H11" s="377">
        <v>6</v>
      </c>
      <c r="I11" s="378"/>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2" t="str">
        <f>IF('Bilan Groupe Compétences'!A13="","",'Bilan Groupe Compétences'!A13)</f>
        <v>Orientation MA1 : Communiquer avec courtoisie, faire preuve de serviabilité, de calme et de tact</v>
      </c>
      <c r="B12" s="363"/>
      <c r="C12" s="363"/>
      <c r="D12" s="363"/>
      <c r="E12" s="363"/>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60" t="str">
        <f t="shared" ref="H12:H71" si="6">IF(HR307="","",HR307)</f>
        <v/>
      </c>
      <c r="I12" s="361"/>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2" t="str">
        <f>IF('Bilan Groupe Compétences'!A14="","",'Bilan Groupe Compétences'!A14)</f>
        <v>Orientation MA2 : Maintenir son espace de travail fonctionnel et propre dans le respect des règles internes</v>
      </c>
      <c r="B13" s="363"/>
      <c r="C13" s="363"/>
      <c r="D13" s="363"/>
      <c r="E13" s="364"/>
      <c r="F13" s="96" t="str">
        <f t="shared" si="4"/>
        <v/>
      </c>
      <c r="G13" s="95" t="str">
        <f t="shared" si="5"/>
        <v/>
      </c>
      <c r="H13" s="360" t="str">
        <f t="shared" si="6"/>
        <v/>
      </c>
      <c r="I13" s="361"/>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2" t="str">
        <f>IF('Bilan Groupe Compétences'!A15="","",'Bilan Groupe Compétences'!A15)</f>
        <v>Orientation MA3 : Rechercher, trier, classifier, sélectionner l'information papier et numérique</v>
      </c>
      <c r="B14" s="363"/>
      <c r="C14" s="363"/>
      <c r="D14" s="363"/>
      <c r="E14" s="364"/>
      <c r="F14" s="96" t="str">
        <f t="shared" si="4"/>
        <v/>
      </c>
      <c r="G14" s="95" t="str">
        <f t="shared" si="5"/>
        <v/>
      </c>
      <c r="H14" s="360" t="str">
        <f t="shared" si="6"/>
        <v/>
      </c>
      <c r="I14" s="361"/>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2" t="str">
        <f>IF('Bilan Groupe Compétences'!A16="","",'Bilan Groupe Compétences'!A16)</f>
        <v>Orientation MA4 : Rédiger correctement des messages et comptes-rendus simples</v>
      </c>
      <c r="B15" s="363"/>
      <c r="C15" s="363"/>
      <c r="D15" s="363"/>
      <c r="E15" s="364"/>
      <c r="F15" s="96" t="str">
        <f t="shared" si="4"/>
        <v/>
      </c>
      <c r="G15" s="95" t="str">
        <f t="shared" si="5"/>
        <v/>
      </c>
      <c r="H15" s="360" t="str">
        <f t="shared" si="6"/>
        <v/>
      </c>
      <c r="I15" s="361"/>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2" t="str">
        <f>IF('Bilan Groupe Compétences'!A17="","",'Bilan Groupe Compétences'!A17)</f>
        <v>Orientation MA5 : Montrer de l'intérêt pour l'anglais et/ou autre(s) langue(s) étrangère(s)</v>
      </c>
      <c r="B16" s="363"/>
      <c r="C16" s="363"/>
      <c r="D16" s="363"/>
      <c r="E16" s="364"/>
      <c r="F16" s="96" t="str">
        <f t="shared" si="4"/>
        <v/>
      </c>
      <c r="G16" s="95" t="str">
        <f t="shared" si="5"/>
        <v/>
      </c>
      <c r="H16" s="360" t="str">
        <f t="shared" si="6"/>
        <v/>
      </c>
      <c r="I16" s="361"/>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2" t="str">
        <f>IF('Bilan Groupe Compétences'!A18="","",'Bilan Groupe Compétences'!A18)</f>
        <v>Orientation MCV-A1 : Effectuer et comprendre des calculs commerciaux simples (cadencier, % TVA et réduction)</v>
      </c>
      <c r="B17" s="363"/>
      <c r="C17" s="363"/>
      <c r="D17" s="363"/>
      <c r="E17" s="364"/>
      <c r="F17" s="96" t="str">
        <f t="shared" si="4"/>
        <v/>
      </c>
      <c r="G17" s="95" t="str">
        <f t="shared" si="5"/>
        <v/>
      </c>
      <c r="H17" s="360" t="str">
        <f t="shared" si="6"/>
        <v/>
      </c>
      <c r="I17" s="361"/>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2" t="str">
        <f>IF('Bilan Groupe Compétences'!A19="","",'Bilan Groupe Compétences'!A19)</f>
        <v>Orientation MCV-A2 : Travailler en équipe, collaborer, communiquer avec ses collaborateurs</v>
      </c>
      <c r="B18" s="363"/>
      <c r="C18" s="363"/>
      <c r="D18" s="363"/>
      <c r="E18" s="364"/>
      <c r="F18" s="96" t="str">
        <f t="shared" si="4"/>
        <v/>
      </c>
      <c r="G18" s="95" t="str">
        <f t="shared" si="5"/>
        <v/>
      </c>
      <c r="H18" s="360" t="str">
        <f t="shared" si="6"/>
        <v/>
      </c>
      <c r="I18" s="361"/>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2" t="str">
        <f>IF('Bilan Groupe Compétences'!A20="","",'Bilan Groupe Compétences'!A20)</f>
        <v>Orientation MCV-A3 : Argumenter, convaincre, répondre à des objections sur des sujets (ou produits) simples</v>
      </c>
      <c r="B19" s="363"/>
      <c r="C19" s="363"/>
      <c r="D19" s="363"/>
      <c r="E19" s="364"/>
      <c r="F19" s="96" t="str">
        <f t="shared" si="4"/>
        <v/>
      </c>
      <c r="G19" s="95" t="str">
        <f t="shared" si="5"/>
        <v/>
      </c>
      <c r="H19" s="360" t="str">
        <f t="shared" si="6"/>
        <v/>
      </c>
      <c r="I19" s="361"/>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2" t="str">
        <f>IF('Bilan Groupe Compétences'!A21="","",'Bilan Groupe Compétences'!A21)</f>
        <v>Orientation MCV-A4 : Se montrer dynamique, rapide et efficace dans la réalisation de tâches matérielles</v>
      </c>
      <c r="B20" s="363"/>
      <c r="C20" s="363"/>
      <c r="D20" s="363"/>
      <c r="E20" s="364"/>
      <c r="F20" s="96" t="str">
        <f t="shared" si="4"/>
        <v/>
      </c>
      <c r="G20" s="95" t="str">
        <f t="shared" si="5"/>
        <v/>
      </c>
      <c r="H20" s="360" t="str">
        <f t="shared" si="6"/>
        <v/>
      </c>
      <c r="I20" s="361"/>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2" t="str">
        <f>IF('Bilan Groupe Compétences'!A22="","",'Bilan Groupe Compétences'!A22)</f>
        <v>Orientation MCV-A5 : Mettre en valeur des présentations de produits et/ou créer des affichettes attrayantes</v>
      </c>
      <c r="B21" s="363"/>
      <c r="C21" s="363"/>
      <c r="D21" s="363"/>
      <c r="E21" s="364"/>
      <c r="F21" s="96" t="str">
        <f t="shared" si="4"/>
        <v/>
      </c>
      <c r="G21" s="95" t="str">
        <f t="shared" si="5"/>
        <v/>
      </c>
      <c r="H21" s="360" t="str">
        <f t="shared" si="6"/>
        <v/>
      </c>
      <c r="I21" s="361"/>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2" t="str">
        <f>IF('Bilan Groupe Compétences'!A23="","",'Bilan Groupe Compétences'!A23)</f>
        <v>Orientation MCV-B1 : Travailler en autonomie, faire preuve d’indépendance et d’organisation, prendre des initiatives</v>
      </c>
      <c r="B22" s="363"/>
      <c r="C22" s="363"/>
      <c r="D22" s="363"/>
      <c r="E22" s="364"/>
      <c r="F22" s="96" t="str">
        <f t="shared" si="4"/>
        <v/>
      </c>
      <c r="G22" s="95" t="str">
        <f t="shared" si="5"/>
        <v/>
      </c>
      <c r="H22" s="360" t="str">
        <f t="shared" si="6"/>
        <v/>
      </c>
      <c r="I22" s="361"/>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2" t="str">
        <f>IF('Bilan Groupe Compétences'!A24="","",'Bilan Groupe Compétences'!A24)</f>
        <v>Orientation MCV-B2 : Faire preuve de qualité d'écoute, d'observation, d'adaptabilité et d'aisance verbale</v>
      </c>
      <c r="B23" s="363"/>
      <c r="C23" s="363"/>
      <c r="D23" s="363"/>
      <c r="E23" s="364"/>
      <c r="F23" s="96" t="str">
        <f t="shared" si="4"/>
        <v/>
      </c>
      <c r="G23" s="95" t="str">
        <f t="shared" si="5"/>
        <v/>
      </c>
      <c r="H23" s="360" t="str">
        <f t="shared" si="6"/>
        <v/>
      </c>
      <c r="I23" s="361"/>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2" t="str">
        <f>IF('Bilan Groupe Compétences'!A25="","",'Bilan Groupe Compétences'!A25)</f>
        <v>Orientation MCV-B3 : Faire preuve d'aisance, de persévérance dans l'argumentation, la réponse aux objections</v>
      </c>
      <c r="B24" s="363"/>
      <c r="C24" s="363"/>
      <c r="D24" s="363"/>
      <c r="E24" s="364"/>
      <c r="F24" s="96" t="str">
        <f t="shared" si="4"/>
        <v/>
      </c>
      <c r="G24" s="95" t="str">
        <f t="shared" si="5"/>
        <v/>
      </c>
      <c r="H24" s="360" t="str">
        <f t="shared" si="6"/>
        <v/>
      </c>
      <c r="I24" s="361"/>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2" t="str">
        <f>IF('Bilan Groupe Compétences'!A26="","",'Bilan Groupe Compétences'!A26)</f>
        <v>Orientation MCV-B4 : Analyser, synthétiser, s’autoanalyser avec pertinence à l’oral ou l’écrit</v>
      </c>
      <c r="B25" s="363"/>
      <c r="C25" s="363"/>
      <c r="D25" s="363"/>
      <c r="E25" s="364"/>
      <c r="F25" s="96" t="str">
        <f t="shared" si="4"/>
        <v/>
      </c>
      <c r="G25" s="95" t="str">
        <f t="shared" si="5"/>
        <v/>
      </c>
      <c r="H25" s="360" t="str">
        <f t="shared" si="6"/>
        <v/>
      </c>
      <c r="I25" s="361"/>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2" t="str">
        <f>IF('Bilan Groupe Compétences'!A27="","",'Bilan Groupe Compétences'!A27)</f>
        <v>Orientation MCV-B5 : Se montrer rationnel, flexible et entreprenant dans des situations de mobilité</v>
      </c>
      <c r="B26" s="363"/>
      <c r="C26" s="363"/>
      <c r="D26" s="363"/>
      <c r="E26" s="364"/>
      <c r="F26" s="96" t="str">
        <f t="shared" si="4"/>
        <v/>
      </c>
      <c r="G26" s="95" t="str">
        <f t="shared" si="5"/>
        <v/>
      </c>
      <c r="H26" s="360" t="str">
        <f t="shared" si="6"/>
        <v/>
      </c>
      <c r="I26" s="361"/>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2" t="str">
        <f>IF('Bilan Groupe Compétences'!A28="","",'Bilan Groupe Compétences'!A28)</f>
        <v>1.A. Prendre contact avec le client interne ou externe (ou prospect), dans un cadre omnicanal :</v>
      </c>
      <c r="B27" s="363"/>
      <c r="C27" s="363"/>
      <c r="D27" s="363"/>
      <c r="E27" s="364"/>
      <c r="F27" s="96" t="str">
        <f t="shared" si="4"/>
        <v/>
      </c>
      <c r="G27" s="95" t="str">
        <f t="shared" si="5"/>
        <v/>
      </c>
      <c r="H27" s="360" t="str">
        <f t="shared" si="6"/>
        <v/>
      </c>
      <c r="I27" s="361"/>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2" t="str">
        <f>IF('Bilan Groupe Compétences'!A29="","",'Bilan Groupe Compétences'!A29)</f>
        <v>1.B. Identifier le client externe ou interne à l’organisation et ses caractéristiques, dans un cadre omnicanal</v>
      </c>
      <c r="B28" s="363"/>
      <c r="C28" s="363"/>
      <c r="D28" s="363"/>
      <c r="E28" s="364"/>
      <c r="F28" s="96" t="str">
        <f t="shared" si="4"/>
        <v/>
      </c>
      <c r="G28" s="95" t="str">
        <f t="shared" si="5"/>
        <v/>
      </c>
      <c r="H28" s="360" t="str">
        <f t="shared" si="6"/>
        <v/>
      </c>
      <c r="I28" s="361"/>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2" t="str">
        <f>IF('Bilan Groupe Compétences'!A30="","",'Bilan Groupe Compétences'!A30)</f>
        <v>1.C. Identifier le besoin du client externe ou interne (ou du prospect), dans un cadre omnicanal</v>
      </c>
      <c r="B29" s="363"/>
      <c r="C29" s="363"/>
      <c r="D29" s="363"/>
      <c r="E29" s="364"/>
      <c r="F29" s="96" t="str">
        <f t="shared" si="4"/>
        <v/>
      </c>
      <c r="G29" s="95" t="str">
        <f t="shared" si="5"/>
        <v/>
      </c>
      <c r="H29" s="360" t="str">
        <f t="shared" si="6"/>
        <v/>
      </c>
      <c r="I29" s="361"/>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2" t="str">
        <f>IF('Bilan Groupe Compétences'!A31="","",'Bilan Groupe Compétences'!A31)</f>
        <v>1.D. Proposer une solution adaptée au parcours et à l’expérience du client interne ou externe (ou prospect), dans un cadre omnicanal</v>
      </c>
      <c r="B30" s="363"/>
      <c r="C30" s="363"/>
      <c r="D30" s="363"/>
      <c r="E30" s="364"/>
      <c r="F30" s="96" t="str">
        <f t="shared" si="4"/>
        <v/>
      </c>
      <c r="G30" s="95" t="str">
        <f t="shared" si="5"/>
        <v/>
      </c>
      <c r="H30" s="360" t="str">
        <f t="shared" si="6"/>
        <v/>
      </c>
      <c r="I30" s="361"/>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2" t="str">
        <f>IF('Bilan Groupe Compétences'!A32="","",'Bilan Groupe Compétences'!A32)</f>
        <v>2.A. Gérer le suivi de la demande du client interne ou externe (ou du prospect) dans un cadre omnicanal, notamment :</v>
      </c>
      <c r="B31" s="363"/>
      <c r="C31" s="363"/>
      <c r="D31" s="363"/>
      <c r="E31" s="364"/>
      <c r="F31" s="96" t="str">
        <f t="shared" si="4"/>
        <v/>
      </c>
      <c r="G31" s="95" t="str">
        <f t="shared" si="5"/>
        <v/>
      </c>
      <c r="H31" s="360" t="str">
        <f t="shared" si="6"/>
        <v/>
      </c>
      <c r="I31" s="361"/>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2" t="str">
        <f>IF('Bilan Groupe Compétences'!A33="","",'Bilan Groupe Compétences'!A33)</f>
        <v>2.B. Satisfaire le client interne ou externe (ou prospect) dans un cadre omnicanal</v>
      </c>
      <c r="B32" s="363"/>
      <c r="C32" s="363"/>
      <c r="D32" s="363"/>
      <c r="E32" s="364"/>
      <c r="F32" s="96" t="str">
        <f t="shared" si="4"/>
        <v/>
      </c>
      <c r="G32" s="95" t="str">
        <f t="shared" si="5"/>
        <v/>
      </c>
      <c r="H32" s="360" t="str">
        <f t="shared" si="6"/>
        <v/>
      </c>
      <c r="I32" s="361"/>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2" t="str">
        <f>IF('Bilan Groupe Compétences'!A34="","",'Bilan Groupe Compétences'!A34)</f>
        <v>2.C. Fidéliser/pérenniser la relation avec le client interne ou externe dans un cadre omnicanal</v>
      </c>
      <c r="B33" s="363"/>
      <c r="C33" s="363"/>
      <c r="D33" s="363"/>
      <c r="E33" s="364"/>
      <c r="F33" s="96" t="str">
        <f t="shared" si="4"/>
        <v/>
      </c>
      <c r="G33" s="95" t="str">
        <f t="shared" si="5"/>
        <v/>
      </c>
      <c r="H33" s="360" t="str">
        <f t="shared" si="6"/>
        <v/>
      </c>
      <c r="I33" s="361"/>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2" t="str">
        <f>IF('Bilan Groupe Compétences'!A35="","",'Bilan Groupe Compétences'!A35)</f>
        <v>3.A. Assurer la veille informationnelle et commerciale (la collecte) dans un cadre omnicanal</v>
      </c>
      <c r="B34" s="363"/>
      <c r="C34" s="363"/>
      <c r="D34" s="363"/>
      <c r="E34" s="364"/>
      <c r="F34" s="96" t="str">
        <f t="shared" si="4"/>
        <v/>
      </c>
      <c r="G34" s="95" t="str">
        <f t="shared" si="5"/>
        <v/>
      </c>
      <c r="H34" s="360" t="str">
        <f t="shared" si="6"/>
        <v/>
      </c>
      <c r="I34" s="361"/>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2" t="str">
        <f>IF('Bilan Groupe Compétences'!A36="","",'Bilan Groupe Compétences'!A36)</f>
        <v>3.B. Traiter et exploiter l’information relative à la relation client (interne, externe ou prospect) dans un cadre omnicanal</v>
      </c>
      <c r="B35" s="363"/>
      <c r="C35" s="363"/>
      <c r="D35" s="363"/>
      <c r="E35" s="364"/>
      <c r="F35" s="96" t="str">
        <f t="shared" si="4"/>
        <v/>
      </c>
      <c r="G35" s="95" t="str">
        <f t="shared" si="5"/>
        <v/>
      </c>
      <c r="H35" s="360" t="str">
        <f t="shared" si="6"/>
        <v/>
      </c>
      <c r="I35" s="361"/>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2" t="str">
        <f>IF('Bilan Groupe Compétences'!A37="","",'Bilan Groupe Compétences'!A37)</f>
        <v>3.C. Diffuser l’information au client interne, externe ou au prospect dans un cadre omnicanal</v>
      </c>
      <c r="B36" s="363"/>
      <c r="C36" s="363"/>
      <c r="D36" s="363"/>
      <c r="E36" s="364"/>
      <c r="F36" s="96" t="str">
        <f t="shared" si="4"/>
        <v/>
      </c>
      <c r="G36" s="95" t="str">
        <f t="shared" si="5"/>
        <v/>
      </c>
      <c r="H36" s="360" t="str">
        <f t="shared" si="6"/>
        <v/>
      </c>
      <c r="I36" s="361"/>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2" t="str">
        <f>IF('Bilan Groupe Compétences'!A38="","",'Bilan Groupe Compétences'!A38)</f>
        <v>CT 1. Produire un résultat conforme à la commande (de la hiérarchie, du client…)</v>
      </c>
      <c r="B37" s="363"/>
      <c r="C37" s="363"/>
      <c r="D37" s="363"/>
      <c r="E37" s="364"/>
      <c r="F37" s="96" t="str">
        <f t="shared" si="4"/>
        <v/>
      </c>
      <c r="G37" s="95" t="str">
        <f t="shared" si="5"/>
        <v/>
      </c>
      <c r="H37" s="360" t="str">
        <f t="shared" si="6"/>
        <v/>
      </c>
      <c r="I37" s="361"/>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2" t="str">
        <f>IF('Bilan Groupe Compétences'!A39="","",'Bilan Groupe Compétences'!A39)</f>
        <v>CT 2. Respecter les délais impartis</v>
      </c>
      <c r="B38" s="363"/>
      <c r="C38" s="363"/>
      <c r="D38" s="363"/>
      <c r="E38" s="364"/>
      <c r="F38" s="96" t="str">
        <f t="shared" si="4"/>
        <v/>
      </c>
      <c r="G38" s="95" t="str">
        <f t="shared" si="5"/>
        <v/>
      </c>
      <c r="H38" s="360" t="str">
        <f t="shared" si="6"/>
        <v/>
      </c>
      <c r="I38" s="361"/>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2" t="str">
        <f>IF('Bilan Groupe Compétences'!A40="","",'Bilan Groupe Compétences'!A40)</f>
        <v>CT 3. Restituer la présentation de son activité</v>
      </c>
      <c r="B39" s="363"/>
      <c r="C39" s="363"/>
      <c r="D39" s="363"/>
      <c r="E39" s="364"/>
      <c r="F39" s="96" t="str">
        <f t="shared" si="4"/>
        <v/>
      </c>
      <c r="G39" s="95" t="str">
        <f t="shared" si="5"/>
        <v/>
      </c>
      <c r="H39" s="360" t="str">
        <f t="shared" si="6"/>
        <v/>
      </c>
      <c r="I39" s="361"/>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2" t="str">
        <f>IF('Bilan Groupe Compétences'!A41="","",'Bilan Groupe Compétences'!A41)</f>
        <v>CT 4. S'impliquer dans son action</v>
      </c>
      <c r="B40" s="363"/>
      <c r="C40" s="363"/>
      <c r="D40" s="363"/>
      <c r="E40" s="364"/>
      <c r="F40" s="96" t="str">
        <f t="shared" si="4"/>
        <v/>
      </c>
      <c r="G40" s="95" t="str">
        <f t="shared" si="5"/>
        <v/>
      </c>
      <c r="H40" s="360" t="str">
        <f t="shared" si="6"/>
        <v/>
      </c>
      <c r="I40" s="361"/>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2" t="str">
        <f>IF('Bilan Groupe Compétences'!A42="","",'Bilan Groupe Compétences'!A42)</f>
        <v>CT 5. S'intégrer de façon harmonieuse et constructive à l'équipe de travail</v>
      </c>
      <c r="B41" s="363"/>
      <c r="C41" s="363"/>
      <c r="D41" s="363"/>
      <c r="E41" s="364"/>
      <c r="F41" s="96" t="str">
        <f t="shared" si="4"/>
        <v/>
      </c>
      <c r="G41" s="95" t="str">
        <f t="shared" si="5"/>
        <v/>
      </c>
      <c r="H41" s="360" t="str">
        <f t="shared" si="6"/>
        <v/>
      </c>
      <c r="I41" s="361"/>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2" t="str">
        <f>IF('Bilan Groupe Compétences'!A43="","",'Bilan Groupe Compétences'!A43)</f>
        <v>CT 6. Rechercher l'information et l'exploiter</v>
      </c>
      <c r="B42" s="363"/>
      <c r="C42" s="363"/>
      <c r="D42" s="363"/>
      <c r="E42" s="364"/>
      <c r="F42" s="96" t="str">
        <f t="shared" si="4"/>
        <v/>
      </c>
      <c r="G42" s="95" t="str">
        <f t="shared" si="5"/>
        <v/>
      </c>
      <c r="H42" s="360" t="str">
        <f t="shared" si="6"/>
        <v/>
      </c>
      <c r="I42" s="361"/>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2" t="str">
        <f>IF('Bilan Groupe Compétences'!A44="","",'Bilan Groupe Compétences'!A44)</f>
        <v>CT 7. A l'écrit, s'exprimer avec la qualité rédactionnelle attendue</v>
      </c>
      <c r="B43" s="363"/>
      <c r="C43" s="363"/>
      <c r="D43" s="363"/>
      <c r="E43" s="364"/>
      <c r="F43" s="96" t="str">
        <f t="shared" si="4"/>
        <v/>
      </c>
      <c r="G43" s="95" t="str">
        <f t="shared" si="5"/>
        <v/>
      </c>
      <c r="H43" s="360" t="str">
        <f t="shared" si="6"/>
        <v/>
      </c>
      <c r="I43" s="361"/>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2" t="str">
        <f>IF('Bilan Groupe Compétences'!A45="","",'Bilan Groupe Compétences'!A45)</f>
        <v>CT 8. A l'oral, s'exprimer de façon professionnelle</v>
      </c>
      <c r="B44" s="363"/>
      <c r="C44" s="363"/>
      <c r="D44" s="363"/>
      <c r="E44" s="364"/>
      <c r="F44" s="96" t="str">
        <f t="shared" si="4"/>
        <v/>
      </c>
      <c r="G44" s="95" t="str">
        <f t="shared" si="5"/>
        <v/>
      </c>
      <c r="H44" s="360" t="str">
        <f t="shared" si="6"/>
        <v/>
      </c>
      <c r="I44" s="361"/>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2" t="str">
        <f>IF('Bilan Groupe Compétences'!A46="","",'Bilan Groupe Compétences'!A46)</f>
        <v>CT 9. Développer son agilité numérique</v>
      </c>
      <c r="B45" s="363"/>
      <c r="C45" s="363"/>
      <c r="D45" s="363"/>
      <c r="E45" s="364"/>
      <c r="F45" s="96" t="str">
        <f t="shared" si="4"/>
        <v/>
      </c>
      <c r="G45" s="95" t="str">
        <f t="shared" si="5"/>
        <v/>
      </c>
      <c r="H45" s="360" t="str">
        <f t="shared" si="6"/>
        <v/>
      </c>
      <c r="I45" s="361"/>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2" t="str">
        <f>IF('Bilan Groupe Compétences'!A47="","",'Bilan Groupe Compétences'!A47)</f>
        <v>CT 10. Adopter une posture professionnelle (non verbal)</v>
      </c>
      <c r="B46" s="363"/>
      <c r="C46" s="363"/>
      <c r="D46" s="363"/>
      <c r="E46" s="364"/>
      <c r="F46" s="96" t="str">
        <f t="shared" si="4"/>
        <v/>
      </c>
      <c r="G46" s="95" t="str">
        <f t="shared" si="5"/>
        <v/>
      </c>
      <c r="H46" s="360" t="str">
        <f t="shared" si="6"/>
        <v/>
      </c>
      <c r="I46" s="361"/>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2" t="str">
        <f>IF('Bilan Groupe Compétences'!A48="","",'Bilan Groupe Compétences'!A48)</f>
        <v>CT 11. S'autoévaluer</v>
      </c>
      <c r="B47" s="363"/>
      <c r="C47" s="363"/>
      <c r="D47" s="363"/>
      <c r="E47" s="364"/>
      <c r="F47" s="96" t="str">
        <f t="shared" si="4"/>
        <v/>
      </c>
      <c r="G47" s="95" t="str">
        <f t="shared" si="5"/>
        <v/>
      </c>
      <c r="H47" s="360" t="str">
        <f t="shared" si="6"/>
        <v/>
      </c>
      <c r="I47" s="361"/>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2" t="str">
        <f>IF('Bilan Groupe Compétences'!A49="","",'Bilan Groupe Compétences'!A49)</f>
        <v/>
      </c>
      <c r="B48" s="363"/>
      <c r="C48" s="363"/>
      <c r="D48" s="363"/>
      <c r="E48" s="364"/>
      <c r="F48" s="96" t="str">
        <f t="shared" si="4"/>
        <v/>
      </c>
      <c r="G48" s="95" t="str">
        <f t="shared" si="5"/>
        <v/>
      </c>
      <c r="H48" s="360" t="str">
        <f t="shared" si="6"/>
        <v/>
      </c>
      <c r="I48" s="361"/>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2" t="str">
        <f>IF('Bilan Groupe Compétences'!A50="","",'Bilan Groupe Compétences'!A50)</f>
        <v/>
      </c>
      <c r="B49" s="363"/>
      <c r="C49" s="363"/>
      <c r="D49" s="363"/>
      <c r="E49" s="364"/>
      <c r="F49" s="96" t="str">
        <f t="shared" si="4"/>
        <v/>
      </c>
      <c r="G49" s="95" t="str">
        <f t="shared" si="5"/>
        <v/>
      </c>
      <c r="H49" s="360" t="str">
        <f t="shared" si="6"/>
        <v/>
      </c>
      <c r="I49" s="361"/>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2" t="str">
        <f>IF('Bilan Groupe Compétences'!A51="","",'Bilan Groupe Compétences'!A51)</f>
        <v/>
      </c>
      <c r="B50" s="363"/>
      <c r="C50" s="363"/>
      <c r="D50" s="363"/>
      <c r="E50" s="364"/>
      <c r="F50" s="96" t="str">
        <f t="shared" si="4"/>
        <v/>
      </c>
      <c r="G50" s="95" t="str">
        <f t="shared" si="5"/>
        <v/>
      </c>
      <c r="H50" s="360" t="str">
        <f t="shared" si="6"/>
        <v/>
      </c>
      <c r="I50" s="361"/>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2" t="str">
        <f>IF('Bilan Groupe Compétences'!A52="","",'Bilan Groupe Compétences'!A52)</f>
        <v/>
      </c>
      <c r="B51" s="363"/>
      <c r="C51" s="363"/>
      <c r="D51" s="363"/>
      <c r="E51" s="364"/>
      <c r="F51" s="96" t="str">
        <f t="shared" si="4"/>
        <v/>
      </c>
      <c r="G51" s="95" t="str">
        <f t="shared" si="5"/>
        <v/>
      </c>
      <c r="H51" s="360" t="str">
        <f t="shared" si="6"/>
        <v/>
      </c>
      <c r="I51" s="361"/>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2" t="str">
        <f>IF('Bilan Groupe Compétences'!A53="","",'Bilan Groupe Compétences'!A53)</f>
        <v/>
      </c>
      <c r="B52" s="363"/>
      <c r="C52" s="363"/>
      <c r="D52" s="363"/>
      <c r="E52" s="364"/>
      <c r="F52" s="96" t="str">
        <f t="shared" si="4"/>
        <v/>
      </c>
      <c r="G52" s="95" t="str">
        <f t="shared" si="5"/>
        <v/>
      </c>
      <c r="H52" s="360" t="str">
        <f t="shared" si="6"/>
        <v/>
      </c>
      <c r="I52" s="361"/>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2" t="str">
        <f>IF('Bilan Groupe Compétences'!A54="","",'Bilan Groupe Compétences'!A54)</f>
        <v/>
      </c>
      <c r="B53" s="363"/>
      <c r="C53" s="363"/>
      <c r="D53" s="363"/>
      <c r="E53" s="364"/>
      <c r="F53" s="96" t="str">
        <f t="shared" si="4"/>
        <v/>
      </c>
      <c r="G53" s="95" t="str">
        <f t="shared" si="5"/>
        <v/>
      </c>
      <c r="H53" s="360" t="str">
        <f t="shared" si="6"/>
        <v/>
      </c>
      <c r="I53" s="361"/>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2" t="str">
        <f>IF('Bilan Groupe Compétences'!A55="","",'Bilan Groupe Compétences'!A55)</f>
        <v/>
      </c>
      <c r="B54" s="363"/>
      <c r="C54" s="363"/>
      <c r="D54" s="363"/>
      <c r="E54" s="364"/>
      <c r="F54" s="96" t="str">
        <f t="shared" si="4"/>
        <v/>
      </c>
      <c r="G54" s="95" t="str">
        <f t="shared" si="5"/>
        <v/>
      </c>
      <c r="H54" s="360" t="str">
        <f t="shared" si="6"/>
        <v/>
      </c>
      <c r="I54" s="361"/>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2" t="str">
        <f>IF('Bilan Groupe Compétences'!A56="","",'Bilan Groupe Compétences'!A56)</f>
        <v/>
      </c>
      <c r="B55" s="363"/>
      <c r="C55" s="363"/>
      <c r="D55" s="363"/>
      <c r="E55" s="364"/>
      <c r="F55" s="96" t="str">
        <f t="shared" si="4"/>
        <v/>
      </c>
      <c r="G55" s="95" t="str">
        <f t="shared" si="5"/>
        <v/>
      </c>
      <c r="H55" s="360" t="str">
        <f t="shared" si="6"/>
        <v/>
      </c>
      <c r="I55" s="361"/>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2" t="str">
        <f>IF('Bilan Groupe Compétences'!A57="","",'Bilan Groupe Compétences'!A57)</f>
        <v/>
      </c>
      <c r="B56" s="363"/>
      <c r="C56" s="363"/>
      <c r="D56" s="363"/>
      <c r="E56" s="364"/>
      <c r="F56" s="96" t="str">
        <f t="shared" si="4"/>
        <v/>
      </c>
      <c r="G56" s="95" t="str">
        <f t="shared" si="5"/>
        <v/>
      </c>
      <c r="H56" s="360" t="str">
        <f t="shared" si="6"/>
        <v/>
      </c>
      <c r="I56" s="361"/>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2" t="str">
        <f>IF('Bilan Groupe Compétences'!A58="","",'Bilan Groupe Compétences'!A58)</f>
        <v/>
      </c>
      <c r="B57" s="363"/>
      <c r="C57" s="363"/>
      <c r="D57" s="363"/>
      <c r="E57" s="364"/>
      <c r="F57" s="96" t="str">
        <f t="shared" si="4"/>
        <v/>
      </c>
      <c r="G57" s="95" t="str">
        <f t="shared" si="5"/>
        <v/>
      </c>
      <c r="H57" s="360" t="str">
        <f t="shared" si="6"/>
        <v/>
      </c>
      <c r="I57" s="361"/>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2" t="str">
        <f>IF('Bilan Groupe Compétences'!A59="","",'Bilan Groupe Compétences'!A59)</f>
        <v/>
      </c>
      <c r="B58" s="363"/>
      <c r="C58" s="363"/>
      <c r="D58" s="363"/>
      <c r="E58" s="364"/>
      <c r="F58" s="96" t="str">
        <f t="shared" si="4"/>
        <v/>
      </c>
      <c r="G58" s="95" t="str">
        <f t="shared" si="5"/>
        <v/>
      </c>
      <c r="H58" s="360" t="str">
        <f t="shared" si="6"/>
        <v/>
      </c>
      <c r="I58" s="361"/>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2" t="str">
        <f>IF('Bilan Groupe Compétences'!A60="","",'Bilan Groupe Compétences'!A60)</f>
        <v/>
      </c>
      <c r="B59" s="363"/>
      <c r="C59" s="363"/>
      <c r="D59" s="363"/>
      <c r="E59" s="364"/>
      <c r="F59" s="96" t="str">
        <f t="shared" si="4"/>
        <v/>
      </c>
      <c r="G59" s="95" t="str">
        <f t="shared" si="5"/>
        <v/>
      </c>
      <c r="H59" s="360" t="str">
        <f t="shared" si="6"/>
        <v/>
      </c>
      <c r="I59" s="361"/>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2" t="str">
        <f>IF('Bilan Groupe Compétences'!A61="","",'Bilan Groupe Compétences'!A61)</f>
        <v/>
      </c>
      <c r="B60" s="363"/>
      <c r="C60" s="363"/>
      <c r="D60" s="363"/>
      <c r="E60" s="364"/>
      <c r="F60" s="96" t="str">
        <f t="shared" si="4"/>
        <v/>
      </c>
      <c r="G60" s="95" t="str">
        <f t="shared" si="5"/>
        <v/>
      </c>
      <c r="H60" s="360" t="str">
        <f t="shared" si="6"/>
        <v/>
      </c>
      <c r="I60" s="361"/>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2" t="str">
        <f>IF('Bilan Groupe Compétences'!A62="","",'Bilan Groupe Compétences'!A62)</f>
        <v/>
      </c>
      <c r="B61" s="363"/>
      <c r="C61" s="363"/>
      <c r="D61" s="363"/>
      <c r="E61" s="364"/>
      <c r="F61" s="96" t="str">
        <f t="shared" si="4"/>
        <v/>
      </c>
      <c r="G61" s="95" t="str">
        <f t="shared" si="5"/>
        <v/>
      </c>
      <c r="H61" s="360" t="str">
        <f t="shared" si="6"/>
        <v/>
      </c>
      <c r="I61" s="361"/>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2" t="str">
        <f>IF('Bilan Groupe Compétences'!A63="","",'Bilan Groupe Compétences'!A63)</f>
        <v/>
      </c>
      <c r="B62" s="363"/>
      <c r="C62" s="363"/>
      <c r="D62" s="363"/>
      <c r="E62" s="364"/>
      <c r="F62" s="96" t="str">
        <f t="shared" si="4"/>
        <v/>
      </c>
      <c r="G62" s="95" t="str">
        <f t="shared" si="5"/>
        <v/>
      </c>
      <c r="H62" s="360" t="str">
        <f t="shared" si="6"/>
        <v/>
      </c>
      <c r="I62" s="361"/>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2" t="str">
        <f>IF('Bilan Groupe Compétences'!A64="","",'Bilan Groupe Compétences'!A64)</f>
        <v/>
      </c>
      <c r="B63" s="363"/>
      <c r="C63" s="363"/>
      <c r="D63" s="363"/>
      <c r="E63" s="364"/>
      <c r="F63" s="96" t="str">
        <f t="shared" si="4"/>
        <v/>
      </c>
      <c r="G63" s="95" t="str">
        <f t="shared" si="5"/>
        <v/>
      </c>
      <c r="H63" s="360" t="str">
        <f t="shared" si="6"/>
        <v/>
      </c>
      <c r="I63" s="361"/>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2" t="str">
        <f>IF('Bilan Groupe Compétences'!A65="","",'Bilan Groupe Compétences'!A65)</f>
        <v/>
      </c>
      <c r="B64" s="363"/>
      <c r="C64" s="363"/>
      <c r="D64" s="363"/>
      <c r="E64" s="364"/>
      <c r="F64" s="96" t="str">
        <f t="shared" si="4"/>
        <v/>
      </c>
      <c r="G64" s="95" t="str">
        <f t="shared" si="5"/>
        <v/>
      </c>
      <c r="H64" s="360" t="str">
        <f t="shared" si="6"/>
        <v/>
      </c>
      <c r="I64" s="361"/>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2" t="str">
        <f>IF('Bilan Groupe Compétences'!A66="","",'Bilan Groupe Compétences'!A66)</f>
        <v/>
      </c>
      <c r="B65" s="363"/>
      <c r="C65" s="363"/>
      <c r="D65" s="363"/>
      <c r="E65" s="364"/>
      <c r="F65" s="96" t="str">
        <f t="shared" si="4"/>
        <v/>
      </c>
      <c r="G65" s="95" t="str">
        <f t="shared" si="5"/>
        <v/>
      </c>
      <c r="H65" s="360" t="str">
        <f t="shared" si="6"/>
        <v/>
      </c>
      <c r="I65" s="361"/>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2" t="str">
        <f>IF('Bilan Groupe Compétences'!A67="","",'Bilan Groupe Compétences'!A67)</f>
        <v/>
      </c>
      <c r="B66" s="363"/>
      <c r="C66" s="363"/>
      <c r="D66" s="363"/>
      <c r="E66" s="364"/>
      <c r="F66" s="96" t="str">
        <f t="shared" si="4"/>
        <v/>
      </c>
      <c r="G66" s="95" t="str">
        <f t="shared" si="5"/>
        <v/>
      </c>
      <c r="H66" s="360" t="str">
        <f t="shared" si="6"/>
        <v/>
      </c>
      <c r="I66" s="361"/>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2" t="str">
        <f>IF('Bilan Groupe Compétences'!A68="","",'Bilan Groupe Compétences'!A68)</f>
        <v/>
      </c>
      <c r="B67" s="363"/>
      <c r="C67" s="363"/>
      <c r="D67" s="363"/>
      <c r="E67" s="364"/>
      <c r="F67" s="96" t="str">
        <f t="shared" si="4"/>
        <v/>
      </c>
      <c r="G67" s="95" t="str">
        <f t="shared" si="5"/>
        <v/>
      </c>
      <c r="H67" s="360" t="str">
        <f t="shared" si="6"/>
        <v/>
      </c>
      <c r="I67" s="361"/>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2" t="str">
        <f>IF('Bilan Groupe Compétences'!A69="","",'Bilan Groupe Compétences'!A69)</f>
        <v/>
      </c>
      <c r="B68" s="363"/>
      <c r="C68" s="363"/>
      <c r="D68" s="363"/>
      <c r="E68" s="364"/>
      <c r="F68" s="96" t="str">
        <f t="shared" si="4"/>
        <v/>
      </c>
      <c r="G68" s="95" t="str">
        <f t="shared" si="5"/>
        <v/>
      </c>
      <c r="H68" s="360" t="str">
        <f t="shared" si="6"/>
        <v/>
      </c>
      <c r="I68" s="361"/>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2" t="str">
        <f>IF('Bilan Groupe Compétences'!A70="","",'Bilan Groupe Compétences'!A70)</f>
        <v/>
      </c>
      <c r="B69" s="363"/>
      <c r="C69" s="363"/>
      <c r="D69" s="363"/>
      <c r="E69" s="379"/>
      <c r="F69" s="96" t="str">
        <f t="shared" si="4"/>
        <v/>
      </c>
      <c r="G69" s="95" t="str">
        <f t="shared" si="5"/>
        <v/>
      </c>
      <c r="H69" s="360" t="str">
        <f t="shared" si="6"/>
        <v/>
      </c>
      <c r="I69" s="361"/>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2" t="str">
        <f>IF('Bilan Groupe Compétences'!A71="","",'Bilan Groupe Compétences'!A71)</f>
        <v/>
      </c>
      <c r="B70" s="363"/>
      <c r="C70" s="363"/>
      <c r="D70" s="363"/>
      <c r="E70" s="379"/>
      <c r="F70" s="96" t="str">
        <f t="shared" si="4"/>
        <v/>
      </c>
      <c r="G70" s="95" t="str">
        <f t="shared" si="5"/>
        <v/>
      </c>
      <c r="H70" s="360" t="str">
        <f t="shared" si="6"/>
        <v/>
      </c>
      <c r="I70" s="361"/>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6" t="str">
        <f>IF('Bilan Groupe Compétences'!A72="","",'Bilan Groupe Compétences'!A72)</f>
        <v/>
      </c>
      <c r="B71" s="337"/>
      <c r="C71" s="337"/>
      <c r="D71" s="337"/>
      <c r="E71" s="338"/>
      <c r="F71" s="98" t="str">
        <f t="shared" si="4"/>
        <v/>
      </c>
      <c r="G71" s="99" t="str">
        <f t="shared" si="5"/>
        <v/>
      </c>
      <c r="H71" s="380" t="str">
        <f t="shared" si="6"/>
        <v/>
      </c>
      <c r="I71" s="381"/>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127</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132</v>
      </c>
      <c r="HT300" s="10" t="str">
        <f ca="1">IF(COUNTA($HV$300:$JS$300)-COUNTIF($HV$300:$JS$300,"")=0,$HI$307,IF(COUNTIF(HV306:JS306,$HI$307)=COUNTA($J$6:$BG$6)-COUNTIF($J$6:$BG$6,""),$HI$307,IF(AND(COUNTA($J$7:$BG$7)-COUNTIF($J$7:$BG$7,$HI$307)=COUNTIF($J$7:$BG$7,$HI$306),COUNTA($J$12:$BG$71)=COUNTIF($J$12:$BG$71,$HI$306)),$HI$306,SUM(HV300:JS300)/SUM(HV305:JS305))))</f>
        <v>NC</v>
      </c>
      <c r="HU300" s="16" t="s">
        <v>130</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133</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249" priority="22" operator="equal">
      <formula>20</formula>
    </cfRule>
    <cfRule type="cellIs" dxfId="248" priority="23" operator="between">
      <formula>15</formula>
      <formula>19.9999999999999</formula>
    </cfRule>
    <cfRule type="cellIs" dxfId="247" priority="24" operator="between">
      <formula>10</formula>
      <formula>14.9999999999999</formula>
    </cfRule>
    <cfRule type="containsBlanks" dxfId="246" priority="25" stopIfTrue="1">
      <formula>LEN(TRIM(J5))=0</formula>
    </cfRule>
    <cfRule type="cellIs" dxfId="245" priority="26" operator="between">
      <formula>5</formula>
      <formula>9.999999999999</formula>
    </cfRule>
    <cfRule type="cellIs" dxfId="244" priority="27" operator="between">
      <formula>0</formula>
      <formula>4.99999999999999</formula>
    </cfRule>
  </conditionalFormatting>
  <conditionalFormatting sqref="J6:BG6">
    <cfRule type="cellIs" dxfId="243" priority="16" operator="equal">
      <formula>20</formula>
    </cfRule>
    <cfRule type="cellIs" dxfId="242" priority="17" operator="between">
      <formula>15</formula>
      <formula>19.9999999999999</formula>
    </cfRule>
    <cfRule type="cellIs" dxfId="241" priority="18" operator="between">
      <formula>10</formula>
      <formula>14.9999999999999</formula>
    </cfRule>
    <cfRule type="containsBlanks" dxfId="240" priority="19" stopIfTrue="1">
      <formula>LEN(TRIM(J6))=0</formula>
    </cfRule>
    <cfRule type="cellIs" dxfId="239" priority="20" operator="between">
      <formula>5</formula>
      <formula>9.999999999999</formula>
    </cfRule>
    <cfRule type="cellIs" dxfId="238" priority="21" operator="between">
      <formula>0</formula>
      <formula>4.99999999999999</formula>
    </cfRule>
  </conditionalFormatting>
  <conditionalFormatting sqref="F12:G71">
    <cfRule type="cellIs" dxfId="237" priority="10" operator="equal">
      <formula>20</formula>
    </cfRule>
    <cfRule type="cellIs" dxfId="236" priority="11" operator="between">
      <formula>15</formula>
      <formula>19.9999999999999</formula>
    </cfRule>
    <cfRule type="cellIs" dxfId="235" priority="12" operator="between">
      <formula>10</formula>
      <formula>14.9999999999999</formula>
    </cfRule>
    <cfRule type="containsBlanks" dxfId="234" priority="13" stopIfTrue="1">
      <formula>LEN(TRIM(F12))=0</formula>
    </cfRule>
    <cfRule type="cellIs" dxfId="233" priority="14" operator="between">
      <formula>5</formula>
      <formula>9.999999999999</formula>
    </cfRule>
    <cfRule type="cellIs" dxfId="232" priority="15" operator="between">
      <formula>0</formula>
      <formula>4.99999999999999</formula>
    </cfRule>
  </conditionalFormatting>
  <conditionalFormatting sqref="A7">
    <cfRule type="cellIs" dxfId="231" priority="4" operator="equal">
      <formula>20</formula>
    </cfRule>
    <cfRule type="cellIs" dxfId="230" priority="5" operator="between">
      <formula>15</formula>
      <formula>19.9999999999999</formula>
    </cfRule>
    <cfRule type="cellIs" dxfId="229" priority="6" operator="between">
      <formula>10</formula>
      <formula>14.9999999999999</formula>
    </cfRule>
    <cfRule type="containsBlanks" dxfId="228" priority="7" stopIfTrue="1">
      <formula>LEN(TRIM(A7))=0</formula>
    </cfRule>
    <cfRule type="cellIs" dxfId="227" priority="8" operator="between">
      <formula>5</formula>
      <formula>9.999999999999</formula>
    </cfRule>
    <cfRule type="cellIs" dxfId="226" priority="9" operator="between">
      <formula>0</formula>
      <formula>4.99999999999999</formula>
    </cfRule>
  </conditionalFormatting>
  <conditionalFormatting sqref="C5">
    <cfRule type="cellIs" dxfId="225" priority="3" operator="equal">
      <formula>20</formula>
    </cfRule>
  </conditionalFormatting>
  <conditionalFormatting sqref="J12:BG71 H12:H71">
    <cfRule type="cellIs" dxfId="224" priority="28" stopIfTrue="1" operator="equal">
      <formula>$HI$301</formula>
    </cfRule>
    <cfRule type="cellIs" dxfId="223" priority="29" stopIfTrue="1" operator="equal">
      <formula>$HI$302</formula>
    </cfRule>
    <cfRule type="cellIs" dxfId="222" priority="30" stopIfTrue="1" operator="equal">
      <formula>$HI$303</formula>
    </cfRule>
    <cfRule type="cellIs" dxfId="221" priority="31" stopIfTrue="1" operator="equal">
      <formula>$HI$304</formula>
    </cfRule>
    <cfRule type="cellIs" dxfId="220" priority="32" stopIfTrue="1" operator="equal">
      <formula>$HI$305</formula>
    </cfRule>
    <cfRule type="cellIs" dxfId="219" priority="33" stopIfTrue="1" operator="equal">
      <formula>$HI$306</formula>
    </cfRule>
  </conditionalFormatting>
  <conditionalFormatting sqref="J7:BG7">
    <cfRule type="cellIs" dxfId="218" priority="34" operator="equal">
      <formula>$HI$306</formula>
    </cfRule>
    <cfRule type="cellIs" dxfId="217" priority="35" operator="equal">
      <formula>$HI$305</formula>
    </cfRule>
    <cfRule type="cellIs" dxfId="216" priority="36" operator="equal">
      <formula>$HI$304</formula>
    </cfRule>
    <cfRule type="cellIs" dxfId="215" priority="37" operator="equal">
      <formula>$HI$303</formula>
    </cfRule>
    <cfRule type="cellIs" dxfId="214" priority="38" operator="equal">
      <formula>$HI$302</formula>
    </cfRule>
    <cfRule type="cellIs" dxfId="213" priority="39" operator="equal">
      <formula>$HI$301</formula>
    </cfRule>
    <cfRule type="cellIs" dxfId="212" priority="40" operator="equal">
      <formula>20</formula>
    </cfRule>
    <cfRule type="cellIs" dxfId="211" priority="41" operator="between">
      <formula>15</formula>
      <formula>19.9999999999999</formula>
    </cfRule>
    <cfRule type="cellIs" dxfId="210" priority="42" operator="between">
      <formula>10</formula>
      <formula>14.9999999999999</formula>
    </cfRule>
    <cfRule type="containsBlanks" dxfId="209" priority="43" stopIfTrue="1">
      <formula>LEN(TRIM(J7))=0</formula>
    </cfRule>
    <cfRule type="cellIs" dxfId="208" priority="44" operator="between">
      <formula>5</formula>
      <formula>9.999999999999</formula>
    </cfRule>
    <cfRule type="cellIs" dxfId="207" priority="45" operator="between">
      <formula>0</formula>
      <formula>4.99999999999999</formula>
    </cfRule>
  </conditionalFormatting>
  <conditionalFormatting sqref="A7:B8">
    <cfRule type="cellIs" dxfId="206" priority="46" operator="equal">
      <formula>$HI$306</formula>
    </cfRule>
  </conditionalFormatting>
  <dataValidations count="3">
    <dataValidation type="list" allowBlank="1" showInputMessage="1" showErrorMessage="1" sqref="J12:BG71">
      <formula1>$HI$301:$HI$306</formula1>
    </dataValidation>
    <dataValidation type="list" allowBlank="1" showInputMessage="1" showErrorMessage="1" sqref="J7:BG7">
      <formula1>$HI$301:$HI$348</formula1>
    </dataValidation>
    <dataValidation type="list" allowBlank="1" showInputMessage="1" showErrorMessage="1" sqref="J8:BG8">
      <formula1>$HP$301:$HP$329</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C28042EE-CF09-4FE3-A17F-E1234745996B}">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3E1FC65D-FDC0-437E-81D8-80E72E4E85A5}">
            <xm:f>'Classe, période, dates, coef'!$DW$301</xm:f>
            <x14:dxf>
              <font>
                <color rgb="FFFF0000"/>
              </font>
              <fill>
                <patternFill>
                  <bgColor rgb="FFFFCCCC"/>
                </patternFill>
              </fill>
            </x14:dxf>
          </x14:cfRule>
          <xm:sqref>A2:I4</xm:sqref>
        </x14:conditionalFormatting>
      </x14:conditionalFormatting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7" t="str">
        <f>IF(OR('Classe, période, dates, coef'!A7="",'Classe, période, dates, coef'!A14=""),'Bilan Groupe Compétences'!B3,CONCATENATE('Classe, période, dates, coef'!A7,"  ~  Période : ",'Classe, période, dates, coef'!A14))</f>
        <v>Affichage classe et période : Complétez l'onglet ''Classe, période, dates, coef''</v>
      </c>
      <c r="C1" s="357"/>
      <c r="D1" s="357"/>
      <c r="E1" s="357"/>
      <c r="F1" s="357"/>
      <c r="G1" s="357"/>
      <c r="H1" s="357"/>
      <c r="I1" s="357"/>
      <c r="J1" s="111" t="str">
        <f>CONCATENATE("   ",'Bilan Groupe Compétences'!DW303)</f>
        <v xml:space="preserve">   Seconde Relation Client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5" t="str">
        <f ca="1">IF(INDEX($HF$301:$HG$338,MATCH(RIGHT(CELL("nomfichier",$HF$301),2),$HF$301:$HF$338,0),2)=0,'Classe, période, dates, coef'!DW301,INDEX($HF$301:$HG$338,MATCH(RIGHT(CELL("nomfichier",$HF$301),2),$HF$301:$HF$338,0),2))</f>
        <v>Nom élève &gt; Complétez l'onglet ''Classe, période, dates, coef''</v>
      </c>
      <c r="B2" s="355"/>
      <c r="C2" s="355"/>
      <c r="D2" s="355"/>
      <c r="E2" s="355"/>
      <c r="F2" s="355"/>
      <c r="G2" s="355"/>
      <c r="H2" s="355"/>
      <c r="I2" s="355"/>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5"/>
      <c r="B3" s="355"/>
      <c r="C3" s="355"/>
      <c r="D3" s="355"/>
      <c r="E3" s="355"/>
      <c r="F3" s="355"/>
      <c r="G3" s="355"/>
      <c r="H3" s="355"/>
      <c r="I3" s="355"/>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6"/>
      <c r="B4" s="356"/>
      <c r="C4" s="356"/>
      <c r="D4" s="356"/>
      <c r="E4" s="356"/>
      <c r="F4" s="356"/>
      <c r="G4" s="356"/>
      <c r="H4" s="356"/>
      <c r="I4" s="356"/>
    </row>
    <row r="5" spans="1:127" ht="21" customHeight="1" thickTop="1" x14ac:dyDescent="0.2">
      <c r="A5" s="365" t="s">
        <v>49</v>
      </c>
      <c r="B5" s="366"/>
      <c r="C5" s="382" t="s">
        <v>75</v>
      </c>
      <c r="D5" s="55">
        <v>4</v>
      </c>
      <c r="E5" s="385" t="s">
        <v>99</v>
      </c>
      <c r="F5" s="385"/>
      <c r="G5" s="385"/>
      <c r="H5" s="385"/>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7"/>
      <c r="B6" s="368"/>
      <c r="C6" s="383"/>
      <c r="D6" s="90">
        <v>4</v>
      </c>
      <c r="E6" s="386" t="s">
        <v>100</v>
      </c>
      <c r="F6" s="386"/>
      <c r="G6" s="386"/>
      <c r="H6" s="386"/>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9" t="str">
        <f>IF(COUNTA(J5:BG6)-COUNTIF(J5:BG6,"")=0,"",IF(ISTEXT(HT300),HT300,ROUND(HT300,1)))</f>
        <v/>
      </c>
      <c r="B7" s="370"/>
      <c r="C7" s="383"/>
      <c r="D7" s="204">
        <v>4</v>
      </c>
      <c r="E7" s="203"/>
      <c r="F7" s="400" t="s">
        <v>122</v>
      </c>
      <c r="G7" s="400"/>
      <c r="H7" s="400"/>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1"/>
      <c r="B8" s="372"/>
      <c r="C8" s="384"/>
      <c r="D8" s="201">
        <v>4</v>
      </c>
      <c r="E8" s="202"/>
      <c r="F8" s="401" t="s">
        <v>232</v>
      </c>
      <c r="G8" s="401"/>
      <c r="H8" s="401"/>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2" t="s">
        <v>22</v>
      </c>
      <c r="B9" s="393"/>
      <c r="C9" s="393"/>
      <c r="D9" s="393"/>
      <c r="E9" s="97">
        <v>4</v>
      </c>
      <c r="F9" s="387" t="s">
        <v>118</v>
      </c>
      <c r="G9" s="388"/>
      <c r="H9" s="388"/>
      <c r="I9" s="389"/>
      <c r="J9" s="375" t="str">
        <f t="shared" ref="J9:BG9" ca="1" si="3">IF(OFFSET($HN$301,COLUMN(A:A)-1,0)=0,"",OFFSET($HN$301,COLUMN(A:A)-1,0))</f>
        <v/>
      </c>
      <c r="K9" s="358" t="str">
        <f t="shared" ca="1" si="3"/>
        <v/>
      </c>
      <c r="L9" s="358" t="str">
        <f t="shared" ca="1" si="3"/>
        <v/>
      </c>
      <c r="M9" s="358" t="str">
        <f t="shared" ca="1" si="3"/>
        <v/>
      </c>
      <c r="N9" s="358" t="str">
        <f t="shared" ca="1" si="3"/>
        <v/>
      </c>
      <c r="O9" s="358" t="str">
        <f t="shared" ca="1" si="3"/>
        <v/>
      </c>
      <c r="P9" s="358" t="str">
        <f t="shared" ca="1" si="3"/>
        <v/>
      </c>
      <c r="Q9" s="358" t="str">
        <f t="shared" ca="1" si="3"/>
        <v/>
      </c>
      <c r="R9" s="358" t="str">
        <f t="shared" ca="1" si="3"/>
        <v/>
      </c>
      <c r="S9" s="358" t="str">
        <f t="shared" ca="1" si="3"/>
        <v/>
      </c>
      <c r="T9" s="358" t="str">
        <f t="shared" ca="1" si="3"/>
        <v/>
      </c>
      <c r="U9" s="358" t="str">
        <f t="shared" ca="1" si="3"/>
        <v/>
      </c>
      <c r="V9" s="358" t="str">
        <f t="shared" ca="1" si="3"/>
        <v/>
      </c>
      <c r="W9" s="358" t="str">
        <f t="shared" ca="1" si="3"/>
        <v/>
      </c>
      <c r="X9" s="358" t="str">
        <f t="shared" ca="1" si="3"/>
        <v/>
      </c>
      <c r="Y9" s="358" t="str">
        <f t="shared" ca="1" si="3"/>
        <v/>
      </c>
      <c r="Z9" s="358" t="str">
        <f t="shared" ca="1" si="3"/>
        <v/>
      </c>
      <c r="AA9" s="358" t="str">
        <f t="shared" ca="1" si="3"/>
        <v/>
      </c>
      <c r="AB9" s="358" t="str">
        <f t="shared" ca="1" si="3"/>
        <v/>
      </c>
      <c r="AC9" s="358" t="str">
        <f t="shared" ca="1" si="3"/>
        <v/>
      </c>
      <c r="AD9" s="358" t="str">
        <f t="shared" ca="1" si="3"/>
        <v/>
      </c>
      <c r="AE9" s="358" t="str">
        <f t="shared" ca="1" si="3"/>
        <v/>
      </c>
      <c r="AF9" s="358" t="str">
        <f t="shared" ca="1" si="3"/>
        <v/>
      </c>
      <c r="AG9" s="358" t="str">
        <f t="shared" ca="1" si="3"/>
        <v/>
      </c>
      <c r="AH9" s="358" t="str">
        <f t="shared" ca="1" si="3"/>
        <v/>
      </c>
      <c r="AI9" s="358" t="str">
        <f t="shared" ca="1" si="3"/>
        <v/>
      </c>
      <c r="AJ9" s="358" t="str">
        <f t="shared" ca="1" si="3"/>
        <v/>
      </c>
      <c r="AK9" s="358" t="str">
        <f t="shared" ca="1" si="3"/>
        <v/>
      </c>
      <c r="AL9" s="358" t="str">
        <f t="shared" ca="1" si="3"/>
        <v/>
      </c>
      <c r="AM9" s="358" t="str">
        <f t="shared" ca="1" si="3"/>
        <v/>
      </c>
      <c r="AN9" s="358" t="str">
        <f t="shared" ca="1" si="3"/>
        <v/>
      </c>
      <c r="AO9" s="358" t="str">
        <f t="shared" ca="1" si="3"/>
        <v/>
      </c>
      <c r="AP9" s="358" t="str">
        <f t="shared" ca="1" si="3"/>
        <v/>
      </c>
      <c r="AQ9" s="358" t="str">
        <f t="shared" ca="1" si="3"/>
        <v/>
      </c>
      <c r="AR9" s="358" t="str">
        <f t="shared" ca="1" si="3"/>
        <v/>
      </c>
      <c r="AS9" s="358" t="str">
        <f t="shared" ca="1" si="3"/>
        <v/>
      </c>
      <c r="AT9" s="358" t="str">
        <f t="shared" ca="1" si="3"/>
        <v/>
      </c>
      <c r="AU9" s="358" t="str">
        <f t="shared" ca="1" si="3"/>
        <v/>
      </c>
      <c r="AV9" s="358" t="str">
        <f t="shared" ca="1" si="3"/>
        <v/>
      </c>
      <c r="AW9" s="358" t="str">
        <f t="shared" ca="1" si="3"/>
        <v/>
      </c>
      <c r="AX9" s="358" t="str">
        <f t="shared" ca="1" si="3"/>
        <v/>
      </c>
      <c r="AY9" s="358" t="str">
        <f t="shared" ca="1" si="3"/>
        <v/>
      </c>
      <c r="AZ9" s="358" t="str">
        <f t="shared" ca="1" si="3"/>
        <v/>
      </c>
      <c r="BA9" s="358" t="str">
        <f t="shared" ca="1" si="3"/>
        <v/>
      </c>
      <c r="BB9" s="358" t="str">
        <f t="shared" ca="1" si="3"/>
        <v/>
      </c>
      <c r="BC9" s="358" t="str">
        <f t="shared" ca="1" si="3"/>
        <v/>
      </c>
      <c r="BD9" s="358" t="str">
        <f t="shared" ca="1" si="3"/>
        <v/>
      </c>
      <c r="BE9" s="358" t="str">
        <f t="shared" ca="1" si="3"/>
        <v/>
      </c>
      <c r="BF9" s="358" t="str">
        <f t="shared" ca="1" si="3"/>
        <v/>
      </c>
      <c r="BG9" s="373" t="str">
        <f t="shared" ca="1" si="3"/>
        <v/>
      </c>
      <c r="DF9" s="9"/>
      <c r="DG9" s="28"/>
      <c r="DI9" s="28"/>
      <c r="DK9" s="28"/>
      <c r="DO9" s="28"/>
      <c r="DQ9" s="28"/>
      <c r="DS9" s="28"/>
      <c r="DU9" s="28"/>
      <c r="DW9" s="28"/>
    </row>
    <row r="10" spans="1:127" ht="36" customHeight="1" x14ac:dyDescent="0.2">
      <c r="A10" s="394" t="s">
        <v>23</v>
      </c>
      <c r="B10" s="395"/>
      <c r="C10" s="395"/>
      <c r="D10" s="395"/>
      <c r="E10" s="396"/>
      <c r="F10" s="112" t="str">
        <f>E6</f>
        <v>Moyenne minimale indicative</v>
      </c>
      <c r="G10" s="113" t="str">
        <f>E5</f>
        <v>Moyenne maximale indicative</v>
      </c>
      <c r="H10" s="390" t="s">
        <v>77</v>
      </c>
      <c r="I10" s="391"/>
      <c r="J10" s="376"/>
      <c r="K10" s="359"/>
      <c r="L10" s="359"/>
      <c r="M10" s="359"/>
      <c r="N10" s="359"/>
      <c r="O10" s="359"/>
      <c r="P10" s="359"/>
      <c r="Q10" s="359"/>
      <c r="R10" s="359"/>
      <c r="S10" s="359"/>
      <c r="T10" s="359"/>
      <c r="U10" s="359"/>
      <c r="V10" s="359"/>
      <c r="W10" s="359"/>
      <c r="X10" s="359"/>
      <c r="Y10" s="359"/>
      <c r="Z10" s="359"/>
      <c r="AA10" s="359"/>
      <c r="AB10" s="359"/>
      <c r="AC10" s="359"/>
      <c r="AD10" s="359"/>
      <c r="AE10" s="359"/>
      <c r="AF10" s="359"/>
      <c r="AG10" s="359"/>
      <c r="AH10" s="359"/>
      <c r="AI10" s="359"/>
      <c r="AJ10" s="359"/>
      <c r="AK10" s="359"/>
      <c r="AL10" s="359"/>
      <c r="AM10" s="359"/>
      <c r="AN10" s="359"/>
      <c r="AO10" s="359"/>
      <c r="AP10" s="359"/>
      <c r="AQ10" s="359"/>
      <c r="AR10" s="359"/>
      <c r="AS10" s="359"/>
      <c r="AT10" s="359"/>
      <c r="AU10" s="359"/>
      <c r="AV10" s="359"/>
      <c r="AW10" s="359"/>
      <c r="AX10" s="359"/>
      <c r="AY10" s="359"/>
      <c r="AZ10" s="359"/>
      <c r="BA10" s="359"/>
      <c r="BB10" s="359"/>
      <c r="BC10" s="359"/>
      <c r="BD10" s="359"/>
      <c r="BE10" s="359"/>
      <c r="BF10" s="359"/>
      <c r="BG10" s="374"/>
      <c r="DF10" s="9"/>
      <c r="DG10" s="28"/>
      <c r="DI10" s="28"/>
      <c r="DK10" s="28"/>
      <c r="DO10" s="28"/>
      <c r="DQ10" s="28"/>
      <c r="DS10" s="28"/>
      <c r="DU10" s="28"/>
      <c r="DW10" s="28"/>
    </row>
    <row r="11" spans="1:127" ht="12.75" customHeight="1" x14ac:dyDescent="0.2">
      <c r="A11" s="397">
        <v>6</v>
      </c>
      <c r="B11" s="398"/>
      <c r="C11" s="398"/>
      <c r="D11" s="398"/>
      <c r="E11" s="399"/>
      <c r="F11" s="82">
        <v>6</v>
      </c>
      <c r="G11" s="100">
        <v>6</v>
      </c>
      <c r="H11" s="377">
        <v>6</v>
      </c>
      <c r="I11" s="378"/>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2" t="str">
        <f>IF('Bilan Groupe Compétences'!A13="","",'Bilan Groupe Compétences'!A13)</f>
        <v>Orientation MA1 : Communiquer avec courtoisie, faire preuve de serviabilité, de calme et de tact</v>
      </c>
      <c r="B12" s="363"/>
      <c r="C12" s="363"/>
      <c r="D12" s="363"/>
      <c r="E12" s="363"/>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60" t="str">
        <f t="shared" ref="H12:H71" si="6">IF(HR307="","",HR307)</f>
        <v/>
      </c>
      <c r="I12" s="361"/>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2" t="str">
        <f>IF('Bilan Groupe Compétences'!A14="","",'Bilan Groupe Compétences'!A14)</f>
        <v>Orientation MA2 : Maintenir son espace de travail fonctionnel et propre dans le respect des règles internes</v>
      </c>
      <c r="B13" s="363"/>
      <c r="C13" s="363"/>
      <c r="D13" s="363"/>
      <c r="E13" s="364"/>
      <c r="F13" s="96" t="str">
        <f t="shared" si="4"/>
        <v/>
      </c>
      <c r="G13" s="95" t="str">
        <f t="shared" si="5"/>
        <v/>
      </c>
      <c r="H13" s="360" t="str">
        <f t="shared" si="6"/>
        <v/>
      </c>
      <c r="I13" s="361"/>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2" t="str">
        <f>IF('Bilan Groupe Compétences'!A15="","",'Bilan Groupe Compétences'!A15)</f>
        <v>Orientation MA3 : Rechercher, trier, classifier, sélectionner l'information papier et numérique</v>
      </c>
      <c r="B14" s="363"/>
      <c r="C14" s="363"/>
      <c r="D14" s="363"/>
      <c r="E14" s="364"/>
      <c r="F14" s="96" t="str">
        <f t="shared" si="4"/>
        <v/>
      </c>
      <c r="G14" s="95" t="str">
        <f t="shared" si="5"/>
        <v/>
      </c>
      <c r="H14" s="360" t="str">
        <f t="shared" si="6"/>
        <v/>
      </c>
      <c r="I14" s="361"/>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2" t="str">
        <f>IF('Bilan Groupe Compétences'!A16="","",'Bilan Groupe Compétences'!A16)</f>
        <v>Orientation MA4 : Rédiger correctement des messages et comptes-rendus simples</v>
      </c>
      <c r="B15" s="363"/>
      <c r="C15" s="363"/>
      <c r="D15" s="363"/>
      <c r="E15" s="364"/>
      <c r="F15" s="96" t="str">
        <f t="shared" si="4"/>
        <v/>
      </c>
      <c r="G15" s="95" t="str">
        <f t="shared" si="5"/>
        <v/>
      </c>
      <c r="H15" s="360" t="str">
        <f t="shared" si="6"/>
        <v/>
      </c>
      <c r="I15" s="361"/>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2" t="str">
        <f>IF('Bilan Groupe Compétences'!A17="","",'Bilan Groupe Compétences'!A17)</f>
        <v>Orientation MA5 : Montrer de l'intérêt pour l'anglais et/ou autre(s) langue(s) étrangère(s)</v>
      </c>
      <c r="B16" s="363"/>
      <c r="C16" s="363"/>
      <c r="D16" s="363"/>
      <c r="E16" s="364"/>
      <c r="F16" s="96" t="str">
        <f t="shared" si="4"/>
        <v/>
      </c>
      <c r="G16" s="95" t="str">
        <f t="shared" si="5"/>
        <v/>
      </c>
      <c r="H16" s="360" t="str">
        <f t="shared" si="6"/>
        <v/>
      </c>
      <c r="I16" s="361"/>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2" t="str">
        <f>IF('Bilan Groupe Compétences'!A18="","",'Bilan Groupe Compétences'!A18)</f>
        <v>Orientation MCV-A1 : Effectuer et comprendre des calculs commerciaux simples (cadencier, % TVA et réduction)</v>
      </c>
      <c r="B17" s="363"/>
      <c r="C17" s="363"/>
      <c r="D17" s="363"/>
      <c r="E17" s="364"/>
      <c r="F17" s="96" t="str">
        <f t="shared" si="4"/>
        <v/>
      </c>
      <c r="G17" s="95" t="str">
        <f t="shared" si="5"/>
        <v/>
      </c>
      <c r="H17" s="360" t="str">
        <f t="shared" si="6"/>
        <v/>
      </c>
      <c r="I17" s="361"/>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2" t="str">
        <f>IF('Bilan Groupe Compétences'!A19="","",'Bilan Groupe Compétences'!A19)</f>
        <v>Orientation MCV-A2 : Travailler en équipe, collaborer, communiquer avec ses collaborateurs</v>
      </c>
      <c r="B18" s="363"/>
      <c r="C18" s="363"/>
      <c r="D18" s="363"/>
      <c r="E18" s="364"/>
      <c r="F18" s="96" t="str">
        <f t="shared" si="4"/>
        <v/>
      </c>
      <c r="G18" s="95" t="str">
        <f t="shared" si="5"/>
        <v/>
      </c>
      <c r="H18" s="360" t="str">
        <f t="shared" si="6"/>
        <v/>
      </c>
      <c r="I18" s="361"/>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2" t="str">
        <f>IF('Bilan Groupe Compétences'!A20="","",'Bilan Groupe Compétences'!A20)</f>
        <v>Orientation MCV-A3 : Argumenter, convaincre, répondre à des objections sur des sujets (ou produits) simples</v>
      </c>
      <c r="B19" s="363"/>
      <c r="C19" s="363"/>
      <c r="D19" s="363"/>
      <c r="E19" s="364"/>
      <c r="F19" s="96" t="str">
        <f t="shared" si="4"/>
        <v/>
      </c>
      <c r="G19" s="95" t="str">
        <f t="shared" si="5"/>
        <v/>
      </c>
      <c r="H19" s="360" t="str">
        <f t="shared" si="6"/>
        <v/>
      </c>
      <c r="I19" s="361"/>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2" t="str">
        <f>IF('Bilan Groupe Compétences'!A21="","",'Bilan Groupe Compétences'!A21)</f>
        <v>Orientation MCV-A4 : Se montrer dynamique, rapide et efficace dans la réalisation de tâches matérielles</v>
      </c>
      <c r="B20" s="363"/>
      <c r="C20" s="363"/>
      <c r="D20" s="363"/>
      <c r="E20" s="364"/>
      <c r="F20" s="96" t="str">
        <f t="shared" si="4"/>
        <v/>
      </c>
      <c r="G20" s="95" t="str">
        <f t="shared" si="5"/>
        <v/>
      </c>
      <c r="H20" s="360" t="str">
        <f t="shared" si="6"/>
        <v/>
      </c>
      <c r="I20" s="361"/>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2" t="str">
        <f>IF('Bilan Groupe Compétences'!A22="","",'Bilan Groupe Compétences'!A22)</f>
        <v>Orientation MCV-A5 : Mettre en valeur des présentations de produits et/ou créer des affichettes attrayantes</v>
      </c>
      <c r="B21" s="363"/>
      <c r="C21" s="363"/>
      <c r="D21" s="363"/>
      <c r="E21" s="364"/>
      <c r="F21" s="96" t="str">
        <f t="shared" si="4"/>
        <v/>
      </c>
      <c r="G21" s="95" t="str">
        <f t="shared" si="5"/>
        <v/>
      </c>
      <c r="H21" s="360" t="str">
        <f t="shared" si="6"/>
        <v/>
      </c>
      <c r="I21" s="361"/>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2" t="str">
        <f>IF('Bilan Groupe Compétences'!A23="","",'Bilan Groupe Compétences'!A23)</f>
        <v>Orientation MCV-B1 : Travailler en autonomie, faire preuve d’indépendance et d’organisation, prendre des initiatives</v>
      </c>
      <c r="B22" s="363"/>
      <c r="C22" s="363"/>
      <c r="D22" s="363"/>
      <c r="E22" s="364"/>
      <c r="F22" s="96" t="str">
        <f t="shared" si="4"/>
        <v/>
      </c>
      <c r="G22" s="95" t="str">
        <f t="shared" si="5"/>
        <v/>
      </c>
      <c r="H22" s="360" t="str">
        <f t="shared" si="6"/>
        <v/>
      </c>
      <c r="I22" s="361"/>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2" t="str">
        <f>IF('Bilan Groupe Compétences'!A24="","",'Bilan Groupe Compétences'!A24)</f>
        <v>Orientation MCV-B2 : Faire preuve de qualité d'écoute, d'observation, d'adaptabilité et d'aisance verbale</v>
      </c>
      <c r="B23" s="363"/>
      <c r="C23" s="363"/>
      <c r="D23" s="363"/>
      <c r="E23" s="364"/>
      <c r="F23" s="96" t="str">
        <f t="shared" si="4"/>
        <v/>
      </c>
      <c r="G23" s="95" t="str">
        <f t="shared" si="5"/>
        <v/>
      </c>
      <c r="H23" s="360" t="str">
        <f t="shared" si="6"/>
        <v/>
      </c>
      <c r="I23" s="361"/>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2" t="str">
        <f>IF('Bilan Groupe Compétences'!A25="","",'Bilan Groupe Compétences'!A25)</f>
        <v>Orientation MCV-B3 : Faire preuve d'aisance, de persévérance dans l'argumentation, la réponse aux objections</v>
      </c>
      <c r="B24" s="363"/>
      <c r="C24" s="363"/>
      <c r="D24" s="363"/>
      <c r="E24" s="364"/>
      <c r="F24" s="96" t="str">
        <f t="shared" si="4"/>
        <v/>
      </c>
      <c r="G24" s="95" t="str">
        <f t="shared" si="5"/>
        <v/>
      </c>
      <c r="H24" s="360" t="str">
        <f t="shared" si="6"/>
        <v/>
      </c>
      <c r="I24" s="361"/>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2" t="str">
        <f>IF('Bilan Groupe Compétences'!A26="","",'Bilan Groupe Compétences'!A26)</f>
        <v>Orientation MCV-B4 : Analyser, synthétiser, s’autoanalyser avec pertinence à l’oral ou l’écrit</v>
      </c>
      <c r="B25" s="363"/>
      <c r="C25" s="363"/>
      <c r="D25" s="363"/>
      <c r="E25" s="364"/>
      <c r="F25" s="96" t="str">
        <f t="shared" si="4"/>
        <v/>
      </c>
      <c r="G25" s="95" t="str">
        <f t="shared" si="5"/>
        <v/>
      </c>
      <c r="H25" s="360" t="str">
        <f t="shared" si="6"/>
        <v/>
      </c>
      <c r="I25" s="361"/>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2" t="str">
        <f>IF('Bilan Groupe Compétences'!A27="","",'Bilan Groupe Compétences'!A27)</f>
        <v>Orientation MCV-B5 : Se montrer rationnel, flexible et entreprenant dans des situations de mobilité</v>
      </c>
      <c r="B26" s="363"/>
      <c r="C26" s="363"/>
      <c r="D26" s="363"/>
      <c r="E26" s="364"/>
      <c r="F26" s="96" t="str">
        <f t="shared" si="4"/>
        <v/>
      </c>
      <c r="G26" s="95" t="str">
        <f t="shared" si="5"/>
        <v/>
      </c>
      <c r="H26" s="360" t="str">
        <f t="shared" si="6"/>
        <v/>
      </c>
      <c r="I26" s="361"/>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2" t="str">
        <f>IF('Bilan Groupe Compétences'!A28="","",'Bilan Groupe Compétences'!A28)</f>
        <v>1.A. Prendre contact avec le client interne ou externe (ou prospect), dans un cadre omnicanal :</v>
      </c>
      <c r="B27" s="363"/>
      <c r="C27" s="363"/>
      <c r="D27" s="363"/>
      <c r="E27" s="364"/>
      <c r="F27" s="96" t="str">
        <f t="shared" si="4"/>
        <v/>
      </c>
      <c r="G27" s="95" t="str">
        <f t="shared" si="5"/>
        <v/>
      </c>
      <c r="H27" s="360" t="str">
        <f t="shared" si="6"/>
        <v/>
      </c>
      <c r="I27" s="361"/>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2" t="str">
        <f>IF('Bilan Groupe Compétences'!A29="","",'Bilan Groupe Compétences'!A29)</f>
        <v>1.B. Identifier le client externe ou interne à l’organisation et ses caractéristiques, dans un cadre omnicanal</v>
      </c>
      <c r="B28" s="363"/>
      <c r="C28" s="363"/>
      <c r="D28" s="363"/>
      <c r="E28" s="364"/>
      <c r="F28" s="96" t="str">
        <f t="shared" si="4"/>
        <v/>
      </c>
      <c r="G28" s="95" t="str">
        <f t="shared" si="5"/>
        <v/>
      </c>
      <c r="H28" s="360" t="str">
        <f t="shared" si="6"/>
        <v/>
      </c>
      <c r="I28" s="361"/>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2" t="str">
        <f>IF('Bilan Groupe Compétences'!A30="","",'Bilan Groupe Compétences'!A30)</f>
        <v>1.C. Identifier le besoin du client externe ou interne (ou du prospect), dans un cadre omnicanal</v>
      </c>
      <c r="B29" s="363"/>
      <c r="C29" s="363"/>
      <c r="D29" s="363"/>
      <c r="E29" s="364"/>
      <c r="F29" s="96" t="str">
        <f t="shared" si="4"/>
        <v/>
      </c>
      <c r="G29" s="95" t="str">
        <f t="shared" si="5"/>
        <v/>
      </c>
      <c r="H29" s="360" t="str">
        <f t="shared" si="6"/>
        <v/>
      </c>
      <c r="I29" s="361"/>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2" t="str">
        <f>IF('Bilan Groupe Compétences'!A31="","",'Bilan Groupe Compétences'!A31)</f>
        <v>1.D. Proposer une solution adaptée au parcours et à l’expérience du client interne ou externe (ou prospect), dans un cadre omnicanal</v>
      </c>
      <c r="B30" s="363"/>
      <c r="C30" s="363"/>
      <c r="D30" s="363"/>
      <c r="E30" s="364"/>
      <c r="F30" s="96" t="str">
        <f t="shared" si="4"/>
        <v/>
      </c>
      <c r="G30" s="95" t="str">
        <f t="shared" si="5"/>
        <v/>
      </c>
      <c r="H30" s="360" t="str">
        <f t="shared" si="6"/>
        <v/>
      </c>
      <c r="I30" s="361"/>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2" t="str">
        <f>IF('Bilan Groupe Compétences'!A32="","",'Bilan Groupe Compétences'!A32)</f>
        <v>2.A. Gérer le suivi de la demande du client interne ou externe (ou du prospect) dans un cadre omnicanal, notamment :</v>
      </c>
      <c r="B31" s="363"/>
      <c r="C31" s="363"/>
      <c r="D31" s="363"/>
      <c r="E31" s="364"/>
      <c r="F31" s="96" t="str">
        <f t="shared" si="4"/>
        <v/>
      </c>
      <c r="G31" s="95" t="str">
        <f t="shared" si="5"/>
        <v/>
      </c>
      <c r="H31" s="360" t="str">
        <f t="shared" si="6"/>
        <v/>
      </c>
      <c r="I31" s="361"/>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2" t="str">
        <f>IF('Bilan Groupe Compétences'!A33="","",'Bilan Groupe Compétences'!A33)</f>
        <v>2.B. Satisfaire le client interne ou externe (ou prospect) dans un cadre omnicanal</v>
      </c>
      <c r="B32" s="363"/>
      <c r="C32" s="363"/>
      <c r="D32" s="363"/>
      <c r="E32" s="364"/>
      <c r="F32" s="96" t="str">
        <f t="shared" si="4"/>
        <v/>
      </c>
      <c r="G32" s="95" t="str">
        <f t="shared" si="5"/>
        <v/>
      </c>
      <c r="H32" s="360" t="str">
        <f t="shared" si="6"/>
        <v/>
      </c>
      <c r="I32" s="361"/>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2" t="str">
        <f>IF('Bilan Groupe Compétences'!A34="","",'Bilan Groupe Compétences'!A34)</f>
        <v>2.C. Fidéliser/pérenniser la relation avec le client interne ou externe dans un cadre omnicanal</v>
      </c>
      <c r="B33" s="363"/>
      <c r="C33" s="363"/>
      <c r="D33" s="363"/>
      <c r="E33" s="364"/>
      <c r="F33" s="96" t="str">
        <f t="shared" si="4"/>
        <v/>
      </c>
      <c r="G33" s="95" t="str">
        <f t="shared" si="5"/>
        <v/>
      </c>
      <c r="H33" s="360" t="str">
        <f t="shared" si="6"/>
        <v/>
      </c>
      <c r="I33" s="361"/>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2" t="str">
        <f>IF('Bilan Groupe Compétences'!A35="","",'Bilan Groupe Compétences'!A35)</f>
        <v>3.A. Assurer la veille informationnelle et commerciale (la collecte) dans un cadre omnicanal</v>
      </c>
      <c r="B34" s="363"/>
      <c r="C34" s="363"/>
      <c r="D34" s="363"/>
      <c r="E34" s="364"/>
      <c r="F34" s="96" t="str">
        <f t="shared" si="4"/>
        <v/>
      </c>
      <c r="G34" s="95" t="str">
        <f t="shared" si="5"/>
        <v/>
      </c>
      <c r="H34" s="360" t="str">
        <f t="shared" si="6"/>
        <v/>
      </c>
      <c r="I34" s="361"/>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2" t="str">
        <f>IF('Bilan Groupe Compétences'!A36="","",'Bilan Groupe Compétences'!A36)</f>
        <v>3.B. Traiter et exploiter l’information relative à la relation client (interne, externe ou prospect) dans un cadre omnicanal</v>
      </c>
      <c r="B35" s="363"/>
      <c r="C35" s="363"/>
      <c r="D35" s="363"/>
      <c r="E35" s="364"/>
      <c r="F35" s="96" t="str">
        <f t="shared" si="4"/>
        <v/>
      </c>
      <c r="G35" s="95" t="str">
        <f t="shared" si="5"/>
        <v/>
      </c>
      <c r="H35" s="360" t="str">
        <f t="shared" si="6"/>
        <v/>
      </c>
      <c r="I35" s="361"/>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2" t="str">
        <f>IF('Bilan Groupe Compétences'!A37="","",'Bilan Groupe Compétences'!A37)</f>
        <v>3.C. Diffuser l’information au client interne, externe ou au prospect dans un cadre omnicanal</v>
      </c>
      <c r="B36" s="363"/>
      <c r="C36" s="363"/>
      <c r="D36" s="363"/>
      <c r="E36" s="364"/>
      <c r="F36" s="96" t="str">
        <f t="shared" si="4"/>
        <v/>
      </c>
      <c r="G36" s="95" t="str">
        <f t="shared" si="5"/>
        <v/>
      </c>
      <c r="H36" s="360" t="str">
        <f t="shared" si="6"/>
        <v/>
      </c>
      <c r="I36" s="361"/>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2" t="str">
        <f>IF('Bilan Groupe Compétences'!A38="","",'Bilan Groupe Compétences'!A38)</f>
        <v>CT 1. Produire un résultat conforme à la commande (de la hiérarchie, du client…)</v>
      </c>
      <c r="B37" s="363"/>
      <c r="C37" s="363"/>
      <c r="D37" s="363"/>
      <c r="E37" s="364"/>
      <c r="F37" s="96" t="str">
        <f t="shared" si="4"/>
        <v/>
      </c>
      <c r="G37" s="95" t="str">
        <f t="shared" si="5"/>
        <v/>
      </c>
      <c r="H37" s="360" t="str">
        <f t="shared" si="6"/>
        <v/>
      </c>
      <c r="I37" s="361"/>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2" t="str">
        <f>IF('Bilan Groupe Compétences'!A39="","",'Bilan Groupe Compétences'!A39)</f>
        <v>CT 2. Respecter les délais impartis</v>
      </c>
      <c r="B38" s="363"/>
      <c r="C38" s="363"/>
      <c r="D38" s="363"/>
      <c r="E38" s="364"/>
      <c r="F38" s="96" t="str">
        <f t="shared" si="4"/>
        <v/>
      </c>
      <c r="G38" s="95" t="str">
        <f t="shared" si="5"/>
        <v/>
      </c>
      <c r="H38" s="360" t="str">
        <f t="shared" si="6"/>
        <v/>
      </c>
      <c r="I38" s="361"/>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2" t="str">
        <f>IF('Bilan Groupe Compétences'!A40="","",'Bilan Groupe Compétences'!A40)</f>
        <v>CT 3. Restituer la présentation de son activité</v>
      </c>
      <c r="B39" s="363"/>
      <c r="C39" s="363"/>
      <c r="D39" s="363"/>
      <c r="E39" s="364"/>
      <c r="F39" s="96" t="str">
        <f t="shared" si="4"/>
        <v/>
      </c>
      <c r="G39" s="95" t="str">
        <f t="shared" si="5"/>
        <v/>
      </c>
      <c r="H39" s="360" t="str">
        <f t="shared" si="6"/>
        <v/>
      </c>
      <c r="I39" s="361"/>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2" t="str">
        <f>IF('Bilan Groupe Compétences'!A41="","",'Bilan Groupe Compétences'!A41)</f>
        <v>CT 4. S'impliquer dans son action</v>
      </c>
      <c r="B40" s="363"/>
      <c r="C40" s="363"/>
      <c r="D40" s="363"/>
      <c r="E40" s="364"/>
      <c r="F40" s="96" t="str">
        <f t="shared" si="4"/>
        <v/>
      </c>
      <c r="G40" s="95" t="str">
        <f t="shared" si="5"/>
        <v/>
      </c>
      <c r="H40" s="360" t="str">
        <f t="shared" si="6"/>
        <v/>
      </c>
      <c r="I40" s="361"/>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2" t="str">
        <f>IF('Bilan Groupe Compétences'!A42="","",'Bilan Groupe Compétences'!A42)</f>
        <v>CT 5. S'intégrer de façon harmonieuse et constructive à l'équipe de travail</v>
      </c>
      <c r="B41" s="363"/>
      <c r="C41" s="363"/>
      <c r="D41" s="363"/>
      <c r="E41" s="364"/>
      <c r="F41" s="96" t="str">
        <f t="shared" si="4"/>
        <v/>
      </c>
      <c r="G41" s="95" t="str">
        <f t="shared" si="5"/>
        <v/>
      </c>
      <c r="H41" s="360" t="str">
        <f t="shared" si="6"/>
        <v/>
      </c>
      <c r="I41" s="361"/>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2" t="str">
        <f>IF('Bilan Groupe Compétences'!A43="","",'Bilan Groupe Compétences'!A43)</f>
        <v>CT 6. Rechercher l'information et l'exploiter</v>
      </c>
      <c r="B42" s="363"/>
      <c r="C42" s="363"/>
      <c r="D42" s="363"/>
      <c r="E42" s="364"/>
      <c r="F42" s="96" t="str">
        <f t="shared" si="4"/>
        <v/>
      </c>
      <c r="G42" s="95" t="str">
        <f t="shared" si="5"/>
        <v/>
      </c>
      <c r="H42" s="360" t="str">
        <f t="shared" si="6"/>
        <v/>
      </c>
      <c r="I42" s="361"/>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2" t="str">
        <f>IF('Bilan Groupe Compétences'!A44="","",'Bilan Groupe Compétences'!A44)</f>
        <v>CT 7. A l'écrit, s'exprimer avec la qualité rédactionnelle attendue</v>
      </c>
      <c r="B43" s="363"/>
      <c r="C43" s="363"/>
      <c r="D43" s="363"/>
      <c r="E43" s="364"/>
      <c r="F43" s="96" t="str">
        <f t="shared" si="4"/>
        <v/>
      </c>
      <c r="G43" s="95" t="str">
        <f t="shared" si="5"/>
        <v/>
      </c>
      <c r="H43" s="360" t="str">
        <f t="shared" si="6"/>
        <v/>
      </c>
      <c r="I43" s="361"/>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2" t="str">
        <f>IF('Bilan Groupe Compétences'!A45="","",'Bilan Groupe Compétences'!A45)</f>
        <v>CT 8. A l'oral, s'exprimer de façon professionnelle</v>
      </c>
      <c r="B44" s="363"/>
      <c r="C44" s="363"/>
      <c r="D44" s="363"/>
      <c r="E44" s="364"/>
      <c r="F44" s="96" t="str">
        <f t="shared" si="4"/>
        <v/>
      </c>
      <c r="G44" s="95" t="str">
        <f t="shared" si="5"/>
        <v/>
      </c>
      <c r="H44" s="360" t="str">
        <f t="shared" si="6"/>
        <v/>
      </c>
      <c r="I44" s="361"/>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2" t="str">
        <f>IF('Bilan Groupe Compétences'!A46="","",'Bilan Groupe Compétences'!A46)</f>
        <v>CT 9. Développer son agilité numérique</v>
      </c>
      <c r="B45" s="363"/>
      <c r="C45" s="363"/>
      <c r="D45" s="363"/>
      <c r="E45" s="364"/>
      <c r="F45" s="96" t="str">
        <f t="shared" si="4"/>
        <v/>
      </c>
      <c r="G45" s="95" t="str">
        <f t="shared" si="5"/>
        <v/>
      </c>
      <c r="H45" s="360" t="str">
        <f t="shared" si="6"/>
        <v/>
      </c>
      <c r="I45" s="361"/>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2" t="str">
        <f>IF('Bilan Groupe Compétences'!A47="","",'Bilan Groupe Compétences'!A47)</f>
        <v>CT 10. Adopter une posture professionnelle (non verbal)</v>
      </c>
      <c r="B46" s="363"/>
      <c r="C46" s="363"/>
      <c r="D46" s="363"/>
      <c r="E46" s="364"/>
      <c r="F46" s="96" t="str">
        <f t="shared" si="4"/>
        <v/>
      </c>
      <c r="G46" s="95" t="str">
        <f t="shared" si="5"/>
        <v/>
      </c>
      <c r="H46" s="360" t="str">
        <f t="shared" si="6"/>
        <v/>
      </c>
      <c r="I46" s="361"/>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2" t="str">
        <f>IF('Bilan Groupe Compétences'!A48="","",'Bilan Groupe Compétences'!A48)</f>
        <v>CT 11. S'autoévaluer</v>
      </c>
      <c r="B47" s="363"/>
      <c r="C47" s="363"/>
      <c r="D47" s="363"/>
      <c r="E47" s="364"/>
      <c r="F47" s="96" t="str">
        <f t="shared" si="4"/>
        <v/>
      </c>
      <c r="G47" s="95" t="str">
        <f t="shared" si="5"/>
        <v/>
      </c>
      <c r="H47" s="360" t="str">
        <f t="shared" si="6"/>
        <v/>
      </c>
      <c r="I47" s="361"/>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2" t="str">
        <f>IF('Bilan Groupe Compétences'!A49="","",'Bilan Groupe Compétences'!A49)</f>
        <v/>
      </c>
      <c r="B48" s="363"/>
      <c r="C48" s="363"/>
      <c r="D48" s="363"/>
      <c r="E48" s="364"/>
      <c r="F48" s="96" t="str">
        <f t="shared" si="4"/>
        <v/>
      </c>
      <c r="G48" s="95" t="str">
        <f t="shared" si="5"/>
        <v/>
      </c>
      <c r="H48" s="360" t="str">
        <f t="shared" si="6"/>
        <v/>
      </c>
      <c r="I48" s="361"/>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2" t="str">
        <f>IF('Bilan Groupe Compétences'!A50="","",'Bilan Groupe Compétences'!A50)</f>
        <v/>
      </c>
      <c r="B49" s="363"/>
      <c r="C49" s="363"/>
      <c r="D49" s="363"/>
      <c r="E49" s="364"/>
      <c r="F49" s="96" t="str">
        <f t="shared" si="4"/>
        <v/>
      </c>
      <c r="G49" s="95" t="str">
        <f t="shared" si="5"/>
        <v/>
      </c>
      <c r="H49" s="360" t="str">
        <f t="shared" si="6"/>
        <v/>
      </c>
      <c r="I49" s="361"/>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2" t="str">
        <f>IF('Bilan Groupe Compétences'!A51="","",'Bilan Groupe Compétences'!A51)</f>
        <v/>
      </c>
      <c r="B50" s="363"/>
      <c r="C50" s="363"/>
      <c r="D50" s="363"/>
      <c r="E50" s="364"/>
      <c r="F50" s="96" t="str">
        <f t="shared" si="4"/>
        <v/>
      </c>
      <c r="G50" s="95" t="str">
        <f t="shared" si="5"/>
        <v/>
      </c>
      <c r="H50" s="360" t="str">
        <f t="shared" si="6"/>
        <v/>
      </c>
      <c r="I50" s="361"/>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2" t="str">
        <f>IF('Bilan Groupe Compétences'!A52="","",'Bilan Groupe Compétences'!A52)</f>
        <v/>
      </c>
      <c r="B51" s="363"/>
      <c r="C51" s="363"/>
      <c r="D51" s="363"/>
      <c r="E51" s="364"/>
      <c r="F51" s="96" t="str">
        <f t="shared" si="4"/>
        <v/>
      </c>
      <c r="G51" s="95" t="str">
        <f t="shared" si="5"/>
        <v/>
      </c>
      <c r="H51" s="360" t="str">
        <f t="shared" si="6"/>
        <v/>
      </c>
      <c r="I51" s="361"/>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2" t="str">
        <f>IF('Bilan Groupe Compétences'!A53="","",'Bilan Groupe Compétences'!A53)</f>
        <v/>
      </c>
      <c r="B52" s="363"/>
      <c r="C52" s="363"/>
      <c r="D52" s="363"/>
      <c r="E52" s="364"/>
      <c r="F52" s="96" t="str">
        <f t="shared" si="4"/>
        <v/>
      </c>
      <c r="G52" s="95" t="str">
        <f t="shared" si="5"/>
        <v/>
      </c>
      <c r="H52" s="360" t="str">
        <f t="shared" si="6"/>
        <v/>
      </c>
      <c r="I52" s="361"/>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2" t="str">
        <f>IF('Bilan Groupe Compétences'!A54="","",'Bilan Groupe Compétences'!A54)</f>
        <v/>
      </c>
      <c r="B53" s="363"/>
      <c r="C53" s="363"/>
      <c r="D53" s="363"/>
      <c r="E53" s="364"/>
      <c r="F53" s="96" t="str">
        <f t="shared" si="4"/>
        <v/>
      </c>
      <c r="G53" s="95" t="str">
        <f t="shared" si="5"/>
        <v/>
      </c>
      <c r="H53" s="360" t="str">
        <f t="shared" si="6"/>
        <v/>
      </c>
      <c r="I53" s="361"/>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2" t="str">
        <f>IF('Bilan Groupe Compétences'!A55="","",'Bilan Groupe Compétences'!A55)</f>
        <v/>
      </c>
      <c r="B54" s="363"/>
      <c r="C54" s="363"/>
      <c r="D54" s="363"/>
      <c r="E54" s="364"/>
      <c r="F54" s="96" t="str">
        <f t="shared" si="4"/>
        <v/>
      </c>
      <c r="G54" s="95" t="str">
        <f t="shared" si="5"/>
        <v/>
      </c>
      <c r="H54" s="360" t="str">
        <f t="shared" si="6"/>
        <v/>
      </c>
      <c r="I54" s="361"/>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2" t="str">
        <f>IF('Bilan Groupe Compétences'!A56="","",'Bilan Groupe Compétences'!A56)</f>
        <v/>
      </c>
      <c r="B55" s="363"/>
      <c r="C55" s="363"/>
      <c r="D55" s="363"/>
      <c r="E55" s="364"/>
      <c r="F55" s="96" t="str">
        <f t="shared" si="4"/>
        <v/>
      </c>
      <c r="G55" s="95" t="str">
        <f t="shared" si="5"/>
        <v/>
      </c>
      <c r="H55" s="360" t="str">
        <f t="shared" si="6"/>
        <v/>
      </c>
      <c r="I55" s="361"/>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2" t="str">
        <f>IF('Bilan Groupe Compétences'!A57="","",'Bilan Groupe Compétences'!A57)</f>
        <v/>
      </c>
      <c r="B56" s="363"/>
      <c r="C56" s="363"/>
      <c r="D56" s="363"/>
      <c r="E56" s="364"/>
      <c r="F56" s="96" t="str">
        <f t="shared" si="4"/>
        <v/>
      </c>
      <c r="G56" s="95" t="str">
        <f t="shared" si="5"/>
        <v/>
      </c>
      <c r="H56" s="360" t="str">
        <f t="shared" si="6"/>
        <v/>
      </c>
      <c r="I56" s="361"/>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2" t="str">
        <f>IF('Bilan Groupe Compétences'!A58="","",'Bilan Groupe Compétences'!A58)</f>
        <v/>
      </c>
      <c r="B57" s="363"/>
      <c r="C57" s="363"/>
      <c r="D57" s="363"/>
      <c r="E57" s="364"/>
      <c r="F57" s="96" t="str">
        <f t="shared" si="4"/>
        <v/>
      </c>
      <c r="G57" s="95" t="str">
        <f t="shared" si="5"/>
        <v/>
      </c>
      <c r="H57" s="360" t="str">
        <f t="shared" si="6"/>
        <v/>
      </c>
      <c r="I57" s="361"/>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2" t="str">
        <f>IF('Bilan Groupe Compétences'!A59="","",'Bilan Groupe Compétences'!A59)</f>
        <v/>
      </c>
      <c r="B58" s="363"/>
      <c r="C58" s="363"/>
      <c r="D58" s="363"/>
      <c r="E58" s="364"/>
      <c r="F58" s="96" t="str">
        <f t="shared" si="4"/>
        <v/>
      </c>
      <c r="G58" s="95" t="str">
        <f t="shared" si="5"/>
        <v/>
      </c>
      <c r="H58" s="360" t="str">
        <f t="shared" si="6"/>
        <v/>
      </c>
      <c r="I58" s="361"/>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2" t="str">
        <f>IF('Bilan Groupe Compétences'!A60="","",'Bilan Groupe Compétences'!A60)</f>
        <v/>
      </c>
      <c r="B59" s="363"/>
      <c r="C59" s="363"/>
      <c r="D59" s="363"/>
      <c r="E59" s="364"/>
      <c r="F59" s="96" t="str">
        <f t="shared" si="4"/>
        <v/>
      </c>
      <c r="G59" s="95" t="str">
        <f t="shared" si="5"/>
        <v/>
      </c>
      <c r="H59" s="360" t="str">
        <f t="shared" si="6"/>
        <v/>
      </c>
      <c r="I59" s="361"/>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2" t="str">
        <f>IF('Bilan Groupe Compétences'!A61="","",'Bilan Groupe Compétences'!A61)</f>
        <v/>
      </c>
      <c r="B60" s="363"/>
      <c r="C60" s="363"/>
      <c r="D60" s="363"/>
      <c r="E60" s="364"/>
      <c r="F60" s="96" t="str">
        <f t="shared" si="4"/>
        <v/>
      </c>
      <c r="G60" s="95" t="str">
        <f t="shared" si="5"/>
        <v/>
      </c>
      <c r="H60" s="360" t="str">
        <f t="shared" si="6"/>
        <v/>
      </c>
      <c r="I60" s="361"/>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2" t="str">
        <f>IF('Bilan Groupe Compétences'!A62="","",'Bilan Groupe Compétences'!A62)</f>
        <v/>
      </c>
      <c r="B61" s="363"/>
      <c r="C61" s="363"/>
      <c r="D61" s="363"/>
      <c r="E61" s="364"/>
      <c r="F61" s="96" t="str">
        <f t="shared" si="4"/>
        <v/>
      </c>
      <c r="G61" s="95" t="str">
        <f t="shared" si="5"/>
        <v/>
      </c>
      <c r="H61" s="360" t="str">
        <f t="shared" si="6"/>
        <v/>
      </c>
      <c r="I61" s="361"/>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2" t="str">
        <f>IF('Bilan Groupe Compétences'!A63="","",'Bilan Groupe Compétences'!A63)</f>
        <v/>
      </c>
      <c r="B62" s="363"/>
      <c r="C62" s="363"/>
      <c r="D62" s="363"/>
      <c r="E62" s="364"/>
      <c r="F62" s="96" t="str">
        <f t="shared" si="4"/>
        <v/>
      </c>
      <c r="G62" s="95" t="str">
        <f t="shared" si="5"/>
        <v/>
      </c>
      <c r="H62" s="360" t="str">
        <f t="shared" si="6"/>
        <v/>
      </c>
      <c r="I62" s="361"/>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2" t="str">
        <f>IF('Bilan Groupe Compétences'!A64="","",'Bilan Groupe Compétences'!A64)</f>
        <v/>
      </c>
      <c r="B63" s="363"/>
      <c r="C63" s="363"/>
      <c r="D63" s="363"/>
      <c r="E63" s="364"/>
      <c r="F63" s="96" t="str">
        <f t="shared" si="4"/>
        <v/>
      </c>
      <c r="G63" s="95" t="str">
        <f t="shared" si="5"/>
        <v/>
      </c>
      <c r="H63" s="360" t="str">
        <f t="shared" si="6"/>
        <v/>
      </c>
      <c r="I63" s="361"/>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2" t="str">
        <f>IF('Bilan Groupe Compétences'!A65="","",'Bilan Groupe Compétences'!A65)</f>
        <v/>
      </c>
      <c r="B64" s="363"/>
      <c r="C64" s="363"/>
      <c r="D64" s="363"/>
      <c r="E64" s="364"/>
      <c r="F64" s="96" t="str">
        <f t="shared" si="4"/>
        <v/>
      </c>
      <c r="G64" s="95" t="str">
        <f t="shared" si="5"/>
        <v/>
      </c>
      <c r="H64" s="360" t="str">
        <f t="shared" si="6"/>
        <v/>
      </c>
      <c r="I64" s="361"/>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2" t="str">
        <f>IF('Bilan Groupe Compétences'!A66="","",'Bilan Groupe Compétences'!A66)</f>
        <v/>
      </c>
      <c r="B65" s="363"/>
      <c r="C65" s="363"/>
      <c r="D65" s="363"/>
      <c r="E65" s="364"/>
      <c r="F65" s="96" t="str">
        <f t="shared" si="4"/>
        <v/>
      </c>
      <c r="G65" s="95" t="str">
        <f t="shared" si="5"/>
        <v/>
      </c>
      <c r="H65" s="360" t="str">
        <f t="shared" si="6"/>
        <v/>
      </c>
      <c r="I65" s="361"/>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2" t="str">
        <f>IF('Bilan Groupe Compétences'!A67="","",'Bilan Groupe Compétences'!A67)</f>
        <v/>
      </c>
      <c r="B66" s="363"/>
      <c r="C66" s="363"/>
      <c r="D66" s="363"/>
      <c r="E66" s="364"/>
      <c r="F66" s="96" t="str">
        <f t="shared" si="4"/>
        <v/>
      </c>
      <c r="G66" s="95" t="str">
        <f t="shared" si="5"/>
        <v/>
      </c>
      <c r="H66" s="360" t="str">
        <f t="shared" si="6"/>
        <v/>
      </c>
      <c r="I66" s="361"/>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2" t="str">
        <f>IF('Bilan Groupe Compétences'!A68="","",'Bilan Groupe Compétences'!A68)</f>
        <v/>
      </c>
      <c r="B67" s="363"/>
      <c r="C67" s="363"/>
      <c r="D67" s="363"/>
      <c r="E67" s="364"/>
      <c r="F67" s="96" t="str">
        <f t="shared" si="4"/>
        <v/>
      </c>
      <c r="G67" s="95" t="str">
        <f t="shared" si="5"/>
        <v/>
      </c>
      <c r="H67" s="360" t="str">
        <f t="shared" si="6"/>
        <v/>
      </c>
      <c r="I67" s="361"/>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2" t="str">
        <f>IF('Bilan Groupe Compétences'!A69="","",'Bilan Groupe Compétences'!A69)</f>
        <v/>
      </c>
      <c r="B68" s="363"/>
      <c r="C68" s="363"/>
      <c r="D68" s="363"/>
      <c r="E68" s="364"/>
      <c r="F68" s="96" t="str">
        <f t="shared" si="4"/>
        <v/>
      </c>
      <c r="G68" s="95" t="str">
        <f t="shared" si="5"/>
        <v/>
      </c>
      <c r="H68" s="360" t="str">
        <f t="shared" si="6"/>
        <v/>
      </c>
      <c r="I68" s="361"/>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2" t="str">
        <f>IF('Bilan Groupe Compétences'!A70="","",'Bilan Groupe Compétences'!A70)</f>
        <v/>
      </c>
      <c r="B69" s="363"/>
      <c r="C69" s="363"/>
      <c r="D69" s="363"/>
      <c r="E69" s="379"/>
      <c r="F69" s="96" t="str">
        <f t="shared" si="4"/>
        <v/>
      </c>
      <c r="G69" s="95" t="str">
        <f t="shared" si="5"/>
        <v/>
      </c>
      <c r="H69" s="360" t="str">
        <f t="shared" si="6"/>
        <v/>
      </c>
      <c r="I69" s="361"/>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2" t="str">
        <f>IF('Bilan Groupe Compétences'!A71="","",'Bilan Groupe Compétences'!A71)</f>
        <v/>
      </c>
      <c r="B70" s="363"/>
      <c r="C70" s="363"/>
      <c r="D70" s="363"/>
      <c r="E70" s="379"/>
      <c r="F70" s="96" t="str">
        <f t="shared" si="4"/>
        <v/>
      </c>
      <c r="G70" s="95" t="str">
        <f t="shared" si="5"/>
        <v/>
      </c>
      <c r="H70" s="360" t="str">
        <f t="shared" si="6"/>
        <v/>
      </c>
      <c r="I70" s="361"/>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6" t="str">
        <f>IF('Bilan Groupe Compétences'!A72="","",'Bilan Groupe Compétences'!A72)</f>
        <v/>
      </c>
      <c r="B71" s="337"/>
      <c r="C71" s="337"/>
      <c r="D71" s="337"/>
      <c r="E71" s="338"/>
      <c r="F71" s="98" t="str">
        <f t="shared" si="4"/>
        <v/>
      </c>
      <c r="G71" s="99" t="str">
        <f t="shared" si="5"/>
        <v/>
      </c>
      <c r="H71" s="380" t="str">
        <f t="shared" si="6"/>
        <v/>
      </c>
      <c r="I71" s="381"/>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127</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132</v>
      </c>
      <c r="HT300" s="10" t="str">
        <f ca="1">IF(COUNTA($HV$300:$JS$300)-COUNTIF($HV$300:$JS$300,"")=0,$HI$307,IF(COUNTIF(HV306:JS306,$HI$307)=COUNTA($J$6:$BG$6)-COUNTIF($J$6:$BG$6,""),$HI$307,IF(AND(COUNTA($J$7:$BG$7)-COUNTIF($J$7:$BG$7,$HI$307)=COUNTIF($J$7:$BG$7,$HI$306),COUNTA($J$12:$BG$71)=COUNTIF($J$12:$BG$71,$HI$306)),$HI$306,SUM(HV300:JS300)/SUM(HV305:JS305))))</f>
        <v>NC</v>
      </c>
      <c r="HU300" s="16" t="s">
        <v>130</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133</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203" priority="22" operator="equal">
      <formula>20</formula>
    </cfRule>
    <cfRule type="cellIs" dxfId="202" priority="23" operator="between">
      <formula>15</formula>
      <formula>19.9999999999999</formula>
    </cfRule>
    <cfRule type="cellIs" dxfId="201" priority="24" operator="between">
      <formula>10</formula>
      <formula>14.9999999999999</formula>
    </cfRule>
    <cfRule type="containsBlanks" dxfId="200" priority="25" stopIfTrue="1">
      <formula>LEN(TRIM(J5))=0</formula>
    </cfRule>
    <cfRule type="cellIs" dxfId="199" priority="26" operator="between">
      <formula>5</formula>
      <formula>9.999999999999</formula>
    </cfRule>
    <cfRule type="cellIs" dxfId="198" priority="27" operator="between">
      <formula>0</formula>
      <formula>4.99999999999999</formula>
    </cfRule>
  </conditionalFormatting>
  <conditionalFormatting sqref="J6:BG6">
    <cfRule type="cellIs" dxfId="197" priority="16" operator="equal">
      <formula>20</formula>
    </cfRule>
    <cfRule type="cellIs" dxfId="196" priority="17" operator="between">
      <formula>15</formula>
      <formula>19.9999999999999</formula>
    </cfRule>
    <cfRule type="cellIs" dxfId="195" priority="18" operator="between">
      <formula>10</formula>
      <formula>14.9999999999999</formula>
    </cfRule>
    <cfRule type="containsBlanks" dxfId="194" priority="19" stopIfTrue="1">
      <formula>LEN(TRIM(J6))=0</formula>
    </cfRule>
    <cfRule type="cellIs" dxfId="193" priority="20" operator="between">
      <formula>5</formula>
      <formula>9.999999999999</formula>
    </cfRule>
    <cfRule type="cellIs" dxfId="192" priority="21" operator="between">
      <formula>0</formula>
      <formula>4.99999999999999</formula>
    </cfRule>
  </conditionalFormatting>
  <conditionalFormatting sqref="F12:G71">
    <cfRule type="cellIs" dxfId="191" priority="10" operator="equal">
      <formula>20</formula>
    </cfRule>
    <cfRule type="cellIs" dxfId="190" priority="11" operator="between">
      <formula>15</formula>
      <formula>19.9999999999999</formula>
    </cfRule>
    <cfRule type="cellIs" dxfId="189" priority="12" operator="between">
      <formula>10</formula>
      <formula>14.9999999999999</formula>
    </cfRule>
    <cfRule type="containsBlanks" dxfId="188" priority="13" stopIfTrue="1">
      <formula>LEN(TRIM(F12))=0</formula>
    </cfRule>
    <cfRule type="cellIs" dxfId="187" priority="14" operator="between">
      <formula>5</formula>
      <formula>9.999999999999</formula>
    </cfRule>
    <cfRule type="cellIs" dxfId="186" priority="15" operator="between">
      <formula>0</formula>
      <formula>4.99999999999999</formula>
    </cfRule>
  </conditionalFormatting>
  <conditionalFormatting sqref="A7">
    <cfRule type="cellIs" dxfId="185" priority="4" operator="equal">
      <formula>20</formula>
    </cfRule>
    <cfRule type="cellIs" dxfId="184" priority="5" operator="between">
      <formula>15</formula>
      <formula>19.9999999999999</formula>
    </cfRule>
    <cfRule type="cellIs" dxfId="183" priority="6" operator="between">
      <formula>10</formula>
      <formula>14.9999999999999</formula>
    </cfRule>
    <cfRule type="containsBlanks" dxfId="182" priority="7" stopIfTrue="1">
      <formula>LEN(TRIM(A7))=0</formula>
    </cfRule>
    <cfRule type="cellIs" dxfId="181" priority="8" operator="between">
      <formula>5</formula>
      <formula>9.999999999999</formula>
    </cfRule>
    <cfRule type="cellIs" dxfId="180" priority="9" operator="between">
      <formula>0</formula>
      <formula>4.99999999999999</formula>
    </cfRule>
  </conditionalFormatting>
  <conditionalFormatting sqref="C5">
    <cfRule type="cellIs" dxfId="179" priority="3" operator="equal">
      <formula>20</formula>
    </cfRule>
  </conditionalFormatting>
  <conditionalFormatting sqref="J12:BG71 H12:H71">
    <cfRule type="cellIs" dxfId="178" priority="28" stopIfTrue="1" operator="equal">
      <formula>$HI$301</formula>
    </cfRule>
    <cfRule type="cellIs" dxfId="177" priority="29" stopIfTrue="1" operator="equal">
      <formula>$HI$302</formula>
    </cfRule>
    <cfRule type="cellIs" dxfId="176" priority="30" stopIfTrue="1" operator="equal">
      <formula>$HI$303</formula>
    </cfRule>
    <cfRule type="cellIs" dxfId="175" priority="31" stopIfTrue="1" operator="equal">
      <formula>$HI$304</formula>
    </cfRule>
    <cfRule type="cellIs" dxfId="174" priority="32" stopIfTrue="1" operator="equal">
      <formula>$HI$305</formula>
    </cfRule>
    <cfRule type="cellIs" dxfId="173" priority="33" stopIfTrue="1" operator="equal">
      <formula>$HI$306</formula>
    </cfRule>
  </conditionalFormatting>
  <conditionalFormatting sqref="J7:BG7">
    <cfRule type="cellIs" dxfId="172" priority="34" operator="equal">
      <formula>$HI$306</formula>
    </cfRule>
    <cfRule type="cellIs" dxfId="171" priority="35" operator="equal">
      <formula>$HI$305</formula>
    </cfRule>
    <cfRule type="cellIs" dxfId="170" priority="36" operator="equal">
      <formula>$HI$304</formula>
    </cfRule>
    <cfRule type="cellIs" dxfId="169" priority="37" operator="equal">
      <formula>$HI$303</formula>
    </cfRule>
    <cfRule type="cellIs" dxfId="168" priority="38" operator="equal">
      <formula>$HI$302</formula>
    </cfRule>
    <cfRule type="cellIs" dxfId="167" priority="39" operator="equal">
      <formula>$HI$301</formula>
    </cfRule>
    <cfRule type="cellIs" dxfId="166" priority="40" operator="equal">
      <formula>20</formula>
    </cfRule>
    <cfRule type="cellIs" dxfId="165" priority="41" operator="between">
      <formula>15</formula>
      <formula>19.9999999999999</formula>
    </cfRule>
    <cfRule type="cellIs" dxfId="164" priority="42" operator="between">
      <formula>10</formula>
      <formula>14.9999999999999</formula>
    </cfRule>
    <cfRule type="containsBlanks" dxfId="163" priority="43" stopIfTrue="1">
      <formula>LEN(TRIM(J7))=0</formula>
    </cfRule>
    <cfRule type="cellIs" dxfId="162" priority="44" operator="between">
      <formula>5</formula>
      <formula>9.999999999999</formula>
    </cfRule>
    <cfRule type="cellIs" dxfId="161" priority="45" operator="between">
      <formula>0</formula>
      <formula>4.99999999999999</formula>
    </cfRule>
  </conditionalFormatting>
  <conditionalFormatting sqref="A7:B8">
    <cfRule type="cellIs" dxfId="160" priority="46" operator="equal">
      <formula>$HI$306</formula>
    </cfRule>
  </conditionalFormatting>
  <dataValidations count="3">
    <dataValidation type="list" allowBlank="1" showInputMessage="1" showErrorMessage="1" sqref="J8:BG8">
      <formula1>$HP$301:$HP$329</formula1>
    </dataValidation>
    <dataValidation type="list" allowBlank="1" showInputMessage="1" showErrorMessage="1" sqref="J7:BG7">
      <formula1>$HI$301:$HI$348</formula1>
    </dataValidation>
    <dataValidation type="list" allowBlank="1" showInputMessage="1" showErrorMessage="1" sqref="J12:BG71">
      <formula1>$HI$301:$HI$306</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88B5B9CB-E303-4A0B-9BFF-F83225F97A30}">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349E687F-90E6-448B-A43B-61D693839EB1}">
            <xm:f>'Classe, période, dates, coef'!$DW$301</xm:f>
            <x14:dxf>
              <font>
                <color rgb="FFFF0000"/>
              </font>
              <fill>
                <patternFill>
                  <bgColor rgb="FFFFCCCC"/>
                </patternFill>
              </fill>
            </x14:dxf>
          </x14:cfRule>
          <xm:sqref>A2:I4</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B450"/>
  <sheetViews>
    <sheetView showGridLines="0" tabSelected="1" zoomScale="90" zoomScaleNormal="90" workbookViewId="0">
      <selection activeCell="A7" sqref="A7:A9"/>
    </sheetView>
  </sheetViews>
  <sheetFormatPr baseColWidth="10" defaultRowHeight="12.75" x14ac:dyDescent="0.2"/>
  <cols>
    <col min="1" max="1" width="41.28515625" style="5" customWidth="1"/>
    <col min="2" max="2" width="1.42578125" style="5" customWidth="1"/>
    <col min="3" max="3" width="3.85546875" style="5" customWidth="1"/>
    <col min="4" max="4" width="38.5703125" style="5" customWidth="1"/>
    <col min="5" max="5" width="5.28515625" style="5" customWidth="1"/>
    <col min="6" max="6" width="0.7109375" style="28" customWidth="1"/>
    <col min="7" max="8" width="0.7109375" style="5" customWidth="1"/>
    <col min="9" max="9" width="0.5703125" style="5" customWidth="1"/>
    <col min="10" max="10" width="104.42578125" style="5" hidden="1" customWidth="1"/>
    <col min="11" max="11" width="1.140625" style="5" customWidth="1"/>
    <col min="12" max="12" width="1.85546875" style="5" customWidth="1"/>
    <col min="13" max="16" width="1.42578125" style="5" hidden="1" customWidth="1"/>
    <col min="17" max="17" width="3.5703125" style="5" customWidth="1"/>
    <col min="18" max="18" width="33.42578125" style="5" customWidth="1"/>
    <col min="19" max="19" width="6.5703125" style="5" customWidth="1"/>
    <col min="20" max="20" width="1.42578125" style="5" customWidth="1"/>
    <col min="21" max="21" width="3.7109375" style="5" customWidth="1"/>
    <col min="22" max="22" width="33.42578125" style="5" customWidth="1"/>
    <col min="23" max="23" width="6.5703125" style="5" customWidth="1"/>
    <col min="24" max="24" width="0.7109375" style="28" customWidth="1"/>
    <col min="25" max="26" width="0.7109375" style="5" customWidth="1"/>
    <col min="27" max="27" width="0.5703125" style="5" customWidth="1"/>
    <col min="28" max="28" width="104.42578125" style="5" hidden="1" customWidth="1"/>
    <col min="29" max="30" width="0.5703125" style="5" customWidth="1"/>
    <col min="31" max="31" width="1.85546875" style="5" customWidth="1"/>
    <col min="32" max="35" width="1.42578125" style="5" hidden="1" customWidth="1"/>
    <col min="36" max="36" width="3.5703125" style="5" customWidth="1"/>
    <col min="37" max="37" width="85.28515625" style="5" customWidth="1"/>
    <col min="38" max="38" width="0.7109375" style="28" customWidth="1"/>
    <col min="39" max="40" width="0.7109375" style="5" customWidth="1"/>
    <col min="41" max="41" width="0.5703125" style="5" customWidth="1"/>
    <col min="42" max="42" width="104.42578125" style="5" hidden="1" customWidth="1"/>
    <col min="43" max="44" width="0.5703125" style="5" customWidth="1"/>
    <col min="45" max="45" width="1.85546875" style="5" customWidth="1"/>
    <col min="46" max="49" width="1.42578125" style="5" hidden="1" customWidth="1"/>
    <col min="50" max="50" width="3.5703125" style="5" customWidth="1"/>
    <col min="51" max="51" width="85.28515625" style="5" customWidth="1"/>
    <col min="52" max="52" width="0.7109375" style="28" customWidth="1"/>
    <col min="53" max="54" width="0.7109375" style="5" customWidth="1"/>
    <col min="55" max="55" width="0.5703125" style="5" customWidth="1"/>
    <col min="56" max="56" width="104.42578125" style="5" hidden="1" customWidth="1"/>
    <col min="57" max="58" width="0.5703125" style="5" customWidth="1"/>
    <col min="59" max="123" width="11.42578125" style="5"/>
    <col min="124" max="124" width="11.42578125" style="5" customWidth="1"/>
    <col min="125" max="132" width="11.42578125" style="5" hidden="1" customWidth="1"/>
    <col min="133" max="137" width="11.42578125" style="5" customWidth="1"/>
    <col min="138" max="16384" width="11.42578125" style="5"/>
  </cols>
  <sheetData>
    <row r="1" spans="1:56" ht="4.5" customHeight="1" x14ac:dyDescent="0.2">
      <c r="A1" s="156"/>
      <c r="Q1" s="156"/>
      <c r="R1" s="156"/>
      <c r="S1" s="156"/>
      <c r="AJ1" s="156"/>
      <c r="AK1" s="156"/>
      <c r="AX1" s="156"/>
      <c r="AY1" s="156"/>
    </row>
    <row r="2" spans="1:56" ht="36.75" customHeight="1" x14ac:dyDescent="0.2">
      <c r="A2" s="286" t="s">
        <v>104</v>
      </c>
      <c r="B2" s="286"/>
      <c r="C2" s="286"/>
      <c r="D2" s="286"/>
      <c r="E2" s="286"/>
      <c r="F2" s="5"/>
      <c r="Q2" s="286" t="s">
        <v>103</v>
      </c>
      <c r="R2" s="286"/>
      <c r="S2" s="286"/>
      <c r="T2" s="286"/>
      <c r="U2" s="286"/>
      <c r="V2" s="286"/>
      <c r="W2" s="286"/>
      <c r="X2" s="5"/>
      <c r="AJ2" s="286" t="s">
        <v>105</v>
      </c>
      <c r="AK2" s="286"/>
      <c r="AL2" s="5"/>
      <c r="AX2" s="286" t="s">
        <v>108</v>
      </c>
      <c r="AY2" s="286"/>
      <c r="AZ2" s="5"/>
    </row>
    <row r="3" spans="1:56" ht="6" customHeight="1" x14ac:dyDescent="0.2">
      <c r="A3" s="287" t="s">
        <v>89</v>
      </c>
      <c r="B3" s="302"/>
      <c r="C3" s="302"/>
      <c r="D3" s="302"/>
      <c r="E3" s="302"/>
      <c r="Q3" s="287" t="str">
        <f>A3</f>
        <v>Seconde Relation Client ~ Livret de compétence
Disponible sur ecogest.ac-grenoble.fr &gt; Rénovation Bac Pro Métiers Commerce Vente Accueil</v>
      </c>
      <c r="R3" s="287"/>
      <c r="S3" s="287"/>
      <c r="T3" s="287"/>
      <c r="U3" s="287"/>
      <c r="V3" s="287"/>
      <c r="W3" s="287"/>
      <c r="AJ3" s="287" t="str">
        <f>Q3</f>
        <v>Seconde Relation Client ~ Livret de compétence
Disponible sur ecogest.ac-grenoble.fr &gt; Rénovation Bac Pro Métiers Commerce Vente Accueil</v>
      </c>
      <c r="AK3" s="287"/>
      <c r="AX3" s="287" t="str">
        <f>AJ3</f>
        <v>Seconde Relation Client ~ Livret de compétence
Disponible sur ecogest.ac-grenoble.fr &gt; Rénovation Bac Pro Métiers Commerce Vente Accueil</v>
      </c>
      <c r="AY3" s="287"/>
    </row>
    <row r="4" spans="1:56" ht="23.25" customHeight="1" x14ac:dyDescent="0.2">
      <c r="A4" s="302"/>
      <c r="B4" s="302"/>
      <c r="C4" s="302"/>
      <c r="D4" s="302"/>
      <c r="E4" s="302"/>
      <c r="J4" s="157"/>
      <c r="Q4" s="287"/>
      <c r="R4" s="287"/>
      <c r="S4" s="287"/>
      <c r="T4" s="287"/>
      <c r="U4" s="287"/>
      <c r="V4" s="287"/>
      <c r="W4" s="287"/>
      <c r="AB4" s="157"/>
      <c r="AJ4" s="287"/>
      <c r="AK4" s="287"/>
      <c r="AP4" s="157"/>
      <c r="AX4" s="287"/>
      <c r="AY4" s="287"/>
      <c r="BD4" s="157"/>
    </row>
    <row r="5" spans="1:56" ht="23.25" customHeight="1" x14ac:dyDescent="0.2">
      <c r="A5" s="302"/>
      <c r="B5" s="302"/>
      <c r="C5" s="302"/>
      <c r="D5" s="302"/>
      <c r="E5" s="302"/>
      <c r="Q5" s="287"/>
      <c r="R5" s="287"/>
      <c r="S5" s="287"/>
      <c r="T5" s="287"/>
      <c r="U5" s="287"/>
      <c r="V5" s="287"/>
      <c r="W5" s="287"/>
      <c r="AJ5" s="287"/>
      <c r="AK5" s="287"/>
      <c r="AX5" s="287"/>
      <c r="AY5" s="287"/>
    </row>
    <row r="6" spans="1:56" ht="23.25" customHeight="1" x14ac:dyDescent="0.2">
      <c r="A6" s="158" t="s">
        <v>48</v>
      </c>
      <c r="B6" s="28"/>
      <c r="C6" s="303" t="s">
        <v>40</v>
      </c>
      <c r="D6" s="304"/>
      <c r="E6" s="304"/>
      <c r="Q6" s="288" t="s">
        <v>131</v>
      </c>
      <c r="R6" s="288"/>
      <c r="S6" s="159" t="s">
        <v>78</v>
      </c>
      <c r="T6" s="28"/>
      <c r="U6" s="288" t="s">
        <v>131</v>
      </c>
      <c r="V6" s="288"/>
      <c r="W6" s="159" t="s">
        <v>78</v>
      </c>
      <c r="AJ6" s="288" t="s">
        <v>109</v>
      </c>
      <c r="AK6" s="288"/>
      <c r="AX6" s="288" t="s">
        <v>110</v>
      </c>
      <c r="AY6" s="288"/>
    </row>
    <row r="7" spans="1:56" ht="18.75" customHeight="1" x14ac:dyDescent="0.2">
      <c r="A7" s="305"/>
      <c r="B7" s="28"/>
      <c r="C7" s="49" t="str">
        <f>IF(D7="","",COUNTA(D$7:D7))</f>
        <v/>
      </c>
      <c r="D7" s="177"/>
      <c r="E7" s="205" t="s">
        <v>233</v>
      </c>
      <c r="Q7" s="289"/>
      <c r="R7" s="289"/>
      <c r="S7" s="160" t="s">
        <v>90</v>
      </c>
      <c r="T7" s="28"/>
      <c r="U7" s="289"/>
      <c r="V7" s="289"/>
      <c r="W7" s="160" t="s">
        <v>90</v>
      </c>
      <c r="AJ7" s="289"/>
      <c r="AK7" s="289"/>
      <c r="AX7" s="289"/>
      <c r="AY7" s="289"/>
    </row>
    <row r="8" spans="1:56" ht="18.95" customHeight="1" x14ac:dyDescent="0.2">
      <c r="A8" s="306"/>
      <c r="B8" s="28"/>
      <c r="C8" s="49" t="str">
        <f>IF(D8="","",COUNTA(D$7:D8))</f>
        <v/>
      </c>
      <c r="D8" s="177"/>
      <c r="E8" s="206" t="s">
        <v>234</v>
      </c>
      <c r="Q8" s="106">
        <v>1</v>
      </c>
      <c r="R8" s="109"/>
      <c r="S8" s="115"/>
      <c r="T8" s="28"/>
      <c r="U8" s="106">
        <v>26</v>
      </c>
      <c r="V8" s="109"/>
      <c r="W8" s="115"/>
      <c r="AJ8" s="106">
        <v>1</v>
      </c>
      <c r="AK8" s="217" t="str">
        <f>IF('GUIDE d''évaluation'!HG301="","",'GUIDE d''évaluation'!HG301)</f>
        <v>Orientation MA1 : Communiquer avec courtoisie, faire preuve de serviabilité, de calme et de tact</v>
      </c>
      <c r="AX8" s="106">
        <f>AJ37+1</f>
        <v>31</v>
      </c>
      <c r="AY8" s="217" t="str">
        <f>IF('GUIDE d''évaluation'!HG331="","",'GUIDE d''évaluation'!HG331)</f>
        <v>CT 6. Rechercher l'information et l'exploiter</v>
      </c>
    </row>
    <row r="9" spans="1:56" ht="18.95" customHeight="1" x14ac:dyDescent="0.2">
      <c r="A9" s="307"/>
      <c r="B9" s="28"/>
      <c r="C9" s="49" t="str">
        <f>IF(D9="","",COUNTA(D$7:D9))</f>
        <v/>
      </c>
      <c r="D9" s="177"/>
      <c r="E9" s="206" t="s">
        <v>235</v>
      </c>
      <c r="Q9" s="106">
        <f t="shared" ref="Q9:Q32" si="0">Q8+1</f>
        <v>2</v>
      </c>
      <c r="R9" s="109"/>
      <c r="S9" s="115"/>
      <c r="T9" s="28"/>
      <c r="U9" s="106">
        <f>U8+1</f>
        <v>27</v>
      </c>
      <c r="V9" s="109"/>
      <c r="W9" s="115"/>
      <c r="AJ9" s="106">
        <f t="shared" ref="AJ9:AJ37" si="1">AJ8+1</f>
        <v>2</v>
      </c>
      <c r="AK9" s="217" t="str">
        <f>IF('GUIDE d''évaluation'!HG302="","",'GUIDE d''évaluation'!HG302)</f>
        <v>Orientation MA2 : Maintenir son espace de travail fonctionnel et propre dans le respect des règles internes</v>
      </c>
      <c r="AX9" s="106">
        <f t="shared" ref="AX9:AX37" si="2">AX8+1</f>
        <v>32</v>
      </c>
      <c r="AY9" s="217" t="str">
        <f>IF('GUIDE d''évaluation'!HG332="","",'GUIDE d''évaluation'!HG332)</f>
        <v>CT 7. A l'écrit, s'exprimer avec la qualité rédactionnelle attendue</v>
      </c>
    </row>
    <row r="10" spans="1:56" ht="18.95" customHeight="1" x14ac:dyDescent="0.2">
      <c r="B10" s="28"/>
      <c r="C10" s="49" t="str">
        <f>IF(D10="","",COUNTA(D$7:D10))</f>
        <v/>
      </c>
      <c r="D10" s="177"/>
      <c r="E10" s="206" t="s">
        <v>236</v>
      </c>
      <c r="Q10" s="106">
        <f t="shared" si="0"/>
        <v>3</v>
      </c>
      <c r="R10" s="109"/>
      <c r="S10" s="115"/>
      <c r="T10" s="28"/>
      <c r="U10" s="106">
        <f t="shared" ref="U10:U32" si="3">U9+1</f>
        <v>28</v>
      </c>
      <c r="V10" s="109"/>
      <c r="W10" s="115"/>
      <c r="AJ10" s="106">
        <f t="shared" si="1"/>
        <v>3</v>
      </c>
      <c r="AK10" s="217" t="str">
        <f>IF('GUIDE d''évaluation'!HG303="","",'GUIDE d''évaluation'!HG303)</f>
        <v>Orientation MA3 : Rechercher, trier, classifier, sélectionner l'information papier et numérique</v>
      </c>
      <c r="AX10" s="106">
        <f t="shared" si="2"/>
        <v>33</v>
      </c>
      <c r="AY10" s="217" t="str">
        <f>IF('GUIDE d''évaluation'!HG333="","",'GUIDE d''évaluation'!HG333)</f>
        <v>CT 8. A l'oral, s'exprimer de façon professionnelle</v>
      </c>
    </row>
    <row r="11" spans="1:56" ht="18.95" customHeight="1" x14ac:dyDescent="0.2">
      <c r="A11" s="158" t="s">
        <v>41</v>
      </c>
      <c r="B11" s="28"/>
      <c r="C11" s="49" t="str">
        <f>IF(D11="","",COUNTA(D$7:D11))</f>
        <v/>
      </c>
      <c r="D11" s="177"/>
      <c r="E11" s="206" t="s">
        <v>237</v>
      </c>
      <c r="Q11" s="106">
        <f t="shared" si="0"/>
        <v>4</v>
      </c>
      <c r="R11" s="109"/>
      <c r="S11" s="115"/>
      <c r="T11" s="28"/>
      <c r="U11" s="106">
        <f t="shared" si="3"/>
        <v>29</v>
      </c>
      <c r="V11" s="109"/>
      <c r="W11" s="115"/>
      <c r="AJ11" s="106">
        <f t="shared" si="1"/>
        <v>4</v>
      </c>
      <c r="AK11" s="217" t="str">
        <f>IF('GUIDE d''évaluation'!HG304="","",'GUIDE d''évaluation'!HG304)</f>
        <v>Orientation MA4 : Rédiger correctement des messages et comptes-rendus simples</v>
      </c>
      <c r="AX11" s="106">
        <f t="shared" si="2"/>
        <v>34</v>
      </c>
      <c r="AY11" s="217" t="str">
        <f>IF('GUIDE d''évaluation'!HG334="","",'GUIDE d''évaluation'!HG334)</f>
        <v>CT 9. Développer son agilité numérique</v>
      </c>
    </row>
    <row r="12" spans="1:56" ht="18.95" customHeight="1" x14ac:dyDescent="0.2">
      <c r="A12" s="158" t="s">
        <v>85</v>
      </c>
      <c r="B12" s="28"/>
      <c r="C12" s="49" t="str">
        <f>IF(D12="","",COUNTA(D$7:D12))</f>
        <v/>
      </c>
      <c r="D12" s="177"/>
      <c r="E12" s="206" t="s">
        <v>238</v>
      </c>
      <c r="Q12" s="106">
        <f t="shared" si="0"/>
        <v>5</v>
      </c>
      <c r="R12" s="109"/>
      <c r="S12" s="115"/>
      <c r="T12" s="28"/>
      <c r="U12" s="106">
        <f t="shared" si="3"/>
        <v>30</v>
      </c>
      <c r="V12" s="109"/>
      <c r="W12" s="115"/>
      <c r="AJ12" s="106">
        <f t="shared" si="1"/>
        <v>5</v>
      </c>
      <c r="AK12" s="217" t="str">
        <f>IF('GUIDE d''évaluation'!HG305="","",'GUIDE d''évaluation'!HG305)</f>
        <v>Orientation MA5 : Montrer de l'intérêt pour l'anglais et/ou autre(s) langue(s) étrangère(s)</v>
      </c>
      <c r="AX12" s="106">
        <f t="shared" si="2"/>
        <v>35</v>
      </c>
      <c r="AY12" s="217" t="str">
        <f>IF('GUIDE d''évaluation'!HG335="","",'GUIDE d''évaluation'!HG335)</f>
        <v>CT 10. Adopter une posture professionnelle (non verbal)</v>
      </c>
    </row>
    <row r="13" spans="1:56" ht="18.95" customHeight="1" x14ac:dyDescent="0.2">
      <c r="A13" s="161" t="s">
        <v>86</v>
      </c>
      <c r="B13" s="28"/>
      <c r="C13" s="49" t="str">
        <f>IF(D13="","",COUNTA(D$7:D13))</f>
        <v/>
      </c>
      <c r="D13" s="177"/>
      <c r="E13" s="206" t="s">
        <v>239</v>
      </c>
      <c r="Q13" s="106">
        <f t="shared" si="0"/>
        <v>6</v>
      </c>
      <c r="R13" s="109"/>
      <c r="S13" s="115"/>
      <c r="T13" s="28"/>
      <c r="U13" s="106">
        <f t="shared" si="3"/>
        <v>31</v>
      </c>
      <c r="V13" s="109"/>
      <c r="W13" s="115"/>
      <c r="AJ13" s="106">
        <f t="shared" si="1"/>
        <v>6</v>
      </c>
      <c r="AK13" s="217" t="str">
        <f>IF('GUIDE d''évaluation'!HG306="","",'GUIDE d''évaluation'!HG306)</f>
        <v>Orientation MCV-A1 : Effectuer et comprendre des calculs commerciaux simples (cadencier, % TVA et réduction)</v>
      </c>
      <c r="AX13" s="106">
        <f t="shared" si="2"/>
        <v>36</v>
      </c>
      <c r="AY13" s="217" t="str">
        <f>IF('GUIDE d''évaluation'!HG336="","",'GUIDE d''évaluation'!HG336)</f>
        <v>CT 11. S'autoévaluer</v>
      </c>
    </row>
    <row r="14" spans="1:56" ht="18.95" customHeight="1" x14ac:dyDescent="0.2">
      <c r="A14" s="305"/>
      <c r="B14" s="28"/>
      <c r="C14" s="49" t="str">
        <f>IF(D14="","",COUNTA(D$7:D14))</f>
        <v/>
      </c>
      <c r="D14" s="177"/>
      <c r="E14" s="206" t="s">
        <v>240</v>
      </c>
      <c r="Q14" s="106">
        <f t="shared" si="0"/>
        <v>7</v>
      </c>
      <c r="R14" s="109"/>
      <c r="S14" s="115"/>
      <c r="T14" s="28"/>
      <c r="U14" s="106">
        <f t="shared" si="3"/>
        <v>32</v>
      </c>
      <c r="V14" s="109"/>
      <c r="W14" s="115"/>
      <c r="AJ14" s="106">
        <f t="shared" si="1"/>
        <v>7</v>
      </c>
      <c r="AK14" s="217" t="str">
        <f>IF('GUIDE d''évaluation'!HG307="","",'GUIDE d''évaluation'!HG307)</f>
        <v>Orientation MCV-A2 : Travailler en équipe, collaborer, communiquer avec ses collaborateurs</v>
      </c>
      <c r="AX14" s="106">
        <f t="shared" si="2"/>
        <v>37</v>
      </c>
      <c r="AY14" s="217" t="str">
        <f>IF('GUIDE d''évaluation'!HG337="","",'GUIDE d''évaluation'!HG337)</f>
        <v/>
      </c>
    </row>
    <row r="15" spans="1:56" ht="18.95" customHeight="1" x14ac:dyDescent="0.2">
      <c r="A15" s="306"/>
      <c r="B15" s="28"/>
      <c r="C15" s="49" t="str">
        <f>IF(D15="","",COUNTA(D$7:D15))</f>
        <v/>
      </c>
      <c r="D15" s="177"/>
      <c r="E15" s="206" t="s">
        <v>241</v>
      </c>
      <c r="Q15" s="106">
        <f t="shared" si="0"/>
        <v>8</v>
      </c>
      <c r="R15" s="109"/>
      <c r="S15" s="115"/>
      <c r="T15" s="28"/>
      <c r="U15" s="106">
        <f t="shared" si="3"/>
        <v>33</v>
      </c>
      <c r="V15" s="109"/>
      <c r="W15" s="115"/>
      <c r="AJ15" s="106">
        <f t="shared" si="1"/>
        <v>8</v>
      </c>
      <c r="AK15" s="217" t="str">
        <f>IF('GUIDE d''évaluation'!HG308="","",'GUIDE d''évaluation'!HG308)</f>
        <v>Orientation MCV-A3 : Argumenter, convaincre, répondre à des objections sur des sujets (ou produits) simples</v>
      </c>
      <c r="AX15" s="106">
        <f t="shared" si="2"/>
        <v>38</v>
      </c>
      <c r="AY15" s="217" t="str">
        <f>IF('GUIDE d''évaluation'!HG338="","",'GUIDE d''évaluation'!HG338)</f>
        <v/>
      </c>
    </row>
    <row r="16" spans="1:56" ht="18.95" customHeight="1" x14ac:dyDescent="0.2">
      <c r="A16" s="307"/>
      <c r="B16" s="28"/>
      <c r="C16" s="49" t="str">
        <f>IF(D16="","",COUNTA(D$7:D16))</f>
        <v/>
      </c>
      <c r="D16" s="177"/>
      <c r="E16" s="206" t="s">
        <v>242</v>
      </c>
      <c r="Q16" s="106">
        <f t="shared" si="0"/>
        <v>9</v>
      </c>
      <c r="R16" s="109"/>
      <c r="S16" s="115"/>
      <c r="T16" s="28"/>
      <c r="U16" s="106">
        <f t="shared" si="3"/>
        <v>34</v>
      </c>
      <c r="V16" s="109"/>
      <c r="W16" s="115"/>
      <c r="AJ16" s="106">
        <f t="shared" si="1"/>
        <v>9</v>
      </c>
      <c r="AK16" s="217" t="str">
        <f>IF('GUIDE d''évaluation'!HG309="","",'GUIDE d''évaluation'!HG309)</f>
        <v>Orientation MCV-A4 : Se montrer dynamique, rapide et efficace dans la réalisation de tâches matérielles</v>
      </c>
      <c r="AX16" s="106">
        <f t="shared" si="2"/>
        <v>39</v>
      </c>
      <c r="AY16" s="217" t="str">
        <f>IF('GUIDE d''évaluation'!HG339="","",'GUIDE d''évaluation'!HG339)</f>
        <v/>
      </c>
    </row>
    <row r="17" spans="1:55" ht="18.95" customHeight="1" x14ac:dyDescent="0.2">
      <c r="B17" s="28"/>
      <c r="C17" s="49" t="str">
        <f>IF(D17="","",COUNTA(D$7:D17))</f>
        <v/>
      </c>
      <c r="D17" s="177"/>
      <c r="E17" s="206" t="s">
        <v>243</v>
      </c>
      <c r="Q17" s="106">
        <f t="shared" si="0"/>
        <v>10</v>
      </c>
      <c r="R17" s="109"/>
      <c r="S17" s="115"/>
      <c r="T17" s="28"/>
      <c r="U17" s="106">
        <f t="shared" si="3"/>
        <v>35</v>
      </c>
      <c r="V17" s="109"/>
      <c r="W17" s="115"/>
      <c r="AJ17" s="106">
        <f t="shared" si="1"/>
        <v>10</v>
      </c>
      <c r="AK17" s="217" t="str">
        <f>IF('GUIDE d''évaluation'!HG310="","",'GUIDE d''évaluation'!HG310)</f>
        <v>Orientation MCV-A5 : Mettre en valeur des présentations de produits et/ou créer des affichettes attrayantes</v>
      </c>
      <c r="AX17" s="106">
        <f t="shared" si="2"/>
        <v>40</v>
      </c>
      <c r="AY17" s="217" t="str">
        <f>IF('GUIDE d''évaluation'!HG340="","",'GUIDE d''évaluation'!HG340)</f>
        <v/>
      </c>
    </row>
    <row r="18" spans="1:55" ht="18.95" customHeight="1" x14ac:dyDescent="0.2">
      <c r="B18" s="28"/>
      <c r="C18" s="49" t="str">
        <f>IF(D18="","",COUNTA(D$7:D18))</f>
        <v/>
      </c>
      <c r="D18" s="177"/>
      <c r="E18" s="206" t="s">
        <v>244</v>
      </c>
      <c r="Q18" s="106">
        <f t="shared" si="0"/>
        <v>11</v>
      </c>
      <c r="R18" s="109"/>
      <c r="S18" s="115"/>
      <c r="T18" s="28"/>
      <c r="U18" s="106">
        <f t="shared" si="3"/>
        <v>36</v>
      </c>
      <c r="V18" s="109"/>
      <c r="W18" s="115"/>
      <c r="AJ18" s="106">
        <f t="shared" si="1"/>
        <v>11</v>
      </c>
      <c r="AK18" s="217" t="str">
        <f>IF('GUIDE d''évaluation'!HG311="","",'GUIDE d''évaluation'!HG311)</f>
        <v>Orientation MCV-B1 : Travailler en autonomie, faire preuve d’indépendance et d’organisation, prendre des initiatives</v>
      </c>
      <c r="AX18" s="106">
        <f t="shared" si="2"/>
        <v>41</v>
      </c>
      <c r="AY18" s="217" t="str">
        <f>IF('GUIDE d''évaluation'!HG341="","",'GUIDE d''évaluation'!HG341)</f>
        <v/>
      </c>
    </row>
    <row r="19" spans="1:55" ht="18.95" customHeight="1" x14ac:dyDescent="0.2">
      <c r="A19" s="301" t="s">
        <v>43</v>
      </c>
      <c r="B19" s="28"/>
      <c r="C19" s="49" t="str">
        <f>IF(D19="","",COUNTA(D$7:D19))</f>
        <v/>
      </c>
      <c r="D19" s="177"/>
      <c r="E19" s="206" t="s">
        <v>245</v>
      </c>
      <c r="Q19" s="106">
        <f t="shared" si="0"/>
        <v>12</v>
      </c>
      <c r="R19" s="109"/>
      <c r="S19" s="115"/>
      <c r="T19" s="28"/>
      <c r="U19" s="106">
        <f t="shared" si="3"/>
        <v>37</v>
      </c>
      <c r="V19" s="109"/>
      <c r="W19" s="115"/>
      <c r="AJ19" s="106">
        <f t="shared" si="1"/>
        <v>12</v>
      </c>
      <c r="AK19" s="217" t="str">
        <f>IF('GUIDE d''évaluation'!HG312="","",'GUIDE d''évaluation'!HG312)</f>
        <v>Orientation MCV-B2 : Faire preuve de qualité d'écoute, d'observation, d'adaptabilité et d'aisance verbale</v>
      </c>
      <c r="AX19" s="106">
        <f t="shared" si="2"/>
        <v>42</v>
      </c>
      <c r="AY19" s="217" t="str">
        <f>IF('GUIDE d''évaluation'!HG342="","",'GUIDE d''évaluation'!HG342)</f>
        <v/>
      </c>
    </row>
    <row r="20" spans="1:55" ht="18.95" customHeight="1" x14ac:dyDescent="0.2">
      <c r="A20" s="288"/>
      <c r="B20" s="28"/>
      <c r="C20" s="49" t="str">
        <f>IF(D20="","",COUNTA(D$7:D20))</f>
        <v/>
      </c>
      <c r="D20" s="177"/>
      <c r="E20" s="206" t="s">
        <v>246</v>
      </c>
      <c r="Q20" s="106">
        <f t="shared" si="0"/>
        <v>13</v>
      </c>
      <c r="R20" s="109"/>
      <c r="S20" s="115"/>
      <c r="T20" s="28"/>
      <c r="U20" s="106">
        <f t="shared" si="3"/>
        <v>38</v>
      </c>
      <c r="V20" s="109"/>
      <c r="W20" s="115"/>
      <c r="AJ20" s="106">
        <f t="shared" si="1"/>
        <v>13</v>
      </c>
      <c r="AK20" s="217" t="str">
        <f>IF('GUIDE d''évaluation'!HG313="","",'GUIDE d''évaluation'!HG313)</f>
        <v>Orientation MCV-B3 : Faire preuve d'aisance, de persévérance dans l'argumentation, la réponse aux objections</v>
      </c>
      <c r="AX20" s="106">
        <f t="shared" si="2"/>
        <v>43</v>
      </c>
      <c r="AY20" s="217" t="str">
        <f>IF('GUIDE d''évaluation'!HG343="","",'GUIDE d''évaluation'!HG343)</f>
        <v/>
      </c>
    </row>
    <row r="21" spans="1:55" ht="18.95" customHeight="1" x14ac:dyDescent="0.2">
      <c r="A21" s="289"/>
      <c r="B21" s="28"/>
      <c r="C21" s="49" t="str">
        <f>IF(D21="","",COUNTA(D$7:D21))</f>
        <v/>
      </c>
      <c r="D21" s="177"/>
      <c r="E21" s="206" t="s">
        <v>247</v>
      </c>
      <c r="Q21" s="106">
        <f t="shared" si="0"/>
        <v>14</v>
      </c>
      <c r="R21" s="109"/>
      <c r="S21" s="115"/>
      <c r="T21" s="28"/>
      <c r="U21" s="106">
        <f t="shared" si="3"/>
        <v>39</v>
      </c>
      <c r="V21" s="109"/>
      <c r="W21" s="115"/>
      <c r="AJ21" s="106">
        <f t="shared" si="1"/>
        <v>14</v>
      </c>
      <c r="AK21" s="217" t="str">
        <f>IF('GUIDE d''évaluation'!HG314="","",'GUIDE d''évaluation'!HG314)</f>
        <v>Orientation MCV-B4 : Analyser, synthétiser, s’autoanalyser avec pertinence à l’oral ou l’écrit</v>
      </c>
      <c r="AX21" s="106">
        <f t="shared" si="2"/>
        <v>44</v>
      </c>
      <c r="AY21" s="217" t="str">
        <f>IF('GUIDE d''évaluation'!HG344="","",'GUIDE d''évaluation'!HG344)</f>
        <v/>
      </c>
    </row>
    <row r="22" spans="1:55" ht="18.95" customHeight="1" x14ac:dyDescent="0.2">
      <c r="A22" s="27"/>
      <c r="B22" s="28"/>
      <c r="C22" s="49" t="str">
        <f>IF(D22="","",COUNTA(D$7:D22))</f>
        <v/>
      </c>
      <c r="D22" s="177"/>
      <c r="E22" s="206" t="s">
        <v>248</v>
      </c>
      <c r="Q22" s="106">
        <f t="shared" si="0"/>
        <v>15</v>
      </c>
      <c r="R22" s="109"/>
      <c r="S22" s="115"/>
      <c r="T22" s="28"/>
      <c r="U22" s="106">
        <f t="shared" si="3"/>
        <v>40</v>
      </c>
      <c r="V22" s="109"/>
      <c r="W22" s="115"/>
      <c r="AJ22" s="106">
        <f t="shared" si="1"/>
        <v>15</v>
      </c>
      <c r="AK22" s="217" t="str">
        <f>IF('GUIDE d''évaluation'!HG315="","",'GUIDE d''évaluation'!HG315)</f>
        <v>Orientation MCV-B5 : Se montrer rationnel, flexible et entreprenant dans des situations de mobilité</v>
      </c>
      <c r="AX22" s="106">
        <f t="shared" si="2"/>
        <v>45</v>
      </c>
      <c r="AY22" s="217" t="str">
        <f>IF('GUIDE d''évaluation'!HG345="","",'GUIDE d''évaluation'!HG345)</f>
        <v/>
      </c>
    </row>
    <row r="23" spans="1:55" ht="18.95" customHeight="1" x14ac:dyDescent="0.2">
      <c r="A23" s="27"/>
      <c r="B23" s="28"/>
      <c r="C23" s="49" t="str">
        <f>IF(D23="","",COUNTA(D$7:D23))</f>
        <v/>
      </c>
      <c r="D23" s="177"/>
      <c r="E23" s="206" t="s">
        <v>249</v>
      </c>
      <c r="Q23" s="106">
        <f t="shared" si="0"/>
        <v>16</v>
      </c>
      <c r="R23" s="109"/>
      <c r="S23" s="115"/>
      <c r="T23" s="28"/>
      <c r="U23" s="106">
        <f t="shared" si="3"/>
        <v>41</v>
      </c>
      <c r="V23" s="109"/>
      <c r="W23" s="115"/>
      <c r="AJ23" s="106">
        <f t="shared" si="1"/>
        <v>16</v>
      </c>
      <c r="AK23" s="217" t="str">
        <f>IF('GUIDE d''évaluation'!HG316="","",'GUIDE d''évaluation'!HG316)</f>
        <v>1.A. Prendre contact avec le client interne ou externe (ou prospect), dans un cadre omnicanal :</v>
      </c>
      <c r="AX23" s="106">
        <f t="shared" si="2"/>
        <v>46</v>
      </c>
      <c r="AY23" s="217" t="str">
        <f>IF('GUIDE d''évaluation'!HG346="","",'GUIDE d''évaluation'!HG346)</f>
        <v/>
      </c>
    </row>
    <row r="24" spans="1:55" ht="18.95" customHeight="1" x14ac:dyDescent="0.2">
      <c r="A24" s="27"/>
      <c r="B24" s="28"/>
      <c r="C24" s="49" t="str">
        <f>IF(D24="","",COUNTA(D$7:D24))</f>
        <v/>
      </c>
      <c r="D24" s="177"/>
      <c r="E24" s="206" t="s">
        <v>250</v>
      </c>
      <c r="Q24" s="106">
        <f t="shared" si="0"/>
        <v>17</v>
      </c>
      <c r="R24" s="109"/>
      <c r="S24" s="115"/>
      <c r="T24" s="28"/>
      <c r="U24" s="106">
        <f t="shared" si="3"/>
        <v>42</v>
      </c>
      <c r="V24" s="109"/>
      <c r="W24" s="115"/>
      <c r="AJ24" s="106">
        <f t="shared" si="1"/>
        <v>17</v>
      </c>
      <c r="AK24" s="217" t="str">
        <f>IF('GUIDE d''évaluation'!HG317="","",'GUIDE d''évaluation'!HG317)</f>
        <v>1.B. Identifier le client externe ou interne à l’organisation et ses caractéristiques, dans un cadre omnicanal</v>
      </c>
      <c r="AX24" s="106">
        <f t="shared" si="2"/>
        <v>47</v>
      </c>
      <c r="AY24" s="217" t="str">
        <f>IF('GUIDE d''évaluation'!HG347="","",'GUIDE d''évaluation'!HG347)</f>
        <v/>
      </c>
    </row>
    <row r="25" spans="1:55" ht="18.95" customHeight="1" x14ac:dyDescent="0.2">
      <c r="A25" s="27"/>
      <c r="B25" s="28"/>
      <c r="C25" s="49" t="str">
        <f>IF(D25="","",COUNTA(D$7:D25))</f>
        <v/>
      </c>
      <c r="D25" s="177"/>
      <c r="E25" s="206" t="s">
        <v>251</v>
      </c>
      <c r="Q25" s="106">
        <f t="shared" si="0"/>
        <v>18</v>
      </c>
      <c r="R25" s="109"/>
      <c r="S25" s="115"/>
      <c r="T25" s="28"/>
      <c r="U25" s="106">
        <f t="shared" si="3"/>
        <v>43</v>
      </c>
      <c r="V25" s="109"/>
      <c r="W25" s="115"/>
      <c r="AJ25" s="106">
        <f t="shared" si="1"/>
        <v>18</v>
      </c>
      <c r="AK25" s="217" t="str">
        <f>IF('GUIDE d''évaluation'!HG318="","",'GUIDE d''évaluation'!HG318)</f>
        <v>1.C. Identifier le besoin du client externe ou interne (ou du prospect), dans un cadre omnicanal</v>
      </c>
      <c r="AX25" s="106">
        <f t="shared" si="2"/>
        <v>48</v>
      </c>
      <c r="AY25" s="217" t="str">
        <f>IF('GUIDE d''évaluation'!HG348="","",'GUIDE d''évaluation'!HG348)</f>
        <v/>
      </c>
    </row>
    <row r="26" spans="1:55" ht="18.95" customHeight="1" x14ac:dyDescent="0.25">
      <c r="A26" s="27"/>
      <c r="B26" s="162"/>
      <c r="C26" s="49" t="str">
        <f>IF(D26="","",COUNTA(D$7:D26))</f>
        <v/>
      </c>
      <c r="D26" s="177"/>
      <c r="E26" s="206" t="s">
        <v>252</v>
      </c>
      <c r="F26" s="162"/>
      <c r="G26" s="162"/>
      <c r="H26" s="162"/>
      <c r="I26" s="162"/>
      <c r="Q26" s="106">
        <f t="shared" si="0"/>
        <v>19</v>
      </c>
      <c r="R26" s="109"/>
      <c r="S26" s="115"/>
      <c r="T26" s="162"/>
      <c r="U26" s="106">
        <f t="shared" si="3"/>
        <v>44</v>
      </c>
      <c r="V26" s="109"/>
      <c r="W26" s="115"/>
      <c r="X26" s="162"/>
      <c r="Y26" s="162"/>
      <c r="Z26" s="162"/>
      <c r="AA26" s="162"/>
      <c r="AJ26" s="106">
        <f t="shared" si="1"/>
        <v>19</v>
      </c>
      <c r="AK26" s="217" t="str">
        <f>IF('GUIDE d''évaluation'!HG319="","",'GUIDE d''évaluation'!HG319)</f>
        <v>1.D. Proposer une solution adaptée au parcours et à l’expérience du client interne ou externe (ou prospect), dans un cadre omnicanal</v>
      </c>
      <c r="AL26" s="162"/>
      <c r="AM26" s="162"/>
      <c r="AN26" s="162"/>
      <c r="AO26" s="162"/>
      <c r="AX26" s="106">
        <f t="shared" si="2"/>
        <v>49</v>
      </c>
      <c r="AY26" s="217" t="str">
        <f>IF('GUIDE d''évaluation'!HG349="","",'GUIDE d''évaluation'!HG349)</f>
        <v/>
      </c>
      <c r="AZ26" s="162"/>
      <c r="BA26" s="162"/>
      <c r="BB26" s="162"/>
      <c r="BC26" s="162"/>
    </row>
    <row r="27" spans="1:55" ht="18.95" customHeight="1" x14ac:dyDescent="0.25">
      <c r="A27" s="27"/>
      <c r="B27" s="162"/>
      <c r="C27" s="49" t="str">
        <f>IF(D27="","",COUNTA(D$7:D27))</f>
        <v/>
      </c>
      <c r="D27" s="177"/>
      <c r="E27" s="206" t="s">
        <v>253</v>
      </c>
      <c r="F27" s="162"/>
      <c r="G27" s="162"/>
      <c r="H27" s="162"/>
      <c r="I27" s="162"/>
      <c r="Q27" s="106">
        <f t="shared" si="0"/>
        <v>20</v>
      </c>
      <c r="R27" s="109"/>
      <c r="S27" s="115"/>
      <c r="T27" s="162"/>
      <c r="U27" s="106">
        <f t="shared" si="3"/>
        <v>45</v>
      </c>
      <c r="V27" s="109"/>
      <c r="W27" s="115"/>
      <c r="X27" s="162"/>
      <c r="Y27" s="162"/>
      <c r="Z27" s="162"/>
      <c r="AA27" s="162"/>
      <c r="AJ27" s="106">
        <f t="shared" si="1"/>
        <v>20</v>
      </c>
      <c r="AK27" s="217" t="str">
        <f>IF('GUIDE d''évaluation'!HG320="","",'GUIDE d''évaluation'!HG320)</f>
        <v>2.A. Gérer le suivi de la demande du client interne ou externe (ou du prospect) dans un cadre omnicanal, notamment :</v>
      </c>
      <c r="AL27" s="162"/>
      <c r="AM27" s="162"/>
      <c r="AN27" s="162"/>
      <c r="AO27" s="162"/>
      <c r="AX27" s="106">
        <f t="shared" si="2"/>
        <v>50</v>
      </c>
      <c r="AY27" s="217" t="str">
        <f>IF('GUIDE d''évaluation'!HG350="","",'GUIDE d''évaluation'!HG350)</f>
        <v/>
      </c>
      <c r="AZ27" s="162"/>
      <c r="BA27" s="162"/>
      <c r="BB27" s="162"/>
      <c r="BC27" s="162"/>
    </row>
    <row r="28" spans="1:55" ht="18.95" customHeight="1" x14ac:dyDescent="0.25">
      <c r="A28" s="162"/>
      <c r="B28" s="163"/>
      <c r="C28" s="49" t="str">
        <f>IF(D28="","",COUNTA(D$7:D28))</f>
        <v/>
      </c>
      <c r="D28" s="177"/>
      <c r="E28" s="206" t="s">
        <v>254</v>
      </c>
      <c r="F28" s="163"/>
      <c r="G28" s="163"/>
      <c r="H28" s="163"/>
      <c r="I28" s="163"/>
      <c r="Q28" s="106">
        <f t="shared" si="0"/>
        <v>21</v>
      </c>
      <c r="R28" s="109"/>
      <c r="S28" s="115"/>
      <c r="T28" s="163"/>
      <c r="U28" s="106">
        <f t="shared" si="3"/>
        <v>46</v>
      </c>
      <c r="V28" s="109"/>
      <c r="W28" s="115"/>
      <c r="X28" s="163"/>
      <c r="Y28" s="163"/>
      <c r="Z28" s="163"/>
      <c r="AA28" s="163"/>
      <c r="AJ28" s="106">
        <f t="shared" si="1"/>
        <v>21</v>
      </c>
      <c r="AK28" s="217" t="str">
        <f>IF('GUIDE d''évaluation'!HG321="","",'GUIDE d''évaluation'!HG321)</f>
        <v>2.B. Satisfaire le client interne ou externe (ou prospect) dans un cadre omnicanal</v>
      </c>
      <c r="AL28" s="163"/>
      <c r="AM28" s="163"/>
      <c r="AN28" s="163"/>
      <c r="AO28" s="163"/>
      <c r="AX28" s="106">
        <f t="shared" si="2"/>
        <v>51</v>
      </c>
      <c r="AY28" s="217" t="str">
        <f>IF('GUIDE d''évaluation'!HG351="","",'GUIDE d''évaluation'!HG351)</f>
        <v/>
      </c>
      <c r="AZ28" s="163"/>
      <c r="BA28" s="163"/>
      <c r="BB28" s="163"/>
      <c r="BC28" s="163"/>
    </row>
    <row r="29" spans="1:55" ht="18.95" customHeight="1" thickBot="1" x14ac:dyDescent="0.25">
      <c r="B29" s="164"/>
      <c r="C29" s="49" t="str">
        <f>IF(D29="","",COUNTA(D$7:D29))</f>
        <v/>
      </c>
      <c r="D29" s="177"/>
      <c r="E29" s="206" t="s">
        <v>255</v>
      </c>
      <c r="F29" s="164"/>
      <c r="G29" s="156"/>
      <c r="H29" s="156"/>
      <c r="I29" s="156"/>
      <c r="Q29" s="106">
        <f t="shared" si="0"/>
        <v>22</v>
      </c>
      <c r="R29" s="109"/>
      <c r="S29" s="115"/>
      <c r="T29" s="164"/>
      <c r="U29" s="106">
        <f t="shared" si="3"/>
        <v>47</v>
      </c>
      <c r="V29" s="109"/>
      <c r="W29" s="115"/>
      <c r="X29" s="164"/>
      <c r="Y29" s="156"/>
      <c r="Z29" s="156"/>
      <c r="AA29" s="156"/>
      <c r="AJ29" s="106">
        <f t="shared" si="1"/>
        <v>22</v>
      </c>
      <c r="AK29" s="217" t="str">
        <f>IF('GUIDE d''évaluation'!HG322="","",'GUIDE d''évaluation'!HG322)</f>
        <v>2.C. Fidéliser/pérenniser la relation avec le client interne ou externe dans un cadre omnicanal</v>
      </c>
      <c r="AL29" s="164"/>
      <c r="AM29" s="156"/>
      <c r="AN29" s="156"/>
      <c r="AO29" s="156"/>
      <c r="AX29" s="106">
        <f t="shared" si="2"/>
        <v>52</v>
      </c>
      <c r="AY29" s="217" t="str">
        <f>IF('GUIDE d''évaluation'!HG352="","",'GUIDE d''évaluation'!HG352)</f>
        <v/>
      </c>
      <c r="AZ29" s="164"/>
      <c r="BA29" s="156"/>
      <c r="BB29" s="156"/>
      <c r="BC29" s="156"/>
    </row>
    <row r="30" spans="1:55" ht="18.95" customHeight="1" thickTop="1" x14ac:dyDescent="0.2">
      <c r="A30" s="165" t="s">
        <v>95</v>
      </c>
      <c r="B30" s="28"/>
      <c r="C30" s="49" t="str">
        <f>IF(D30="","",COUNTA(D$7:D30))</f>
        <v/>
      </c>
      <c r="D30" s="177"/>
      <c r="E30" s="206" t="s">
        <v>256</v>
      </c>
      <c r="Q30" s="106">
        <f t="shared" si="0"/>
        <v>23</v>
      </c>
      <c r="R30" s="109"/>
      <c r="S30" s="115"/>
      <c r="T30" s="28"/>
      <c r="U30" s="106">
        <f t="shared" si="3"/>
        <v>48</v>
      </c>
      <c r="V30" s="109"/>
      <c r="W30" s="115"/>
      <c r="AJ30" s="106">
        <f t="shared" si="1"/>
        <v>23</v>
      </c>
      <c r="AK30" s="217" t="str">
        <f>IF('GUIDE d''évaluation'!HG323="","",'GUIDE d''évaluation'!HG323)</f>
        <v>3.A. Assurer la veille informationnelle et commerciale (la collecte) dans un cadre omnicanal</v>
      </c>
      <c r="AX30" s="106">
        <f t="shared" si="2"/>
        <v>53</v>
      </c>
      <c r="AY30" s="217" t="str">
        <f>IF('GUIDE d''évaluation'!HG353="","",'GUIDE d''évaluation'!HG353)</f>
        <v/>
      </c>
    </row>
    <row r="31" spans="1:55" ht="18.95" customHeight="1" x14ac:dyDescent="0.2">
      <c r="A31" s="291" t="s">
        <v>97</v>
      </c>
      <c r="B31" s="28"/>
      <c r="C31" s="49" t="str">
        <f>IF(D31="","",COUNTA(D$7:D31))</f>
        <v/>
      </c>
      <c r="D31" s="177"/>
      <c r="E31" s="206" t="s">
        <v>257</v>
      </c>
      <c r="Q31" s="106">
        <f t="shared" si="0"/>
        <v>24</v>
      </c>
      <c r="R31" s="109"/>
      <c r="S31" s="115"/>
      <c r="T31" s="28"/>
      <c r="U31" s="106">
        <f t="shared" si="3"/>
        <v>49</v>
      </c>
      <c r="V31" s="109"/>
      <c r="W31" s="115"/>
      <c r="AJ31" s="106">
        <f t="shared" si="1"/>
        <v>24</v>
      </c>
      <c r="AK31" s="217" t="str">
        <f>IF('GUIDE d''évaluation'!HG324="","",'GUIDE d''évaluation'!HG324)</f>
        <v>3.B. Traiter et exploiter l’information relative à la relation client (interne, externe ou prospect) dans un cadre omnicanal</v>
      </c>
      <c r="AX31" s="106">
        <f t="shared" si="2"/>
        <v>54</v>
      </c>
      <c r="AY31" s="217" t="str">
        <f>IF('GUIDE d''évaluation'!HG354="","",'GUIDE d''évaluation'!HG354)</f>
        <v/>
      </c>
    </row>
    <row r="32" spans="1:55" ht="18.95" customHeight="1" x14ac:dyDescent="0.2">
      <c r="A32" s="291"/>
      <c r="B32" s="166"/>
      <c r="C32" s="49" t="str">
        <f>IF(D32="","",COUNTA(D$7:D32))</f>
        <v/>
      </c>
      <c r="D32" s="177"/>
      <c r="E32" s="206" t="s">
        <v>258</v>
      </c>
      <c r="F32" s="166"/>
      <c r="G32" s="166"/>
      <c r="Q32" s="106">
        <f t="shared" si="0"/>
        <v>25</v>
      </c>
      <c r="R32" s="109"/>
      <c r="S32" s="115"/>
      <c r="T32" s="166"/>
      <c r="U32" s="106">
        <f t="shared" si="3"/>
        <v>50</v>
      </c>
      <c r="V32" s="109"/>
      <c r="W32" s="115"/>
      <c r="X32" s="166"/>
      <c r="Y32" s="166"/>
      <c r="AJ32" s="106">
        <f t="shared" si="1"/>
        <v>25</v>
      </c>
      <c r="AK32" s="217" t="str">
        <f>IF('GUIDE d''évaluation'!HG325="","",'GUIDE d''évaluation'!HG325)</f>
        <v>3.C. Diffuser l’information au client interne, externe ou au prospect dans un cadre omnicanal</v>
      </c>
      <c r="AL32" s="166"/>
      <c r="AM32" s="166"/>
      <c r="AX32" s="106">
        <f t="shared" si="2"/>
        <v>55</v>
      </c>
      <c r="AY32" s="217" t="str">
        <f>IF('GUIDE d''évaluation'!HG355="","",'GUIDE d''évaluation'!HG355)</f>
        <v/>
      </c>
      <c r="AZ32" s="166"/>
      <c r="BA32" s="166"/>
    </row>
    <row r="33" spans="1:56" ht="18.95" customHeight="1" x14ac:dyDescent="0.2">
      <c r="A33" s="291"/>
      <c r="C33" s="49" t="str">
        <f>IF(D33="","",COUNTA(D$7:D33))</f>
        <v/>
      </c>
      <c r="D33" s="177"/>
      <c r="E33" s="206" t="s">
        <v>259</v>
      </c>
      <c r="F33" s="166"/>
      <c r="G33" s="166"/>
      <c r="Q33" s="290" t="s">
        <v>94</v>
      </c>
      <c r="R33" s="290"/>
      <c r="S33" s="290"/>
      <c r="T33" s="290"/>
      <c r="U33" s="290"/>
      <c r="V33" s="290"/>
      <c r="W33" s="290"/>
      <c r="X33" s="166"/>
      <c r="Y33" s="166"/>
      <c r="AJ33" s="106">
        <f t="shared" si="1"/>
        <v>26</v>
      </c>
      <c r="AK33" s="217" t="str">
        <f>IF('GUIDE d''évaluation'!HG326="","",'GUIDE d''évaluation'!HG326)</f>
        <v>CT 1. Produire un résultat conforme à la commande (de la hiérarchie, du client…)</v>
      </c>
      <c r="AL33" s="166"/>
      <c r="AM33" s="166"/>
      <c r="AX33" s="106">
        <f t="shared" si="2"/>
        <v>56</v>
      </c>
      <c r="AY33" s="217" t="str">
        <f>IF('GUIDE d''évaluation'!HG356="","",'GUIDE d''évaluation'!HG356)</f>
        <v/>
      </c>
      <c r="AZ33" s="166"/>
      <c r="BA33" s="166"/>
    </row>
    <row r="34" spans="1:56" ht="18.95" customHeight="1" thickBot="1" x14ac:dyDescent="0.25">
      <c r="A34" s="291"/>
      <c r="C34" s="49" t="str">
        <f>IF(D34="","",COUNTA(D$7:D34))</f>
        <v/>
      </c>
      <c r="D34" s="177"/>
      <c r="E34" s="206" t="s">
        <v>260</v>
      </c>
      <c r="F34" s="166"/>
      <c r="G34" s="166"/>
      <c r="W34" s="167"/>
      <c r="X34" s="166"/>
      <c r="Y34" s="166"/>
      <c r="AJ34" s="106">
        <f t="shared" si="1"/>
        <v>27</v>
      </c>
      <c r="AK34" s="217" t="str">
        <f>IF('GUIDE d''évaluation'!HG327="","",'GUIDE d''évaluation'!HG327)</f>
        <v>CT 2. Respecter les délais impartis</v>
      </c>
      <c r="AL34" s="166"/>
      <c r="AM34" s="166"/>
      <c r="AX34" s="106">
        <f t="shared" si="2"/>
        <v>57</v>
      </c>
      <c r="AY34" s="217" t="str">
        <f>IF('GUIDE d''évaluation'!HG357="","",'GUIDE d''évaluation'!HG357)</f>
        <v/>
      </c>
      <c r="AZ34" s="166"/>
      <c r="BA34" s="166"/>
    </row>
    <row r="35" spans="1:56" ht="18.95" customHeight="1" thickTop="1" x14ac:dyDescent="0.2">
      <c r="A35" s="291"/>
      <c r="C35" s="49" t="str">
        <f>IF(D35="","",COUNTA(D$7:D35))</f>
        <v/>
      </c>
      <c r="D35" s="177"/>
      <c r="E35" s="206" t="s">
        <v>261</v>
      </c>
      <c r="F35" s="166"/>
      <c r="G35" s="166"/>
      <c r="R35" s="300" t="s">
        <v>91</v>
      </c>
      <c r="S35" s="168"/>
      <c r="U35" s="169"/>
      <c r="V35" s="295" t="s">
        <v>98</v>
      </c>
      <c r="W35" s="296"/>
      <c r="X35" s="170"/>
      <c r="Y35" s="166"/>
      <c r="AJ35" s="106">
        <f t="shared" si="1"/>
        <v>28</v>
      </c>
      <c r="AK35" s="217" t="str">
        <f>IF('GUIDE d''évaluation'!HG328="","",'GUIDE d''évaluation'!HG328)</f>
        <v>CT 3. Restituer la présentation de son activité</v>
      </c>
      <c r="AL35" s="170"/>
      <c r="AM35" s="166"/>
      <c r="AX35" s="106">
        <f t="shared" si="2"/>
        <v>58</v>
      </c>
      <c r="AY35" s="217" t="str">
        <f>IF('GUIDE d''évaluation'!HG358="","",'GUIDE d''évaluation'!HG358)</f>
        <v/>
      </c>
      <c r="AZ35" s="170"/>
      <c r="BA35" s="166"/>
    </row>
    <row r="36" spans="1:56" ht="18.95" customHeight="1" thickBot="1" x14ac:dyDescent="0.25">
      <c r="A36" s="291"/>
      <c r="C36" s="49" t="str">
        <f>IF(D36="","",COUNTA(D$7:D36))</f>
        <v/>
      </c>
      <c r="D36" s="177"/>
      <c r="E36" s="206" t="s">
        <v>261</v>
      </c>
      <c r="F36" s="166"/>
      <c r="G36" s="166"/>
      <c r="R36" s="300"/>
      <c r="S36" s="168"/>
      <c r="U36" s="169"/>
      <c r="V36" s="297"/>
      <c r="W36" s="298"/>
      <c r="X36" s="170"/>
      <c r="Y36" s="166"/>
      <c r="AJ36" s="106">
        <f t="shared" si="1"/>
        <v>29</v>
      </c>
      <c r="AK36" s="217" t="str">
        <f>IF('GUIDE d''évaluation'!HG329="","",'GUIDE d''évaluation'!HG329)</f>
        <v>CT 4. S'impliquer dans son action</v>
      </c>
      <c r="AL36" s="170"/>
      <c r="AM36" s="166"/>
      <c r="AX36" s="106">
        <f t="shared" si="2"/>
        <v>59</v>
      </c>
      <c r="AY36" s="217" t="str">
        <f>IF('GUIDE d''évaluation'!HG359="","",'GUIDE d''évaluation'!HG359)</f>
        <v/>
      </c>
      <c r="AZ36" s="170"/>
      <c r="BA36" s="166"/>
    </row>
    <row r="37" spans="1:56" ht="18.95" customHeight="1" thickTop="1" thickBot="1" x14ac:dyDescent="0.25">
      <c r="A37" s="292"/>
      <c r="C37" s="49" t="str">
        <f>IF(D37="","",COUNTA(D$7:D37))</f>
        <v/>
      </c>
      <c r="D37" s="177"/>
      <c r="E37" s="206" t="s">
        <v>262</v>
      </c>
      <c r="F37" s="166"/>
      <c r="G37" s="166"/>
      <c r="R37" s="300"/>
      <c r="S37" s="168"/>
      <c r="U37" s="169"/>
      <c r="V37" s="294" t="s">
        <v>96</v>
      </c>
      <c r="W37" s="294"/>
      <c r="X37" s="170"/>
      <c r="Y37" s="166"/>
      <c r="AJ37" s="106">
        <f t="shared" si="1"/>
        <v>30</v>
      </c>
      <c r="AK37" s="217" t="str">
        <f>IF('GUIDE d''évaluation'!HG330="","",'GUIDE d''évaluation'!HG330)</f>
        <v>CT 5. S'intégrer de façon harmonieuse et constructive à l'équipe de travail</v>
      </c>
      <c r="AL37" s="170"/>
      <c r="AM37" s="166"/>
      <c r="AX37" s="106">
        <f t="shared" si="2"/>
        <v>60</v>
      </c>
      <c r="AY37" s="217" t="str">
        <f>IF('GUIDE d''évaluation'!HG360="","",'GUIDE d''évaluation'!HG360)</f>
        <v/>
      </c>
      <c r="AZ37" s="170"/>
      <c r="BA37" s="166"/>
    </row>
    <row r="38" spans="1:56" ht="18.75" customHeight="1" thickTop="1" x14ac:dyDescent="0.2">
      <c r="C38" s="49" t="str">
        <f>IF(D38="","",COUNTA(D$7:D38))</f>
        <v/>
      </c>
      <c r="D38" s="177"/>
      <c r="E38" s="206" t="s">
        <v>263</v>
      </c>
      <c r="F38" s="166"/>
      <c r="G38" s="166"/>
      <c r="R38" s="300"/>
      <c r="S38" s="168"/>
      <c r="U38" s="169"/>
      <c r="V38" s="294"/>
      <c r="W38" s="294"/>
      <c r="X38" s="170"/>
      <c r="Y38" s="166"/>
      <c r="AJ38" s="284" t="s">
        <v>107</v>
      </c>
      <c r="AK38" s="285"/>
      <c r="AL38" s="171"/>
      <c r="AM38" s="171"/>
      <c r="AX38" s="284" t="s">
        <v>107</v>
      </c>
      <c r="AY38" s="285"/>
      <c r="AZ38" s="171"/>
      <c r="BA38" s="171"/>
    </row>
    <row r="39" spans="1:56" ht="18.75" customHeight="1" x14ac:dyDescent="0.2">
      <c r="C39" s="49" t="str">
        <f>IF(D39="","",COUNTA(D$7:D39))</f>
        <v/>
      </c>
      <c r="D39" s="177"/>
      <c r="E39" s="206" t="s">
        <v>264</v>
      </c>
      <c r="F39" s="166"/>
      <c r="G39" s="166"/>
      <c r="R39" s="300"/>
      <c r="S39" s="168"/>
      <c r="U39" s="169"/>
      <c r="V39" s="294"/>
      <c r="W39" s="294"/>
      <c r="X39" s="170"/>
      <c r="Y39" s="166"/>
      <c r="AJ39" s="280" t="s">
        <v>106</v>
      </c>
      <c r="AK39" s="281"/>
      <c r="AL39" s="171"/>
      <c r="AM39" s="171"/>
      <c r="AX39" s="280" t="s">
        <v>106</v>
      </c>
      <c r="AY39" s="281"/>
      <c r="AZ39" s="171"/>
      <c r="BA39" s="171"/>
    </row>
    <row r="40" spans="1:56" ht="18.75" customHeight="1" x14ac:dyDescent="0.2">
      <c r="A40" s="172" t="s">
        <v>83</v>
      </c>
      <c r="C40" s="49" t="str">
        <f>IF(D40="","",COUNTA(D$7:D40))</f>
        <v/>
      </c>
      <c r="D40" s="177"/>
      <c r="E40" s="206" t="s">
        <v>265</v>
      </c>
      <c r="F40" s="166"/>
      <c r="G40" s="166"/>
      <c r="R40" s="300"/>
      <c r="S40" s="168"/>
      <c r="U40" s="169"/>
      <c r="V40" s="293" t="s">
        <v>84</v>
      </c>
      <c r="W40" s="293"/>
      <c r="X40" s="170"/>
      <c r="Y40" s="166"/>
      <c r="AJ40" s="281"/>
      <c r="AK40" s="281"/>
      <c r="AL40" s="171"/>
      <c r="AM40" s="171"/>
      <c r="AX40" s="281"/>
      <c r="AY40" s="281"/>
      <c r="AZ40" s="171"/>
      <c r="BA40" s="171"/>
    </row>
    <row r="41" spans="1:56" ht="18.75" customHeight="1" thickBot="1" x14ac:dyDescent="0.25">
      <c r="A41" s="299" t="s">
        <v>47</v>
      </c>
      <c r="C41" s="49" t="str">
        <f>IF(D41="","",COUNTA(D$7:D41))</f>
        <v/>
      </c>
      <c r="D41" s="177"/>
      <c r="E41" s="206" t="s">
        <v>266</v>
      </c>
      <c r="F41" s="166"/>
      <c r="G41" s="166"/>
      <c r="R41" s="173" t="s">
        <v>92</v>
      </c>
      <c r="S41" s="174">
        <v>0.5</v>
      </c>
      <c r="U41" s="169"/>
      <c r="V41" s="293"/>
      <c r="W41" s="293"/>
      <c r="X41" s="170"/>
      <c r="Y41" s="166"/>
      <c r="AL41" s="171"/>
      <c r="AM41" s="171"/>
      <c r="AZ41" s="171"/>
      <c r="BA41" s="171"/>
    </row>
    <row r="42" spans="1:56" ht="18.75" customHeight="1" thickTop="1" thickBot="1" x14ac:dyDescent="0.25">
      <c r="A42" s="299"/>
      <c r="C42" s="49" t="str">
        <f>IF(D42="","",COUNTA(D$7:D42))</f>
        <v/>
      </c>
      <c r="D42" s="177"/>
      <c r="E42" s="206" t="s">
        <v>267</v>
      </c>
      <c r="F42" s="166"/>
      <c r="G42" s="166"/>
      <c r="R42" s="173" t="s">
        <v>93</v>
      </c>
      <c r="S42" s="174">
        <v>1</v>
      </c>
      <c r="U42" s="169"/>
      <c r="V42" s="178"/>
      <c r="W42" s="178"/>
      <c r="X42" s="175"/>
      <c r="Y42" s="166"/>
      <c r="AJ42" s="282" t="s">
        <v>123</v>
      </c>
      <c r="AK42" s="283"/>
      <c r="AL42" s="171"/>
      <c r="AM42" s="171"/>
      <c r="AX42" s="282" t="s">
        <v>123</v>
      </c>
      <c r="AY42" s="283"/>
      <c r="AZ42" s="171"/>
      <c r="BA42" s="171"/>
    </row>
    <row r="43" spans="1:56" ht="4.5" customHeight="1" thickTop="1" x14ac:dyDescent="0.2">
      <c r="E43" s="207"/>
      <c r="F43" s="166"/>
      <c r="G43" s="166"/>
      <c r="U43" s="169"/>
      <c r="X43" s="166"/>
      <c r="Y43" s="166"/>
      <c r="AL43" s="171"/>
      <c r="AM43" s="171"/>
      <c r="AZ43" s="171"/>
      <c r="BA43" s="171"/>
    </row>
    <row r="44" spans="1:56" ht="2.25" customHeight="1" x14ac:dyDescent="0.2">
      <c r="F44" s="166"/>
      <c r="G44" s="166"/>
      <c r="J44" s="6" t="str">
        <f t="shared" ref="J44:J82" si="4">CONCATENATE(A44," - ",B44)</f>
        <v xml:space="preserve"> - </v>
      </c>
      <c r="U44" s="169"/>
      <c r="X44" s="166"/>
      <c r="Y44" s="166"/>
      <c r="AB44" s="6"/>
      <c r="AL44" s="171"/>
      <c r="AM44" s="171"/>
      <c r="AP44" s="6"/>
      <c r="AZ44" s="171"/>
      <c r="BA44" s="171"/>
      <c r="BD44" s="6"/>
    </row>
    <row r="45" spans="1:56" ht="2.25" customHeight="1" x14ac:dyDescent="0.2">
      <c r="F45" s="166"/>
      <c r="G45" s="166"/>
      <c r="J45" s="6" t="str">
        <f t="shared" si="4"/>
        <v xml:space="preserve"> - </v>
      </c>
      <c r="X45" s="166"/>
      <c r="Y45" s="166"/>
      <c r="AB45" s="6"/>
      <c r="AL45" s="171"/>
      <c r="AM45" s="171"/>
      <c r="AP45" s="6"/>
      <c r="AZ45" s="171"/>
      <c r="BA45" s="171"/>
      <c r="BD45" s="6"/>
    </row>
    <row r="46" spans="1:56" ht="2.25" customHeight="1" x14ac:dyDescent="0.2">
      <c r="F46" s="171"/>
      <c r="G46" s="171"/>
      <c r="J46" s="6" t="str">
        <f t="shared" si="4"/>
        <v xml:space="preserve"> - </v>
      </c>
      <c r="X46" s="171"/>
      <c r="Y46" s="171"/>
      <c r="AB46" s="6"/>
      <c r="AL46" s="171"/>
      <c r="AM46" s="171"/>
      <c r="AP46" s="6"/>
      <c r="AZ46" s="171"/>
      <c r="BA46" s="171"/>
      <c r="BD46" s="6"/>
    </row>
    <row r="47" spans="1:56" ht="2.25" customHeight="1" x14ac:dyDescent="0.2">
      <c r="F47" s="171"/>
      <c r="G47" s="171"/>
      <c r="J47" s="6" t="str">
        <f t="shared" si="4"/>
        <v xml:space="preserve"> - </v>
      </c>
      <c r="X47" s="171"/>
      <c r="Y47" s="171"/>
      <c r="AB47" s="6"/>
      <c r="AL47" s="171"/>
      <c r="AM47" s="171"/>
      <c r="AP47" s="6"/>
      <c r="AZ47" s="171"/>
      <c r="BA47" s="171"/>
      <c r="BD47" s="6"/>
    </row>
    <row r="48" spans="1:56" ht="2.25" customHeight="1" x14ac:dyDescent="0.2">
      <c r="F48" s="171"/>
      <c r="G48" s="171"/>
      <c r="J48" s="6" t="str">
        <f t="shared" si="4"/>
        <v xml:space="preserve"> - </v>
      </c>
      <c r="X48" s="171"/>
      <c r="Y48" s="171"/>
      <c r="AB48" s="6"/>
      <c r="AL48" s="171"/>
      <c r="AM48" s="171"/>
      <c r="AP48" s="6"/>
      <c r="AZ48" s="171"/>
      <c r="BA48" s="171"/>
      <c r="BD48" s="6"/>
    </row>
    <row r="49" spans="6:56" ht="12.75" customHeight="1" x14ac:dyDescent="0.2">
      <c r="F49" s="171"/>
      <c r="G49" s="171"/>
      <c r="J49" s="6" t="str">
        <f t="shared" si="4"/>
        <v xml:space="preserve"> - </v>
      </c>
      <c r="X49" s="171"/>
      <c r="Y49" s="171"/>
      <c r="AB49" s="6"/>
      <c r="AL49" s="171"/>
      <c r="AM49" s="171"/>
      <c r="AP49" s="6"/>
      <c r="AZ49" s="171"/>
      <c r="BA49" s="171"/>
      <c r="BD49" s="6"/>
    </row>
    <row r="50" spans="6:56" ht="12.75" customHeight="1" x14ac:dyDescent="0.2">
      <c r="F50" s="171"/>
      <c r="G50" s="171"/>
      <c r="J50" s="6" t="str">
        <f t="shared" si="4"/>
        <v xml:space="preserve"> - </v>
      </c>
      <c r="X50" s="171"/>
      <c r="Y50" s="171"/>
      <c r="AB50" s="6"/>
      <c r="AL50" s="171"/>
      <c r="AM50" s="171"/>
      <c r="AP50" s="6"/>
      <c r="AZ50" s="171"/>
      <c r="BA50" s="171"/>
      <c r="BD50" s="6"/>
    </row>
    <row r="51" spans="6:56" ht="12.75" customHeight="1" x14ac:dyDescent="0.2">
      <c r="F51" s="171"/>
      <c r="G51" s="171"/>
      <c r="J51" s="6" t="str">
        <f t="shared" si="4"/>
        <v xml:space="preserve"> - </v>
      </c>
      <c r="X51" s="171"/>
      <c r="Y51" s="171"/>
      <c r="AB51" s="6"/>
      <c r="AL51" s="171"/>
      <c r="AM51" s="171"/>
      <c r="AP51" s="6"/>
      <c r="AZ51" s="171"/>
      <c r="BA51" s="171"/>
      <c r="BD51" s="6"/>
    </row>
    <row r="52" spans="6:56" ht="12.75" customHeight="1" x14ac:dyDescent="0.2">
      <c r="F52" s="171"/>
      <c r="G52" s="171"/>
      <c r="J52" s="6" t="str">
        <f t="shared" si="4"/>
        <v xml:space="preserve"> - </v>
      </c>
      <c r="X52" s="171"/>
      <c r="Y52" s="171"/>
      <c r="AB52" s="6"/>
      <c r="AL52" s="171"/>
      <c r="AM52" s="171"/>
      <c r="AP52" s="6"/>
      <c r="AZ52" s="171"/>
      <c r="BA52" s="171"/>
      <c r="BD52" s="6"/>
    </row>
    <row r="53" spans="6:56" ht="12.75" customHeight="1" x14ac:dyDescent="0.2">
      <c r="F53" s="171"/>
      <c r="G53" s="171"/>
      <c r="J53" s="6" t="str">
        <f t="shared" si="4"/>
        <v xml:space="preserve"> - </v>
      </c>
      <c r="X53" s="171"/>
      <c r="Y53" s="171"/>
      <c r="AB53" s="6"/>
      <c r="AM53" s="171"/>
      <c r="AP53" s="6"/>
      <c r="BA53" s="171"/>
      <c r="BD53" s="6"/>
    </row>
    <row r="54" spans="6:56" ht="12.75" customHeight="1" x14ac:dyDescent="0.2">
      <c r="F54" s="171"/>
      <c r="G54" s="171"/>
      <c r="J54" s="6" t="str">
        <f t="shared" si="4"/>
        <v xml:space="preserve"> - </v>
      </c>
      <c r="X54" s="171"/>
      <c r="Y54" s="171"/>
      <c r="AB54" s="6"/>
      <c r="AL54" s="171"/>
      <c r="AM54" s="171"/>
      <c r="AP54" s="6"/>
      <c r="AZ54" s="171"/>
      <c r="BA54" s="171"/>
      <c r="BD54" s="6"/>
    </row>
    <row r="55" spans="6:56" ht="12.75" customHeight="1" x14ac:dyDescent="0.2">
      <c r="F55" s="171"/>
      <c r="G55" s="171"/>
      <c r="J55" s="6" t="str">
        <f t="shared" si="4"/>
        <v xml:space="preserve"> - </v>
      </c>
      <c r="X55" s="171"/>
      <c r="Y55" s="171"/>
      <c r="AB55" s="6"/>
      <c r="AL55" s="171"/>
      <c r="AM55" s="171"/>
      <c r="AP55" s="6"/>
      <c r="AZ55" s="171"/>
      <c r="BA55" s="171"/>
      <c r="BD55" s="6"/>
    </row>
    <row r="56" spans="6:56" ht="12.75" customHeight="1" x14ac:dyDescent="0.2">
      <c r="F56" s="171"/>
      <c r="G56" s="171"/>
      <c r="J56" s="6" t="str">
        <f t="shared" si="4"/>
        <v xml:space="preserve"> - </v>
      </c>
      <c r="X56" s="171"/>
      <c r="Y56" s="171"/>
      <c r="AB56" s="6"/>
      <c r="AL56" s="171"/>
      <c r="AM56" s="171"/>
      <c r="AP56" s="6"/>
      <c r="AZ56" s="171"/>
      <c r="BA56" s="171"/>
      <c r="BD56" s="6"/>
    </row>
    <row r="57" spans="6:56" ht="12.75" customHeight="1" x14ac:dyDescent="0.2">
      <c r="F57" s="171"/>
      <c r="G57" s="171"/>
      <c r="J57" s="6" t="str">
        <f t="shared" si="4"/>
        <v xml:space="preserve"> - </v>
      </c>
      <c r="X57" s="171"/>
      <c r="Y57" s="171"/>
      <c r="AB57" s="6"/>
      <c r="AL57" s="171"/>
      <c r="AM57" s="171"/>
      <c r="AP57" s="6"/>
      <c r="AZ57" s="171"/>
      <c r="BA57" s="171"/>
      <c r="BD57" s="6"/>
    </row>
    <row r="58" spans="6:56" ht="12.75" customHeight="1" x14ac:dyDescent="0.2">
      <c r="F58" s="166"/>
      <c r="G58" s="166"/>
      <c r="J58" s="6" t="str">
        <f t="shared" si="4"/>
        <v xml:space="preserve"> - </v>
      </c>
      <c r="X58" s="166"/>
      <c r="Y58" s="166"/>
      <c r="AB58" s="6"/>
      <c r="AL58" s="166"/>
      <c r="AM58" s="166"/>
      <c r="AP58" s="6"/>
      <c r="AZ58" s="166"/>
      <c r="BA58" s="166"/>
      <c r="BD58" s="6"/>
    </row>
    <row r="59" spans="6:56" ht="12.75" customHeight="1" x14ac:dyDescent="0.2">
      <c r="F59" s="171"/>
      <c r="G59" s="171"/>
      <c r="J59" s="6" t="str">
        <f t="shared" si="4"/>
        <v xml:space="preserve"> - </v>
      </c>
      <c r="X59" s="171"/>
      <c r="Y59" s="171"/>
      <c r="AB59" s="6"/>
      <c r="AL59" s="171"/>
      <c r="AM59" s="171"/>
      <c r="AP59" s="6"/>
      <c r="AZ59" s="171"/>
      <c r="BA59" s="171"/>
      <c r="BD59" s="6"/>
    </row>
    <row r="60" spans="6:56" ht="12.75" customHeight="1" x14ac:dyDescent="0.2">
      <c r="F60" s="171"/>
      <c r="G60" s="171"/>
      <c r="J60" s="6" t="str">
        <f t="shared" si="4"/>
        <v xml:space="preserve"> - </v>
      </c>
      <c r="X60" s="171"/>
      <c r="Y60" s="171"/>
      <c r="AB60" s="6"/>
      <c r="AL60" s="171"/>
      <c r="AM60" s="171"/>
      <c r="AP60" s="6"/>
      <c r="AZ60" s="171"/>
      <c r="BA60" s="171"/>
      <c r="BD60" s="6"/>
    </row>
    <row r="61" spans="6:56" ht="12.75" customHeight="1" x14ac:dyDescent="0.2">
      <c r="F61" s="171"/>
      <c r="G61" s="171"/>
      <c r="J61" s="6" t="str">
        <f t="shared" si="4"/>
        <v xml:space="preserve"> - </v>
      </c>
      <c r="X61" s="171"/>
      <c r="Y61" s="171"/>
      <c r="AB61" s="6"/>
      <c r="AL61" s="171"/>
      <c r="AM61" s="171"/>
      <c r="AP61" s="6"/>
      <c r="AZ61" s="171"/>
      <c r="BA61" s="171"/>
      <c r="BD61" s="6"/>
    </row>
    <row r="62" spans="6:56" ht="12.75" customHeight="1" x14ac:dyDescent="0.2">
      <c r="F62" s="171"/>
      <c r="G62" s="171"/>
      <c r="J62" s="6" t="str">
        <f t="shared" si="4"/>
        <v xml:space="preserve"> - </v>
      </c>
      <c r="X62" s="171"/>
      <c r="Y62" s="171"/>
      <c r="AB62" s="6"/>
      <c r="AL62" s="171"/>
      <c r="AM62" s="171"/>
      <c r="AP62" s="6"/>
      <c r="AZ62" s="171"/>
      <c r="BA62" s="171"/>
      <c r="BD62" s="6"/>
    </row>
    <row r="63" spans="6:56" ht="12.75" customHeight="1" x14ac:dyDescent="0.2">
      <c r="F63" s="171"/>
      <c r="G63" s="171"/>
      <c r="J63" s="6" t="str">
        <f t="shared" si="4"/>
        <v xml:space="preserve"> - </v>
      </c>
      <c r="X63" s="171"/>
      <c r="Y63" s="171"/>
      <c r="AB63" s="6"/>
      <c r="AL63" s="171"/>
      <c r="AM63" s="171"/>
      <c r="AP63" s="6"/>
      <c r="AZ63" s="171"/>
      <c r="BA63" s="171"/>
      <c r="BD63" s="6"/>
    </row>
    <row r="64" spans="6:56" ht="12.75" customHeight="1" x14ac:dyDescent="0.2">
      <c r="F64" s="171"/>
      <c r="G64" s="171"/>
      <c r="J64" s="6" t="str">
        <f t="shared" si="4"/>
        <v xml:space="preserve"> - </v>
      </c>
      <c r="X64" s="171"/>
      <c r="Y64" s="171"/>
      <c r="AB64" s="6"/>
      <c r="AL64" s="171"/>
      <c r="AM64" s="171"/>
      <c r="AP64" s="6"/>
      <c r="AW64" s="5">
        <v>31</v>
      </c>
      <c r="AZ64" s="171"/>
      <c r="BA64" s="171"/>
      <c r="BD64" s="6"/>
    </row>
    <row r="65" spans="6:56" ht="12.75" customHeight="1" x14ac:dyDescent="0.2">
      <c r="F65" s="171"/>
      <c r="G65" s="171"/>
      <c r="J65" s="6" t="str">
        <f t="shared" si="4"/>
        <v xml:space="preserve"> - </v>
      </c>
      <c r="X65" s="171"/>
      <c r="Y65" s="171"/>
      <c r="AB65" s="6"/>
      <c r="AL65" s="171"/>
      <c r="AM65" s="171"/>
      <c r="AP65" s="6"/>
      <c r="AW65" s="5">
        <v>32</v>
      </c>
      <c r="AZ65" s="171"/>
      <c r="BA65" s="171"/>
      <c r="BD65" s="6"/>
    </row>
    <row r="66" spans="6:56" ht="12.75" customHeight="1" x14ac:dyDescent="0.2">
      <c r="F66" s="171"/>
      <c r="G66" s="171"/>
      <c r="J66" s="6" t="str">
        <f t="shared" si="4"/>
        <v xml:space="preserve"> - </v>
      </c>
      <c r="X66" s="171"/>
      <c r="Y66" s="171"/>
      <c r="AB66" s="6"/>
      <c r="AL66" s="171"/>
      <c r="AM66" s="171"/>
      <c r="AP66" s="6"/>
      <c r="AW66" s="5">
        <v>33</v>
      </c>
      <c r="AZ66" s="171"/>
      <c r="BA66" s="171"/>
      <c r="BD66" s="6"/>
    </row>
    <row r="67" spans="6:56" ht="12.75" customHeight="1" x14ac:dyDescent="0.2">
      <c r="F67" s="166"/>
      <c r="G67" s="166"/>
      <c r="J67" s="6" t="str">
        <f t="shared" si="4"/>
        <v xml:space="preserve"> - </v>
      </c>
      <c r="X67" s="166"/>
      <c r="Y67" s="166"/>
      <c r="AB67" s="6"/>
      <c r="AL67" s="166"/>
      <c r="AM67" s="166"/>
      <c r="AP67" s="6"/>
      <c r="AW67" s="5">
        <v>34</v>
      </c>
      <c r="AZ67" s="166"/>
      <c r="BA67" s="166"/>
      <c r="BD67" s="6"/>
    </row>
    <row r="68" spans="6:56" ht="12.75" customHeight="1" x14ac:dyDescent="0.2">
      <c r="F68" s="171"/>
      <c r="G68" s="171"/>
      <c r="J68" s="6" t="str">
        <f t="shared" si="4"/>
        <v xml:space="preserve"> - </v>
      </c>
      <c r="X68" s="171"/>
      <c r="Y68" s="171"/>
      <c r="AB68" s="6"/>
      <c r="AL68" s="171"/>
      <c r="AM68" s="171"/>
      <c r="AP68" s="6"/>
      <c r="AW68" s="5">
        <v>35</v>
      </c>
      <c r="AZ68" s="171"/>
      <c r="BA68" s="171"/>
      <c r="BD68" s="6"/>
    </row>
    <row r="69" spans="6:56" ht="12.75" customHeight="1" x14ac:dyDescent="0.2">
      <c r="F69" s="166"/>
      <c r="G69" s="166"/>
      <c r="J69" s="6" t="str">
        <f t="shared" si="4"/>
        <v xml:space="preserve"> - </v>
      </c>
      <c r="X69" s="166"/>
      <c r="Y69" s="166"/>
      <c r="AB69" s="6"/>
      <c r="AL69" s="166"/>
      <c r="AM69" s="166"/>
      <c r="AP69" s="6"/>
      <c r="AW69" s="5">
        <v>36</v>
      </c>
      <c r="AZ69" s="166"/>
      <c r="BA69" s="166"/>
      <c r="BD69" s="6"/>
    </row>
    <row r="70" spans="6:56" ht="12.75" customHeight="1" x14ac:dyDescent="0.2">
      <c r="F70" s="166"/>
      <c r="G70" s="166"/>
      <c r="J70" s="6" t="str">
        <f t="shared" si="4"/>
        <v xml:space="preserve"> - </v>
      </c>
      <c r="X70" s="166"/>
      <c r="Y70" s="166"/>
      <c r="AB70" s="6"/>
      <c r="AL70" s="166"/>
      <c r="AM70" s="166"/>
      <c r="AP70" s="6"/>
      <c r="AW70" s="5">
        <v>37</v>
      </c>
      <c r="AZ70" s="166"/>
      <c r="BA70" s="166"/>
      <c r="BD70" s="6"/>
    </row>
    <row r="71" spans="6:56" ht="12.75" customHeight="1" x14ac:dyDescent="0.2">
      <c r="F71" s="166"/>
      <c r="G71" s="166"/>
      <c r="J71" s="6" t="str">
        <f t="shared" si="4"/>
        <v xml:space="preserve"> - </v>
      </c>
      <c r="X71" s="166"/>
      <c r="Y71" s="166"/>
      <c r="AB71" s="6"/>
      <c r="AL71" s="166"/>
      <c r="AM71" s="166"/>
      <c r="AP71" s="6"/>
      <c r="AW71" s="5">
        <v>38</v>
      </c>
      <c r="AZ71" s="166"/>
      <c r="BA71" s="166"/>
      <c r="BD71" s="6"/>
    </row>
    <row r="72" spans="6:56" ht="12.75" customHeight="1" x14ac:dyDescent="0.2">
      <c r="F72" s="171"/>
      <c r="G72" s="171"/>
      <c r="J72" s="6" t="str">
        <f t="shared" si="4"/>
        <v xml:space="preserve"> - </v>
      </c>
      <c r="X72" s="171"/>
      <c r="Y72" s="171"/>
      <c r="AB72" s="6"/>
      <c r="AL72" s="171"/>
      <c r="AM72" s="171"/>
      <c r="AP72" s="6"/>
      <c r="AW72" s="5">
        <v>39</v>
      </c>
      <c r="AZ72" s="171"/>
      <c r="BA72" s="171"/>
      <c r="BD72" s="6"/>
    </row>
    <row r="73" spans="6:56" ht="12.75" customHeight="1" x14ac:dyDescent="0.2">
      <c r="F73" s="171"/>
      <c r="G73" s="171"/>
      <c r="J73" s="6" t="str">
        <f t="shared" si="4"/>
        <v xml:space="preserve"> - </v>
      </c>
      <c r="X73" s="171"/>
      <c r="Y73" s="171"/>
      <c r="AB73" s="6"/>
      <c r="AL73" s="171"/>
      <c r="AM73" s="171"/>
      <c r="AP73" s="6"/>
      <c r="AW73" s="5">
        <v>40</v>
      </c>
      <c r="AZ73" s="171"/>
      <c r="BA73" s="171"/>
      <c r="BD73" s="6"/>
    </row>
    <row r="74" spans="6:56" ht="12.75" customHeight="1" x14ac:dyDescent="0.2">
      <c r="F74" s="166"/>
      <c r="G74" s="166"/>
      <c r="J74" s="6" t="str">
        <f t="shared" si="4"/>
        <v xml:space="preserve"> - </v>
      </c>
      <c r="X74" s="166"/>
      <c r="Y74" s="166"/>
      <c r="AB74" s="6"/>
      <c r="AL74" s="166"/>
      <c r="AM74" s="166"/>
      <c r="AP74" s="6"/>
      <c r="AW74" s="5">
        <v>41</v>
      </c>
      <c r="AZ74" s="166"/>
      <c r="BA74" s="166"/>
      <c r="BD74" s="6"/>
    </row>
    <row r="75" spans="6:56" ht="12.75" customHeight="1" x14ac:dyDescent="0.2">
      <c r="F75" s="171"/>
      <c r="G75" s="171"/>
      <c r="J75" s="6" t="str">
        <f t="shared" si="4"/>
        <v xml:space="preserve"> - </v>
      </c>
      <c r="X75" s="171"/>
      <c r="Y75" s="171"/>
      <c r="AB75" s="6"/>
      <c r="AL75" s="171"/>
      <c r="AM75" s="171"/>
      <c r="AP75" s="6"/>
      <c r="AW75" s="5">
        <v>42</v>
      </c>
      <c r="AZ75" s="171"/>
      <c r="BA75" s="171"/>
      <c r="BD75" s="6"/>
    </row>
    <row r="76" spans="6:56" ht="12.75" customHeight="1" x14ac:dyDescent="0.2">
      <c r="F76" s="171"/>
      <c r="G76" s="171"/>
      <c r="J76" s="6" t="str">
        <f t="shared" si="4"/>
        <v xml:space="preserve"> - </v>
      </c>
      <c r="X76" s="171"/>
      <c r="Y76" s="171"/>
      <c r="AB76" s="6"/>
      <c r="AL76" s="171"/>
      <c r="AM76" s="171"/>
      <c r="AP76" s="6"/>
      <c r="AW76" s="5">
        <v>43</v>
      </c>
      <c r="AZ76" s="171"/>
      <c r="BA76" s="171"/>
      <c r="BD76" s="6"/>
    </row>
    <row r="77" spans="6:56" ht="12.75" customHeight="1" x14ac:dyDescent="0.2">
      <c r="F77" s="171"/>
      <c r="G77" s="171"/>
      <c r="J77" s="6" t="str">
        <f t="shared" si="4"/>
        <v xml:space="preserve"> - </v>
      </c>
      <c r="X77" s="171"/>
      <c r="Y77" s="171"/>
      <c r="AB77" s="6"/>
      <c r="AL77" s="171"/>
      <c r="AM77" s="171"/>
      <c r="AP77" s="6"/>
      <c r="AW77" s="5">
        <v>44</v>
      </c>
      <c r="AZ77" s="171"/>
      <c r="BA77" s="171"/>
      <c r="BD77" s="6"/>
    </row>
    <row r="78" spans="6:56" ht="12.75" customHeight="1" x14ac:dyDescent="0.2">
      <c r="F78" s="171"/>
      <c r="G78" s="171"/>
      <c r="J78" s="6" t="str">
        <f t="shared" si="4"/>
        <v xml:space="preserve"> - </v>
      </c>
      <c r="X78" s="171"/>
      <c r="Y78" s="171"/>
      <c r="AB78" s="6"/>
      <c r="AL78" s="171"/>
      <c r="AM78" s="171"/>
      <c r="AP78" s="6"/>
      <c r="AW78" s="5">
        <v>45</v>
      </c>
      <c r="AZ78" s="171"/>
      <c r="BA78" s="171"/>
      <c r="BD78" s="6"/>
    </row>
    <row r="79" spans="6:56" ht="12.75" customHeight="1" x14ac:dyDescent="0.2">
      <c r="F79" s="171"/>
      <c r="G79" s="171"/>
      <c r="J79" s="6" t="str">
        <f t="shared" si="4"/>
        <v xml:space="preserve"> - </v>
      </c>
      <c r="X79" s="171"/>
      <c r="Y79" s="171"/>
      <c r="AB79" s="6"/>
      <c r="AL79" s="171"/>
      <c r="AM79" s="171"/>
      <c r="AP79" s="6"/>
      <c r="AW79" s="5">
        <v>46</v>
      </c>
      <c r="AZ79" s="171"/>
      <c r="BA79" s="171"/>
      <c r="BD79" s="6"/>
    </row>
    <row r="80" spans="6:56" ht="12.75" customHeight="1" x14ac:dyDescent="0.2">
      <c r="F80" s="171"/>
      <c r="G80" s="171"/>
      <c r="J80" s="6" t="str">
        <f t="shared" si="4"/>
        <v xml:space="preserve"> - </v>
      </c>
      <c r="X80" s="171"/>
      <c r="Y80" s="171"/>
      <c r="AB80" s="6"/>
      <c r="AL80" s="171"/>
      <c r="AM80" s="171"/>
      <c r="AP80" s="6"/>
      <c r="AW80" s="5">
        <v>47</v>
      </c>
      <c r="AZ80" s="171"/>
      <c r="BA80" s="171"/>
      <c r="BD80" s="6"/>
    </row>
    <row r="81" spans="6:53" ht="12.75" customHeight="1" x14ac:dyDescent="0.2">
      <c r="F81" s="171"/>
      <c r="G81" s="171"/>
      <c r="J81" s="5" t="str">
        <f t="shared" si="4"/>
        <v xml:space="preserve"> - </v>
      </c>
      <c r="X81" s="171"/>
      <c r="Y81" s="171"/>
      <c r="AL81" s="171"/>
      <c r="AM81" s="171"/>
      <c r="AW81" s="5">
        <v>48</v>
      </c>
      <c r="AZ81" s="171"/>
      <c r="BA81" s="171"/>
    </row>
    <row r="82" spans="6:53" ht="12.75" customHeight="1" x14ac:dyDescent="0.2">
      <c r="F82" s="171"/>
      <c r="G82" s="171"/>
      <c r="J82" s="5" t="str">
        <f t="shared" si="4"/>
        <v xml:space="preserve"> - </v>
      </c>
      <c r="X82" s="171"/>
      <c r="Y82" s="171"/>
      <c r="AL82" s="171"/>
      <c r="AM82" s="171"/>
      <c r="AW82" s="5">
        <v>49</v>
      </c>
      <c r="AZ82" s="171"/>
      <c r="BA82" s="171"/>
    </row>
    <row r="83" spans="6:53" ht="12.75" customHeight="1" x14ac:dyDescent="0.2">
      <c r="F83" s="171"/>
      <c r="G83" s="171"/>
      <c r="X83" s="171"/>
      <c r="Y83" s="171"/>
      <c r="AL83" s="171"/>
      <c r="AM83" s="171"/>
      <c r="AW83" s="5">
        <v>50</v>
      </c>
      <c r="AZ83" s="171"/>
      <c r="BA83" s="171"/>
    </row>
    <row r="84" spans="6:53" ht="12.75" customHeight="1" x14ac:dyDescent="0.2">
      <c r="F84" s="171"/>
      <c r="G84" s="171"/>
      <c r="X84" s="171"/>
      <c r="Y84" s="171"/>
      <c r="AL84" s="171"/>
      <c r="AM84" s="171"/>
      <c r="AW84" s="5">
        <v>51</v>
      </c>
      <c r="AZ84" s="171"/>
      <c r="BA84" s="171"/>
    </row>
    <row r="85" spans="6:53" ht="12.75" customHeight="1" x14ac:dyDescent="0.2">
      <c r="F85" s="171"/>
      <c r="G85" s="171"/>
      <c r="X85" s="171"/>
      <c r="Y85" s="171"/>
      <c r="AL85" s="171"/>
      <c r="AM85" s="171"/>
      <c r="AW85" s="5">
        <v>52</v>
      </c>
      <c r="AZ85" s="171"/>
      <c r="BA85" s="171"/>
    </row>
    <row r="86" spans="6:53" ht="12.75" customHeight="1" x14ac:dyDescent="0.2">
      <c r="F86" s="171"/>
      <c r="G86" s="171"/>
      <c r="X86" s="171"/>
      <c r="Y86" s="171"/>
      <c r="AL86" s="171"/>
      <c r="AM86" s="171"/>
      <c r="AW86" s="5">
        <v>53</v>
      </c>
      <c r="AZ86" s="171"/>
      <c r="BA86" s="171"/>
    </row>
    <row r="87" spans="6:53" ht="12.75" customHeight="1" x14ac:dyDescent="0.2">
      <c r="F87" s="171"/>
      <c r="G87" s="171"/>
      <c r="X87" s="171"/>
      <c r="Y87" s="171"/>
      <c r="AL87" s="171"/>
      <c r="AM87" s="171"/>
      <c r="AW87" s="5">
        <v>54</v>
      </c>
      <c r="AZ87" s="171"/>
      <c r="BA87" s="171"/>
    </row>
    <row r="88" spans="6:53" ht="12.75" customHeight="1" x14ac:dyDescent="0.2">
      <c r="F88" s="171"/>
      <c r="G88" s="171"/>
      <c r="X88" s="171"/>
      <c r="Y88" s="171"/>
      <c r="AL88" s="171"/>
      <c r="AM88" s="171"/>
      <c r="AW88" s="5">
        <v>55</v>
      </c>
      <c r="AZ88" s="171"/>
      <c r="BA88" s="171"/>
    </row>
    <row r="89" spans="6:53" ht="12.75" customHeight="1" x14ac:dyDescent="0.2">
      <c r="F89" s="171"/>
      <c r="G89" s="171"/>
      <c r="X89" s="171"/>
      <c r="Y89" s="171"/>
      <c r="AL89" s="171"/>
      <c r="AM89" s="171"/>
      <c r="AW89" s="5">
        <v>56</v>
      </c>
      <c r="AZ89" s="171"/>
      <c r="BA89" s="171"/>
    </row>
    <row r="90" spans="6:53" ht="12.75" customHeight="1" x14ac:dyDescent="0.2">
      <c r="F90" s="171"/>
      <c r="G90" s="171"/>
      <c r="X90" s="171"/>
      <c r="Y90" s="171"/>
      <c r="AL90" s="171"/>
      <c r="AM90" s="171"/>
      <c r="AW90" s="5">
        <v>57</v>
      </c>
      <c r="AZ90" s="171"/>
      <c r="BA90" s="171"/>
    </row>
    <row r="91" spans="6:53" ht="12.75" customHeight="1" x14ac:dyDescent="0.2">
      <c r="F91" s="171"/>
      <c r="G91" s="171"/>
      <c r="X91" s="171"/>
      <c r="Y91" s="171"/>
      <c r="AL91" s="171"/>
      <c r="AM91" s="171"/>
      <c r="AW91" s="5">
        <v>58</v>
      </c>
      <c r="AZ91" s="171"/>
      <c r="BA91" s="171"/>
    </row>
    <row r="92" spans="6:53" ht="12.75" customHeight="1" x14ac:dyDescent="0.2">
      <c r="F92" s="171"/>
      <c r="G92" s="171"/>
      <c r="X92" s="171"/>
      <c r="Y92" s="171"/>
      <c r="AL92" s="171"/>
      <c r="AM92" s="171"/>
      <c r="AW92" s="5">
        <v>59</v>
      </c>
      <c r="AZ92" s="171"/>
      <c r="BA92" s="171"/>
    </row>
    <row r="93" spans="6:53" ht="12.75" customHeight="1" x14ac:dyDescent="0.2">
      <c r="F93" s="171"/>
      <c r="G93" s="171"/>
      <c r="X93" s="171"/>
      <c r="Y93" s="171"/>
      <c r="AL93" s="171"/>
      <c r="AM93" s="171"/>
      <c r="AW93" s="5">
        <v>60</v>
      </c>
      <c r="AZ93" s="171"/>
      <c r="BA93" s="171"/>
    </row>
    <row r="94" spans="6:53" ht="12.75" customHeight="1" x14ac:dyDescent="0.2">
      <c r="F94" s="171"/>
      <c r="G94" s="171"/>
      <c r="X94" s="171"/>
      <c r="Y94" s="171"/>
      <c r="AL94" s="171"/>
      <c r="AM94" s="171"/>
      <c r="AZ94" s="171"/>
      <c r="BA94" s="171"/>
    </row>
    <row r="95" spans="6:53" ht="12.75" customHeight="1" x14ac:dyDescent="0.2">
      <c r="F95" s="171"/>
      <c r="G95" s="171"/>
      <c r="X95" s="171"/>
      <c r="Y95" s="171"/>
      <c r="AL95" s="171"/>
      <c r="AM95" s="171"/>
      <c r="AZ95" s="171"/>
      <c r="BA95" s="171"/>
    </row>
    <row r="96" spans="6:53" ht="12.75" customHeight="1" x14ac:dyDescent="0.2">
      <c r="F96" s="171"/>
      <c r="G96" s="171"/>
      <c r="X96" s="171"/>
      <c r="Y96" s="171"/>
      <c r="AL96" s="171"/>
      <c r="AM96" s="171"/>
      <c r="AZ96" s="171"/>
      <c r="BA96" s="171"/>
    </row>
    <row r="97" spans="6:53" ht="12.75" customHeight="1" x14ac:dyDescent="0.2">
      <c r="F97" s="171"/>
      <c r="G97" s="171"/>
      <c r="X97" s="171"/>
      <c r="Y97" s="171"/>
      <c r="AL97" s="171"/>
      <c r="AM97" s="171"/>
      <c r="AZ97" s="171"/>
      <c r="BA97" s="171"/>
    </row>
    <row r="98" spans="6:53" ht="12.75" customHeight="1" x14ac:dyDescent="0.2">
      <c r="F98" s="171"/>
      <c r="G98" s="171"/>
      <c r="X98" s="171"/>
      <c r="Y98" s="171"/>
      <c r="AL98" s="171"/>
      <c r="AM98" s="171"/>
      <c r="AZ98" s="171"/>
      <c r="BA98" s="171"/>
    </row>
    <row r="99" spans="6:53" ht="12.75" customHeight="1" x14ac:dyDescent="0.2">
      <c r="F99" s="171"/>
      <c r="G99" s="171"/>
      <c r="X99" s="171"/>
      <c r="Y99" s="171"/>
      <c r="AL99" s="171"/>
      <c r="AM99" s="171"/>
      <c r="AZ99" s="171"/>
      <c r="BA99" s="171"/>
    </row>
    <row r="100" spans="6:53" ht="12.75" customHeight="1" x14ac:dyDescent="0.2">
      <c r="F100" s="171"/>
      <c r="G100" s="171"/>
      <c r="X100" s="171"/>
      <c r="Y100" s="171"/>
      <c r="AL100" s="171"/>
      <c r="AM100" s="171"/>
      <c r="AZ100" s="171"/>
      <c r="BA100" s="171"/>
    </row>
    <row r="101" spans="6:53" ht="12.75" customHeight="1" x14ac:dyDescent="0.2">
      <c r="F101" s="171"/>
      <c r="G101" s="171"/>
      <c r="X101" s="171"/>
      <c r="Y101" s="171"/>
      <c r="AL101" s="171"/>
      <c r="AM101" s="171"/>
      <c r="AZ101" s="171"/>
      <c r="BA101" s="171"/>
    </row>
    <row r="102" spans="6:53" ht="12.75" customHeight="1" x14ac:dyDescent="0.2">
      <c r="F102" s="171"/>
      <c r="G102" s="171"/>
      <c r="X102" s="171"/>
      <c r="Y102" s="171"/>
      <c r="AL102" s="171"/>
      <c r="AM102" s="171"/>
      <c r="AZ102" s="171"/>
      <c r="BA102" s="171"/>
    </row>
    <row r="103" spans="6:53" ht="12.75" customHeight="1" x14ac:dyDescent="0.2">
      <c r="F103" s="171"/>
      <c r="G103" s="171"/>
      <c r="X103" s="171"/>
      <c r="Y103" s="171"/>
      <c r="AL103" s="171"/>
      <c r="AM103" s="171"/>
      <c r="AZ103" s="171"/>
      <c r="BA103" s="171"/>
    </row>
    <row r="104" spans="6:53" ht="12.75" customHeight="1" x14ac:dyDescent="0.2">
      <c r="F104" s="171"/>
      <c r="G104" s="171"/>
      <c r="X104" s="171"/>
      <c r="Y104" s="171"/>
      <c r="AL104" s="171"/>
      <c r="AM104" s="171"/>
      <c r="AZ104" s="171"/>
      <c r="BA104" s="171"/>
    </row>
    <row r="105" spans="6:53" ht="12.75" customHeight="1" x14ac:dyDescent="0.2">
      <c r="F105" s="171"/>
      <c r="G105" s="171"/>
      <c r="X105" s="171"/>
      <c r="Y105" s="171"/>
      <c r="AL105" s="171"/>
      <c r="AM105" s="171"/>
      <c r="AZ105" s="171"/>
      <c r="BA105" s="171"/>
    </row>
    <row r="106" spans="6:53" ht="12.75" customHeight="1" x14ac:dyDescent="0.2">
      <c r="F106" s="171"/>
      <c r="G106" s="171"/>
      <c r="X106" s="171"/>
      <c r="Y106" s="171"/>
      <c r="AL106" s="171"/>
      <c r="AM106" s="171"/>
      <c r="AZ106" s="171"/>
      <c r="BA106" s="171"/>
    </row>
    <row r="107" spans="6:53" ht="12.75" customHeight="1" x14ac:dyDescent="0.2"/>
    <row r="108" spans="6:53" ht="12.75" customHeight="1" x14ac:dyDescent="0.2"/>
    <row r="109" spans="6:53" ht="12.75" customHeight="1" x14ac:dyDescent="0.2"/>
    <row r="110" spans="6:53" ht="12.75" customHeight="1" x14ac:dyDescent="0.2"/>
    <row r="111" spans="6:53" ht="12.75" customHeight="1" x14ac:dyDescent="0.2"/>
    <row r="112" spans="6:53" ht="12.75" customHeight="1" x14ac:dyDescent="0.2"/>
    <row r="113" spans="6:52" ht="12.75" customHeight="1" x14ac:dyDescent="0.2"/>
    <row r="114" spans="6:52" ht="12.75" customHeight="1" x14ac:dyDescent="0.2"/>
    <row r="115" spans="6:52" ht="12.75" customHeight="1" x14ac:dyDescent="0.2"/>
    <row r="116" spans="6:52" ht="12.75" customHeight="1" x14ac:dyDescent="0.2"/>
    <row r="117" spans="6:52" ht="12.75" customHeight="1" x14ac:dyDescent="0.2"/>
    <row r="118" spans="6:52" ht="12.75" customHeight="1" x14ac:dyDescent="0.2"/>
    <row r="119" spans="6:52" ht="12.75" customHeight="1" x14ac:dyDescent="0.2">
      <c r="F119" s="5"/>
      <c r="X119" s="5"/>
      <c r="AL119" s="5"/>
      <c r="AZ119" s="5"/>
    </row>
    <row r="120" spans="6:52" ht="12.75" customHeight="1" x14ac:dyDescent="0.2">
      <c r="F120" s="5"/>
      <c r="X120" s="5"/>
      <c r="AL120" s="5"/>
      <c r="AZ120" s="5"/>
    </row>
    <row r="121" spans="6:52" ht="12.75" customHeight="1" x14ac:dyDescent="0.2">
      <c r="F121" s="5"/>
      <c r="X121" s="5"/>
      <c r="AL121" s="5"/>
      <c r="AZ121" s="5"/>
    </row>
    <row r="122" spans="6:52" ht="12.75" customHeight="1" x14ac:dyDescent="0.2">
      <c r="F122" s="5"/>
      <c r="X122" s="5"/>
      <c r="AL122" s="5"/>
      <c r="AZ122" s="5"/>
    </row>
    <row r="123" spans="6:52" ht="12.75" customHeight="1" x14ac:dyDescent="0.2">
      <c r="F123" s="5"/>
      <c r="X123" s="5"/>
      <c r="AL123" s="5"/>
      <c r="AZ123" s="5"/>
    </row>
    <row r="124" spans="6:52" ht="12.75" customHeight="1" x14ac:dyDescent="0.2">
      <c r="F124" s="5"/>
      <c r="X124" s="5"/>
      <c r="AL124" s="5"/>
      <c r="AZ124" s="5"/>
    </row>
    <row r="125" spans="6:52" ht="12.75" customHeight="1" x14ac:dyDescent="0.2">
      <c r="F125" s="5"/>
      <c r="X125" s="5"/>
      <c r="AL125" s="5"/>
      <c r="AZ125" s="5"/>
    </row>
    <row r="126" spans="6:52" ht="12.75" customHeight="1" x14ac:dyDescent="0.2">
      <c r="F126" s="5"/>
      <c r="X126" s="5"/>
      <c r="AL126" s="5"/>
      <c r="AZ126" s="5"/>
    </row>
    <row r="127" spans="6:52" ht="12.75" customHeight="1" x14ac:dyDescent="0.2">
      <c r="F127" s="5"/>
      <c r="X127" s="5"/>
      <c r="AL127" s="5"/>
      <c r="AZ127" s="5"/>
    </row>
    <row r="128" spans="6:52" ht="12.75" customHeight="1" x14ac:dyDescent="0.2">
      <c r="F128" s="5"/>
      <c r="X128" s="5"/>
      <c r="AL128" s="5"/>
      <c r="AZ128" s="5"/>
    </row>
    <row r="129" spans="6:52" ht="12.75" customHeight="1" x14ac:dyDescent="0.2">
      <c r="F129" s="5"/>
      <c r="X129" s="5"/>
      <c r="AL129" s="5"/>
      <c r="AZ129" s="5"/>
    </row>
    <row r="130" spans="6:52" ht="12.75" customHeight="1" x14ac:dyDescent="0.2">
      <c r="F130" s="5"/>
      <c r="X130" s="5"/>
      <c r="AL130" s="5"/>
      <c r="AZ130" s="5"/>
    </row>
    <row r="131" spans="6:52" ht="12.75" customHeight="1" x14ac:dyDescent="0.2">
      <c r="F131" s="5"/>
      <c r="X131" s="5"/>
      <c r="AL131" s="5"/>
      <c r="AZ131" s="5"/>
    </row>
    <row r="132" spans="6:52" ht="12.75" customHeight="1" x14ac:dyDescent="0.2">
      <c r="F132" s="5"/>
      <c r="X132" s="5"/>
      <c r="AL132" s="5"/>
      <c r="AZ132" s="5"/>
    </row>
    <row r="133" spans="6:52" ht="12.75" customHeight="1" x14ac:dyDescent="0.2">
      <c r="F133" s="5"/>
      <c r="X133" s="5"/>
      <c r="AL133" s="5"/>
      <c r="AZ133" s="5"/>
    </row>
    <row r="134" spans="6:52" ht="12.75" customHeight="1" x14ac:dyDescent="0.2">
      <c r="F134" s="5"/>
      <c r="X134" s="5"/>
      <c r="AL134" s="5"/>
      <c r="AZ134" s="5"/>
    </row>
    <row r="135" spans="6:52" ht="12.75" customHeight="1" x14ac:dyDescent="0.2">
      <c r="F135" s="5"/>
      <c r="X135" s="5"/>
      <c r="AL135" s="5"/>
      <c r="AZ135" s="5"/>
    </row>
    <row r="136" spans="6:52" ht="12.75" customHeight="1" x14ac:dyDescent="0.2">
      <c r="F136" s="5"/>
      <c r="X136" s="5"/>
      <c r="AL136" s="5"/>
      <c r="AZ136" s="5"/>
    </row>
    <row r="137" spans="6:52" ht="12.75" customHeight="1" x14ac:dyDescent="0.2">
      <c r="F137" s="5"/>
      <c r="X137" s="5"/>
      <c r="AL137" s="5"/>
      <c r="AZ137" s="5"/>
    </row>
    <row r="138" spans="6:52" ht="12.75" customHeight="1" x14ac:dyDescent="0.2">
      <c r="F138" s="5"/>
      <c r="X138" s="5"/>
      <c r="AL138" s="5"/>
      <c r="AZ138" s="5"/>
    </row>
    <row r="139" spans="6:52" ht="12.75" customHeight="1" x14ac:dyDescent="0.2">
      <c r="F139" s="5"/>
      <c r="X139" s="5"/>
      <c r="AL139" s="5"/>
      <c r="AZ139" s="5"/>
    </row>
    <row r="140" spans="6:52" ht="12.75" customHeight="1" x14ac:dyDescent="0.2">
      <c r="F140" s="5"/>
      <c r="X140" s="5"/>
      <c r="AL140" s="5"/>
      <c r="AZ140" s="5"/>
    </row>
    <row r="141" spans="6:52" ht="12.75" customHeight="1" x14ac:dyDescent="0.2">
      <c r="F141" s="5"/>
      <c r="X141" s="5"/>
      <c r="AL141" s="5"/>
      <c r="AZ141" s="5"/>
    </row>
    <row r="142" spans="6:52" ht="12.75" customHeight="1" x14ac:dyDescent="0.2">
      <c r="F142" s="5"/>
      <c r="X142" s="5"/>
      <c r="AL142" s="5"/>
      <c r="AZ142" s="5"/>
    </row>
    <row r="143" spans="6:52" ht="12.75" customHeight="1" x14ac:dyDescent="0.2">
      <c r="F143" s="5"/>
      <c r="X143" s="5"/>
      <c r="AL143" s="5"/>
      <c r="AZ143" s="5"/>
    </row>
    <row r="144" spans="6:52" ht="12.75" customHeight="1" x14ac:dyDescent="0.2">
      <c r="F144" s="5"/>
      <c r="X144" s="5"/>
      <c r="AL144" s="5"/>
      <c r="AZ144" s="5"/>
    </row>
    <row r="145" spans="6:52" ht="12.75" customHeight="1" x14ac:dyDescent="0.2">
      <c r="F145" s="5"/>
      <c r="X145" s="5"/>
      <c r="AL145" s="5"/>
      <c r="AZ145" s="5"/>
    </row>
    <row r="146" spans="6:52" ht="12.75" customHeight="1" x14ac:dyDescent="0.2">
      <c r="F146" s="5"/>
      <c r="X146" s="5"/>
      <c r="AL146" s="5"/>
      <c r="AZ146" s="5"/>
    </row>
    <row r="147" spans="6:52" ht="12.75" customHeight="1" x14ac:dyDescent="0.2">
      <c r="F147" s="5"/>
      <c r="X147" s="5"/>
      <c r="AL147" s="5"/>
      <c r="AZ147" s="5"/>
    </row>
    <row r="148" spans="6:52" ht="12.75" customHeight="1" x14ac:dyDescent="0.2">
      <c r="F148" s="5"/>
      <c r="X148" s="5"/>
      <c r="AL148" s="5"/>
      <c r="AZ148" s="5"/>
    </row>
    <row r="149" spans="6:52" ht="12.75" customHeight="1" x14ac:dyDescent="0.2">
      <c r="F149" s="5"/>
      <c r="X149" s="5"/>
      <c r="AL149" s="5"/>
      <c r="AZ149" s="5"/>
    </row>
    <row r="150" spans="6:52" ht="12.75" customHeight="1" x14ac:dyDescent="0.2">
      <c r="F150" s="5"/>
      <c r="X150" s="5"/>
      <c r="AL150" s="5"/>
      <c r="AZ150" s="5"/>
    </row>
    <row r="151" spans="6:52" ht="12.75" customHeight="1" x14ac:dyDescent="0.2">
      <c r="F151" s="5"/>
      <c r="X151" s="5"/>
      <c r="AL151" s="5"/>
      <c r="AZ151" s="5"/>
    </row>
    <row r="152" spans="6:52" ht="12.75" customHeight="1" x14ac:dyDescent="0.2">
      <c r="F152" s="5"/>
      <c r="X152" s="5"/>
      <c r="AL152" s="5"/>
      <c r="AZ152" s="5"/>
    </row>
    <row r="153" spans="6:52" ht="12.75" customHeight="1" x14ac:dyDescent="0.2">
      <c r="F153" s="5"/>
      <c r="X153" s="5"/>
      <c r="AL153" s="5"/>
      <c r="AZ153" s="5"/>
    </row>
    <row r="154" spans="6:52" ht="12.75" customHeight="1" x14ac:dyDescent="0.2">
      <c r="F154" s="5"/>
      <c r="X154" s="5"/>
      <c r="AL154" s="5"/>
      <c r="AZ154" s="5"/>
    </row>
    <row r="155" spans="6:52" ht="12.75" customHeight="1" x14ac:dyDescent="0.2">
      <c r="F155" s="5"/>
      <c r="X155" s="5"/>
      <c r="AL155" s="5"/>
      <c r="AZ155" s="5"/>
    </row>
    <row r="156" spans="6:52" ht="12.75" customHeight="1" x14ac:dyDescent="0.2">
      <c r="F156" s="5"/>
      <c r="X156" s="5"/>
      <c r="AL156" s="5"/>
      <c r="AZ156" s="5"/>
    </row>
    <row r="157" spans="6:52" ht="12.75" customHeight="1" x14ac:dyDescent="0.2">
      <c r="F157" s="5"/>
      <c r="X157" s="5"/>
      <c r="AL157" s="5"/>
      <c r="AZ157" s="5"/>
    </row>
    <row r="158" spans="6:52" ht="12.75" customHeight="1" x14ac:dyDescent="0.2">
      <c r="F158" s="5"/>
      <c r="X158" s="5"/>
      <c r="AL158" s="5"/>
      <c r="AZ158" s="5"/>
    </row>
    <row r="159" spans="6:52" ht="12.75" customHeight="1" x14ac:dyDescent="0.2">
      <c r="F159" s="5"/>
      <c r="X159" s="5"/>
      <c r="AL159" s="5"/>
      <c r="AZ159" s="5"/>
    </row>
    <row r="160" spans="6:52" ht="12.75" customHeight="1" x14ac:dyDescent="0.2">
      <c r="F160" s="5"/>
      <c r="X160" s="5"/>
      <c r="AL160" s="5"/>
      <c r="AZ160" s="5"/>
    </row>
    <row r="161" spans="6:52" ht="12.75" customHeight="1" x14ac:dyDescent="0.2">
      <c r="F161" s="5"/>
      <c r="X161" s="5"/>
      <c r="AL161" s="5"/>
      <c r="AZ161" s="5"/>
    </row>
    <row r="162" spans="6:52" ht="12.75" customHeight="1" x14ac:dyDescent="0.2">
      <c r="F162" s="5"/>
      <c r="X162" s="5"/>
      <c r="AL162" s="5"/>
      <c r="AZ162" s="5"/>
    </row>
    <row r="163" spans="6:52" ht="12.75" customHeight="1" x14ac:dyDescent="0.2">
      <c r="F163" s="5"/>
      <c r="X163" s="5"/>
      <c r="AL163" s="5"/>
      <c r="AZ163" s="5"/>
    </row>
    <row r="164" spans="6:52" ht="12.75" customHeight="1" x14ac:dyDescent="0.2">
      <c r="F164" s="5"/>
      <c r="X164" s="5"/>
      <c r="AL164" s="5"/>
      <c r="AZ164" s="5"/>
    </row>
    <row r="165" spans="6:52" ht="12.75" customHeight="1" x14ac:dyDescent="0.2">
      <c r="F165" s="5"/>
      <c r="X165" s="5"/>
      <c r="AL165" s="5"/>
      <c r="AZ165" s="5"/>
    </row>
    <row r="166" spans="6:52" ht="12.75" customHeight="1" x14ac:dyDescent="0.2">
      <c r="F166" s="5"/>
      <c r="X166" s="5"/>
      <c r="AL166" s="5"/>
      <c r="AZ166" s="5"/>
    </row>
    <row r="167" spans="6:52" ht="12.75" customHeight="1" x14ac:dyDescent="0.2">
      <c r="F167" s="5"/>
      <c r="X167" s="5"/>
      <c r="AL167" s="5"/>
      <c r="AZ167" s="5"/>
    </row>
    <row r="168" spans="6:52" ht="12.75" customHeight="1" x14ac:dyDescent="0.2">
      <c r="F168" s="5"/>
      <c r="X168" s="5"/>
      <c r="AL168" s="5"/>
      <c r="AZ168" s="5"/>
    </row>
    <row r="169" spans="6:52" ht="12.75" customHeight="1" x14ac:dyDescent="0.2">
      <c r="F169" s="5"/>
      <c r="X169" s="5"/>
      <c r="AL169" s="5"/>
      <c r="AZ169" s="5"/>
    </row>
    <row r="170" spans="6:52" ht="12.75" customHeight="1" x14ac:dyDescent="0.2">
      <c r="F170" s="5"/>
      <c r="X170" s="5"/>
      <c r="AL170" s="5"/>
      <c r="AZ170" s="5"/>
    </row>
    <row r="171" spans="6:52" ht="12.75" customHeight="1" x14ac:dyDescent="0.2">
      <c r="F171" s="5"/>
      <c r="X171" s="5"/>
      <c r="AL171" s="5"/>
      <c r="AZ171" s="5"/>
    </row>
    <row r="172" spans="6:52" ht="12.75" customHeight="1" x14ac:dyDescent="0.2">
      <c r="F172" s="5"/>
      <c r="X172" s="5"/>
      <c r="AL172" s="5"/>
      <c r="AZ172" s="5"/>
    </row>
    <row r="173" spans="6:52" ht="12.75" customHeight="1" x14ac:dyDescent="0.2">
      <c r="F173" s="5"/>
      <c r="X173" s="5"/>
      <c r="AL173" s="5"/>
      <c r="AZ173" s="5"/>
    </row>
    <row r="174" spans="6:52" ht="12.75" customHeight="1" x14ac:dyDescent="0.2">
      <c r="F174" s="5"/>
      <c r="X174" s="5"/>
      <c r="AL174" s="5"/>
      <c r="AZ174" s="5"/>
    </row>
    <row r="175" spans="6:52" ht="12.75" customHeight="1" x14ac:dyDescent="0.2">
      <c r="F175" s="5"/>
      <c r="X175" s="5"/>
      <c r="AL175" s="5"/>
      <c r="AZ175" s="5"/>
    </row>
    <row r="176" spans="6:52" ht="12.75" customHeight="1" x14ac:dyDescent="0.2">
      <c r="F176" s="5"/>
      <c r="X176" s="5"/>
      <c r="AL176" s="5"/>
      <c r="AZ176" s="5"/>
    </row>
    <row r="177" spans="6:52" ht="12.75" customHeight="1" x14ac:dyDescent="0.2">
      <c r="F177" s="5"/>
      <c r="X177" s="5"/>
      <c r="AL177" s="5"/>
      <c r="AZ177" s="5"/>
    </row>
    <row r="178" spans="6:52" ht="12.75" customHeight="1" x14ac:dyDescent="0.2">
      <c r="F178" s="5"/>
      <c r="X178" s="5"/>
      <c r="AL178" s="5"/>
      <c r="AZ178" s="5"/>
    </row>
    <row r="179" spans="6:52" ht="12.75" customHeight="1" x14ac:dyDescent="0.2">
      <c r="F179" s="5"/>
      <c r="X179" s="5"/>
      <c r="AL179" s="5"/>
      <c r="AZ179" s="5"/>
    </row>
    <row r="180" spans="6:52" ht="12.75" customHeight="1" x14ac:dyDescent="0.2">
      <c r="F180" s="5"/>
      <c r="X180" s="5"/>
      <c r="AL180" s="5"/>
      <c r="AZ180" s="5"/>
    </row>
    <row r="181" spans="6:52" ht="12.75" customHeight="1" x14ac:dyDescent="0.2">
      <c r="F181" s="5"/>
      <c r="X181" s="5"/>
      <c r="AL181" s="5"/>
      <c r="AZ181" s="5"/>
    </row>
    <row r="182" spans="6:52" ht="12.75" customHeight="1" x14ac:dyDescent="0.2">
      <c r="F182" s="5"/>
      <c r="X182" s="5"/>
      <c r="AL182" s="5"/>
      <c r="AZ182" s="5"/>
    </row>
    <row r="183" spans="6:52" ht="12.75" customHeight="1" x14ac:dyDescent="0.2">
      <c r="F183" s="5"/>
      <c r="X183" s="5"/>
      <c r="AL183" s="5"/>
      <c r="AZ183" s="5"/>
    </row>
    <row r="184" spans="6:52" ht="12.75" customHeight="1" x14ac:dyDescent="0.2">
      <c r="F184" s="5"/>
      <c r="X184" s="5"/>
      <c r="AL184" s="5"/>
      <c r="AZ184" s="5"/>
    </row>
    <row r="185" spans="6:52" ht="12.75" customHeight="1" x14ac:dyDescent="0.2">
      <c r="F185" s="5"/>
      <c r="X185" s="5"/>
      <c r="AL185" s="5"/>
      <c r="AZ185" s="5"/>
    </row>
    <row r="186" spans="6:52" ht="12.75" customHeight="1" x14ac:dyDescent="0.2">
      <c r="F186" s="5"/>
      <c r="X186" s="5"/>
      <c r="AL186" s="5"/>
      <c r="AZ186" s="5"/>
    </row>
    <row r="187" spans="6:52" ht="12.75" customHeight="1" x14ac:dyDescent="0.2">
      <c r="F187" s="5"/>
      <c r="X187" s="5"/>
      <c r="AL187" s="5"/>
      <c r="AZ187" s="5"/>
    </row>
    <row r="188" spans="6:52" ht="12.75" customHeight="1" x14ac:dyDescent="0.2">
      <c r="F188" s="5"/>
      <c r="X188" s="5"/>
      <c r="AL188" s="5"/>
      <c r="AZ188" s="5"/>
    </row>
    <row r="189" spans="6:52" ht="12.75" customHeight="1" x14ac:dyDescent="0.2">
      <c r="F189" s="5"/>
      <c r="X189" s="5"/>
      <c r="AL189" s="5"/>
      <c r="AZ189" s="5"/>
    </row>
    <row r="190" spans="6:52" ht="12.75" customHeight="1" x14ac:dyDescent="0.2">
      <c r="F190" s="5"/>
      <c r="X190" s="5"/>
      <c r="AL190" s="5"/>
      <c r="AZ190" s="5"/>
    </row>
    <row r="191" spans="6:52" ht="12.75" customHeight="1" x14ac:dyDescent="0.2">
      <c r="F191" s="5"/>
      <c r="X191" s="5"/>
      <c r="AL191" s="5"/>
      <c r="AZ191" s="5"/>
    </row>
    <row r="192" spans="6:52" ht="12.75" customHeight="1" x14ac:dyDescent="0.2">
      <c r="F192" s="5"/>
      <c r="X192" s="5"/>
      <c r="AL192" s="5"/>
      <c r="AZ192" s="5"/>
    </row>
    <row r="193" spans="6:52" ht="12.75" customHeight="1" x14ac:dyDescent="0.2">
      <c r="F193" s="5"/>
      <c r="X193" s="5"/>
      <c r="AL193" s="5"/>
      <c r="AZ193" s="5"/>
    </row>
    <row r="194" spans="6:52" ht="12.75" customHeight="1" x14ac:dyDescent="0.2">
      <c r="F194" s="5"/>
      <c r="X194" s="5"/>
      <c r="AL194" s="5"/>
      <c r="AZ194" s="5"/>
    </row>
    <row r="195" spans="6:52" ht="12.75" customHeight="1" x14ac:dyDescent="0.2">
      <c r="F195" s="5"/>
      <c r="X195" s="5"/>
      <c r="AL195" s="5"/>
      <c r="AZ195" s="5"/>
    </row>
    <row r="196" spans="6:52" ht="12.75" customHeight="1" x14ac:dyDescent="0.2">
      <c r="F196" s="5"/>
      <c r="X196" s="5"/>
      <c r="AL196" s="5"/>
      <c r="AZ196" s="5"/>
    </row>
    <row r="197" spans="6:52" ht="12.75" customHeight="1" x14ac:dyDescent="0.2">
      <c r="F197" s="5"/>
      <c r="X197" s="5"/>
      <c r="AL197" s="5"/>
      <c r="AZ197" s="5"/>
    </row>
    <row r="198" spans="6:52" ht="12.75" customHeight="1" x14ac:dyDescent="0.2">
      <c r="F198" s="5"/>
      <c r="X198" s="5"/>
      <c r="AL198" s="5"/>
      <c r="AZ198" s="5"/>
    </row>
    <row r="199" spans="6:52" ht="12.75" customHeight="1" x14ac:dyDescent="0.2">
      <c r="F199" s="5"/>
      <c r="X199" s="5"/>
      <c r="AL199" s="5"/>
      <c r="AZ199" s="5"/>
    </row>
    <row r="200" spans="6:52" ht="12.75" customHeight="1" x14ac:dyDescent="0.2">
      <c r="F200" s="5"/>
      <c r="X200" s="5"/>
      <c r="AL200" s="5"/>
      <c r="AZ200" s="5"/>
    </row>
    <row r="201" spans="6:52" ht="12.75" customHeight="1" x14ac:dyDescent="0.2">
      <c r="F201" s="5"/>
      <c r="X201" s="5"/>
      <c r="AL201" s="5"/>
      <c r="AZ201" s="5"/>
    </row>
    <row r="202" spans="6:52" ht="12.75" customHeight="1" x14ac:dyDescent="0.2">
      <c r="F202" s="5"/>
      <c r="X202" s="5"/>
      <c r="AL202" s="5"/>
      <c r="AZ202" s="5"/>
    </row>
    <row r="203" spans="6:52" ht="12.75" customHeight="1" x14ac:dyDescent="0.2">
      <c r="F203" s="5"/>
      <c r="X203" s="5"/>
      <c r="AL203" s="5"/>
      <c r="AZ203" s="5"/>
    </row>
    <row r="204" spans="6:52" ht="12.75" customHeight="1" x14ac:dyDescent="0.2">
      <c r="F204" s="5"/>
      <c r="X204" s="5"/>
      <c r="AL204" s="5"/>
      <c r="AZ204" s="5"/>
    </row>
    <row r="205" spans="6:52" ht="12.75" customHeight="1" x14ac:dyDescent="0.2">
      <c r="F205" s="5"/>
      <c r="X205" s="5"/>
      <c r="AL205" s="5"/>
      <c r="AZ205" s="5"/>
    </row>
    <row r="206" spans="6:52" ht="12.75" customHeight="1" x14ac:dyDescent="0.2">
      <c r="F206" s="5"/>
      <c r="X206" s="5"/>
      <c r="AL206" s="5"/>
      <c r="AZ206" s="5"/>
    </row>
    <row r="207" spans="6:52" ht="12.75" customHeight="1" x14ac:dyDescent="0.2">
      <c r="F207" s="5"/>
      <c r="X207" s="5"/>
      <c r="AL207" s="5"/>
      <c r="AZ207" s="5"/>
    </row>
    <row r="208" spans="6:52" ht="12.75" customHeight="1" x14ac:dyDescent="0.2">
      <c r="F208" s="5"/>
      <c r="X208" s="5"/>
      <c r="AL208" s="5"/>
      <c r="AZ208" s="5"/>
    </row>
    <row r="209" spans="6:52" ht="12.75" customHeight="1" x14ac:dyDescent="0.2">
      <c r="F209" s="5"/>
      <c r="X209" s="5"/>
      <c r="AL209" s="5"/>
      <c r="AZ209" s="5"/>
    </row>
    <row r="210" spans="6:52" ht="12.75" customHeight="1" x14ac:dyDescent="0.2">
      <c r="F210" s="5"/>
      <c r="X210" s="5"/>
      <c r="AL210" s="5"/>
      <c r="AZ210" s="5"/>
    </row>
    <row r="211" spans="6:52" ht="12.75" customHeight="1" x14ac:dyDescent="0.2">
      <c r="F211" s="5"/>
      <c r="X211" s="5"/>
      <c r="AL211" s="5"/>
      <c r="AZ211" s="5"/>
    </row>
    <row r="212" spans="6:52" ht="12.75" customHeight="1" x14ac:dyDescent="0.2">
      <c r="F212" s="5"/>
      <c r="X212" s="5"/>
      <c r="AL212" s="5"/>
      <c r="AZ212" s="5"/>
    </row>
    <row r="213" spans="6:52" ht="12.75" customHeight="1" x14ac:dyDescent="0.2">
      <c r="F213" s="5"/>
      <c r="X213" s="5"/>
      <c r="AL213" s="5"/>
      <c r="AZ213" s="5"/>
    </row>
    <row r="214" spans="6:52" ht="12.75" customHeight="1" x14ac:dyDescent="0.2">
      <c r="F214" s="5"/>
      <c r="X214" s="5"/>
      <c r="AL214" s="5"/>
      <c r="AZ214" s="5"/>
    </row>
    <row r="215" spans="6:52" ht="12.75" customHeight="1" x14ac:dyDescent="0.2">
      <c r="F215" s="5"/>
      <c r="X215" s="5"/>
      <c r="AL215" s="5"/>
      <c r="AZ215" s="5"/>
    </row>
    <row r="216" spans="6:52" ht="12.75" customHeight="1" x14ac:dyDescent="0.2">
      <c r="F216" s="5"/>
      <c r="X216" s="5"/>
      <c r="AL216" s="5"/>
      <c r="AZ216" s="5"/>
    </row>
    <row r="217" spans="6:52" ht="12.75" customHeight="1" x14ac:dyDescent="0.2">
      <c r="F217" s="5"/>
      <c r="X217" s="5"/>
      <c r="AL217" s="5"/>
      <c r="AZ217" s="5"/>
    </row>
    <row r="218" spans="6:52" ht="12.75" customHeight="1" x14ac:dyDescent="0.2">
      <c r="F218" s="5"/>
      <c r="X218" s="5"/>
      <c r="AL218" s="5"/>
      <c r="AZ218" s="5"/>
    </row>
    <row r="219" spans="6:52" ht="12.75" customHeight="1" x14ac:dyDescent="0.2">
      <c r="F219" s="5"/>
      <c r="X219" s="5"/>
      <c r="AL219" s="5"/>
      <c r="AZ219" s="5"/>
    </row>
    <row r="220" spans="6:52" ht="12.75" customHeight="1" x14ac:dyDescent="0.2">
      <c r="F220" s="5"/>
      <c r="X220" s="5"/>
      <c r="AL220" s="5"/>
      <c r="AZ220" s="5"/>
    </row>
    <row r="221" spans="6:52" ht="12.75" customHeight="1" x14ac:dyDescent="0.2">
      <c r="F221" s="5"/>
      <c r="X221" s="5"/>
      <c r="AL221" s="5"/>
      <c r="AZ221" s="5"/>
    </row>
    <row r="222" spans="6:52" ht="12.75" customHeight="1" x14ac:dyDescent="0.2">
      <c r="F222" s="5"/>
      <c r="X222" s="5"/>
      <c r="AL222" s="5"/>
      <c r="AZ222" s="5"/>
    </row>
    <row r="223" spans="6:52" ht="12.75" customHeight="1" x14ac:dyDescent="0.2">
      <c r="F223" s="5"/>
      <c r="X223" s="5"/>
      <c r="AL223" s="5"/>
      <c r="AZ223" s="5"/>
    </row>
    <row r="224" spans="6:52" ht="12.75" customHeight="1" x14ac:dyDescent="0.2">
      <c r="F224" s="5"/>
      <c r="X224" s="5"/>
      <c r="AL224" s="5"/>
      <c r="AZ224" s="5"/>
    </row>
    <row r="225" spans="6:52" ht="12.75" customHeight="1" x14ac:dyDescent="0.2">
      <c r="F225" s="5"/>
      <c r="X225" s="5"/>
      <c r="AL225" s="5"/>
      <c r="AZ225" s="5"/>
    </row>
    <row r="226" spans="6:52" ht="12.75" customHeight="1" x14ac:dyDescent="0.2">
      <c r="F226" s="5"/>
      <c r="X226" s="5"/>
      <c r="AL226" s="5"/>
      <c r="AZ226" s="5"/>
    </row>
    <row r="227" spans="6:52" ht="12.75" customHeight="1" x14ac:dyDescent="0.2">
      <c r="F227" s="5"/>
      <c r="X227" s="5"/>
      <c r="AL227" s="5"/>
      <c r="AZ227" s="5"/>
    </row>
    <row r="228" spans="6:52" ht="12.75" customHeight="1" x14ac:dyDescent="0.2">
      <c r="F228" s="5"/>
      <c r="X228" s="5"/>
      <c r="AL228" s="5"/>
      <c r="AZ228" s="5"/>
    </row>
    <row r="229" spans="6:52" ht="12.75" customHeight="1" x14ac:dyDescent="0.2">
      <c r="F229" s="5"/>
      <c r="X229" s="5"/>
      <c r="AL229" s="5"/>
      <c r="AZ229" s="5"/>
    </row>
    <row r="230" spans="6:52" ht="12.75" customHeight="1" x14ac:dyDescent="0.2">
      <c r="F230" s="5"/>
      <c r="X230" s="5"/>
      <c r="AL230" s="5"/>
      <c r="AZ230" s="5"/>
    </row>
    <row r="231" spans="6:52" ht="12.75" customHeight="1" x14ac:dyDescent="0.2">
      <c r="F231" s="5"/>
      <c r="X231" s="5"/>
      <c r="AL231" s="5"/>
      <c r="AZ231" s="5"/>
    </row>
    <row r="232" spans="6:52" ht="12.75" customHeight="1" x14ac:dyDescent="0.2">
      <c r="F232" s="5"/>
      <c r="X232" s="5"/>
      <c r="AL232" s="5"/>
      <c r="AZ232" s="5"/>
    </row>
    <row r="233" spans="6:52" ht="12.75" customHeight="1" x14ac:dyDescent="0.2">
      <c r="F233" s="5"/>
      <c r="X233" s="5"/>
      <c r="AL233" s="5"/>
      <c r="AZ233" s="5"/>
    </row>
    <row r="234" spans="6:52" ht="12.75" customHeight="1" x14ac:dyDescent="0.2">
      <c r="F234" s="5"/>
      <c r="X234" s="5"/>
      <c r="AL234" s="5"/>
      <c r="AZ234" s="5"/>
    </row>
    <row r="235" spans="6:52" ht="12.75" customHeight="1" x14ac:dyDescent="0.2">
      <c r="F235" s="5"/>
      <c r="X235" s="5"/>
      <c r="AL235" s="5"/>
      <c r="AZ235" s="5"/>
    </row>
    <row r="236" spans="6:52" ht="12.75" customHeight="1" x14ac:dyDescent="0.2">
      <c r="F236" s="5"/>
      <c r="X236" s="5"/>
      <c r="AL236" s="5"/>
      <c r="AZ236" s="5"/>
    </row>
    <row r="237" spans="6:52" ht="12.75" customHeight="1" x14ac:dyDescent="0.2">
      <c r="F237" s="5"/>
      <c r="X237" s="5"/>
      <c r="AL237" s="5"/>
      <c r="AZ237" s="5"/>
    </row>
    <row r="238" spans="6:52" ht="12.75" customHeight="1" x14ac:dyDescent="0.2">
      <c r="F238" s="5"/>
      <c r="X238" s="5"/>
      <c r="AL238" s="5"/>
      <c r="AZ238" s="5"/>
    </row>
    <row r="239" spans="6:52" ht="12.75" customHeight="1" x14ac:dyDescent="0.2">
      <c r="F239" s="5"/>
      <c r="X239" s="5"/>
      <c r="AL239" s="5"/>
      <c r="AZ239" s="5"/>
    </row>
    <row r="240" spans="6:52" ht="12.75" customHeight="1" x14ac:dyDescent="0.2">
      <c r="F240" s="5"/>
      <c r="X240" s="5"/>
      <c r="AL240" s="5"/>
      <c r="AZ240" s="5"/>
    </row>
    <row r="241" spans="6:52" ht="12.75" customHeight="1" x14ac:dyDescent="0.2">
      <c r="F241" s="5"/>
      <c r="X241" s="5"/>
      <c r="AL241" s="5"/>
      <c r="AZ241" s="5"/>
    </row>
    <row r="242" spans="6:52" ht="12.75" customHeight="1" x14ac:dyDescent="0.2">
      <c r="F242" s="5"/>
      <c r="X242" s="5"/>
      <c r="AL242" s="5"/>
      <c r="AZ242" s="5"/>
    </row>
    <row r="243" spans="6:52" ht="12.75" customHeight="1" x14ac:dyDescent="0.2">
      <c r="F243" s="5"/>
      <c r="X243" s="5"/>
      <c r="AL243" s="5"/>
      <c r="AZ243" s="5"/>
    </row>
    <row r="244" spans="6:52" ht="12.75" customHeight="1" x14ac:dyDescent="0.2">
      <c r="F244" s="5"/>
      <c r="X244" s="5"/>
      <c r="AL244" s="5"/>
      <c r="AZ244" s="5"/>
    </row>
    <row r="245" spans="6:52" ht="12.75" customHeight="1" x14ac:dyDescent="0.2">
      <c r="F245" s="5"/>
      <c r="X245" s="5"/>
      <c r="AL245" s="5"/>
      <c r="AZ245" s="5"/>
    </row>
    <row r="246" spans="6:52" ht="12.75" customHeight="1" x14ac:dyDescent="0.2">
      <c r="F246" s="5"/>
      <c r="X246" s="5"/>
      <c r="AL246" s="5"/>
      <c r="AZ246" s="5"/>
    </row>
    <row r="247" spans="6:52" ht="12.75" customHeight="1" x14ac:dyDescent="0.2">
      <c r="F247" s="5"/>
      <c r="X247" s="5"/>
      <c r="AL247" s="5"/>
      <c r="AZ247" s="5"/>
    </row>
    <row r="300" spans="125:132" ht="12.75" customHeight="1" x14ac:dyDescent="0.2">
      <c r="DU300" s="6"/>
      <c r="DV300" s="6"/>
      <c r="DW300" s="176" t="s">
        <v>101</v>
      </c>
      <c r="DX300" s="6"/>
      <c r="DY300" s="6"/>
      <c r="DZ300" s="6"/>
      <c r="EA300" s="6"/>
      <c r="EB300" s="6"/>
    </row>
    <row r="301" spans="125:132" ht="12.75" customHeight="1" x14ac:dyDescent="0.2">
      <c r="DU301" s="6" t="str">
        <f>IF('GUIDE d''évaluation'!HN301="","",'GUIDE d''évaluation'!HN301)</f>
        <v>Orientation MA1 : Communiquer avec courtoisie, faire preuve de serviabilité, de calme et de tact</v>
      </c>
      <c r="DV301" s="176" t="s">
        <v>37</v>
      </c>
      <c r="DW301" s="176" t="s">
        <v>102</v>
      </c>
      <c r="DX301" s="6"/>
      <c r="DY301" s="6"/>
      <c r="DZ301" s="6"/>
      <c r="EA301" s="6"/>
    </row>
    <row r="302" spans="125:132" ht="12.75" customHeight="1" x14ac:dyDescent="0.2">
      <c r="DU302" s="6" t="str">
        <f>IF('GUIDE d''évaluation'!HN302="","",'GUIDE d''évaluation'!HN302)</f>
        <v>Orientation MA2 : Maintenir son espace de travail fonctionnel et propre dans le respect des règles internes</v>
      </c>
      <c r="DV302" s="49">
        <v>0.25</v>
      </c>
    </row>
    <row r="303" spans="125:132" ht="13.5" customHeight="1" x14ac:dyDescent="0.2">
      <c r="DU303" s="6" t="str">
        <f>IF('GUIDE d''évaluation'!HN303="","",'GUIDE d''évaluation'!HN303)</f>
        <v>Orientation MA3 : Rechercher, trier, classifier, sélectionner l'information papier et numérique</v>
      </c>
      <c r="DV303" s="49">
        <f t="shared" ref="DV303:DV309" si="5">DV302+0.25</f>
        <v>0.5</v>
      </c>
    </row>
    <row r="304" spans="125:132" x14ac:dyDescent="0.2">
      <c r="DU304" s="6" t="str">
        <f>IF('GUIDE d''évaluation'!HN304="","",'GUIDE d''évaluation'!HN304)</f>
        <v>Orientation MA4 : Rédiger correctement des messages et comptes-rendus simples</v>
      </c>
      <c r="DV304" s="49">
        <f t="shared" si="5"/>
        <v>0.75</v>
      </c>
    </row>
    <row r="305" spans="125:126" x14ac:dyDescent="0.2">
      <c r="DU305" s="6" t="str">
        <f>IF('GUIDE d''évaluation'!HN305="","",'GUIDE d''évaluation'!HN305)</f>
        <v>Orientation MA5 : Montrer de l'intérêt pour l'anglais et/ou autre(s) langue(s) étrangère(s)</v>
      </c>
      <c r="DV305" s="49">
        <f t="shared" si="5"/>
        <v>1</v>
      </c>
    </row>
    <row r="306" spans="125:126" x14ac:dyDescent="0.2">
      <c r="DU306" s="6" t="str">
        <f>IF('GUIDE d''évaluation'!HN306="","",'GUIDE d''évaluation'!HN306)</f>
        <v>Orientation MCV-A1 : Effectuer et comprendre des calculs commerciaux simples (cadencier, % TVA et réduction)</v>
      </c>
      <c r="DV306" s="49">
        <f>DV305+0.25</f>
        <v>1.25</v>
      </c>
    </row>
    <row r="307" spans="125:126" x14ac:dyDescent="0.2">
      <c r="DU307" s="6" t="str">
        <f>IF('GUIDE d''évaluation'!HN307="","",'GUIDE d''évaluation'!HN307)</f>
        <v>Orientation MCV-A2 : Travailler en équipe, collaborer, communiquer avec ses collaborateurs</v>
      </c>
      <c r="DV307" s="49">
        <f t="shared" si="5"/>
        <v>1.5</v>
      </c>
    </row>
    <row r="308" spans="125:126" x14ac:dyDescent="0.2">
      <c r="DU308" s="6" t="str">
        <f>IF('GUIDE d''évaluation'!HN308="","",'GUIDE d''évaluation'!HN308)</f>
        <v>Orientation MCV-A3 : Argumenter, convaincre, répondre à des objections sur des sujets (ou produits) simples</v>
      </c>
      <c r="DV308" s="49">
        <f t="shared" si="5"/>
        <v>1.75</v>
      </c>
    </row>
    <row r="309" spans="125:126" x14ac:dyDescent="0.2">
      <c r="DU309" s="6" t="str">
        <f>IF('GUIDE d''évaluation'!HN309="","",'GUIDE d''évaluation'!HN309)</f>
        <v>Orientation MCV-A4 : Se montrer dynamique, rapide et efficace dans la réalisation de tâches matérielles</v>
      </c>
      <c r="DV309" s="49">
        <f t="shared" si="5"/>
        <v>2</v>
      </c>
    </row>
    <row r="310" spans="125:126" x14ac:dyDescent="0.2">
      <c r="DU310" s="6" t="str">
        <f>IF('GUIDE d''évaluation'!HN310="","",'GUIDE d''évaluation'!HN310)</f>
        <v>Orientation MCV-A5 : Mettre en valeur des présentations de produits et/ou créer des affichettes attrayantes</v>
      </c>
      <c r="DV310" s="49">
        <f>DV309+0.5</f>
        <v>2.5</v>
      </c>
    </row>
    <row r="311" spans="125:126" x14ac:dyDescent="0.2">
      <c r="DU311" s="6" t="str">
        <f>IF('GUIDE d''évaluation'!HN311="","",'GUIDE d''évaluation'!HN311)</f>
        <v>Orientation MCV-B1 : Travailler en autonomie, faire preuve d’indépendance et d’organisation, prendre des initiatives</v>
      </c>
      <c r="DV311" s="49">
        <f t="shared" ref="DV311:DV325" si="6">DV310+0.5</f>
        <v>3</v>
      </c>
    </row>
    <row r="312" spans="125:126" x14ac:dyDescent="0.2">
      <c r="DU312" s="6" t="str">
        <f>IF('GUIDE d''évaluation'!HN312="","",'GUIDE d''évaluation'!HN312)</f>
        <v>Orientation MCV-B2 : Faire preuve de qualité d'écoute, d'observation, d'adaptabilité et d'aisance verbale</v>
      </c>
      <c r="DV312" s="49">
        <f t="shared" si="6"/>
        <v>3.5</v>
      </c>
    </row>
    <row r="313" spans="125:126" x14ac:dyDescent="0.2">
      <c r="DU313" s="6" t="str">
        <f>IF('GUIDE d''évaluation'!HN313="","",'GUIDE d''évaluation'!HN313)</f>
        <v>Orientation MCV-B3 : Faire preuve d'aisance, de persévérance dans l'argumentation, la réponse aux objections</v>
      </c>
      <c r="DV313" s="49">
        <f t="shared" si="6"/>
        <v>4</v>
      </c>
    </row>
    <row r="314" spans="125:126" x14ac:dyDescent="0.2">
      <c r="DU314" s="6" t="str">
        <f>IF('GUIDE d''évaluation'!HN314="","",'GUIDE d''évaluation'!HN314)</f>
        <v>Orientation MCV-B4 : Analyser, synthétiser, s’autoanalyser avec pertinence à l’oral ou l’écrit</v>
      </c>
      <c r="DV314" s="49">
        <f t="shared" si="6"/>
        <v>4.5</v>
      </c>
    </row>
    <row r="315" spans="125:126" x14ac:dyDescent="0.2">
      <c r="DU315" s="6" t="str">
        <f>IF('GUIDE d''évaluation'!HN315="","",'GUIDE d''évaluation'!HN315)</f>
        <v>Orientation MCV-B5 : Se montrer rationnel, flexible et entreprenant dans des situations de mobilité</v>
      </c>
      <c r="DV315" s="49">
        <f t="shared" si="6"/>
        <v>5</v>
      </c>
    </row>
    <row r="316" spans="125:126" x14ac:dyDescent="0.2">
      <c r="DU316" s="6" t="str">
        <f>IF('GUIDE d''évaluation'!HN316="","",'GUIDE d''évaluation'!HN316)</f>
        <v>1. Intégrer la relation client dans un cadre omnicanal</v>
      </c>
      <c r="DV316" s="49">
        <f t="shared" si="6"/>
        <v>5.5</v>
      </c>
    </row>
    <row r="317" spans="125:126" x14ac:dyDescent="0.2">
      <c r="DU317" s="6" t="str">
        <f>IF('GUIDE d''évaluation'!HN317="","",'GUIDE d''évaluation'!HN317)</f>
        <v>1.A. Prendre contact avec le client interne ou externe (ou prospect), dans un cadre omnicanal :</v>
      </c>
      <c r="DV317" s="49">
        <f t="shared" si="6"/>
        <v>6</v>
      </c>
    </row>
    <row r="318" spans="125:126" x14ac:dyDescent="0.2">
      <c r="DU318" s="6" t="str">
        <f>IF('GUIDE d''évaluation'!HN318="","",'GUIDE d''évaluation'!HN318)</f>
        <v>1.A.1. Accueillir le client lorsque celui-ci prend contact avec l’organisation</v>
      </c>
      <c r="DV318" s="49">
        <f t="shared" si="6"/>
        <v>6.5</v>
      </c>
    </row>
    <row r="319" spans="125:126" x14ac:dyDescent="0.2">
      <c r="DU319" s="6" t="str">
        <f>IF('GUIDE d''évaluation'!HN319="","",'GUIDE d''évaluation'!HN319)</f>
        <v>1.A.2. Prendre contact avec le client en situation de prospection</v>
      </c>
      <c r="DV319" s="49">
        <f t="shared" si="6"/>
        <v>7</v>
      </c>
    </row>
    <row r="320" spans="125:126" x14ac:dyDescent="0.2">
      <c r="DU320" s="6" t="str">
        <f>IF('GUIDE d''évaluation'!HN320="","",'GUIDE d''évaluation'!HN320)</f>
        <v>1.B. Identifier le client externe ou interne à l’organisation et ses caractéristiques, dans un cadre omnicanal</v>
      </c>
      <c r="DV320" s="49">
        <f>DV319+0.5</f>
        <v>7.5</v>
      </c>
    </row>
    <row r="321" spans="125:126" x14ac:dyDescent="0.2">
      <c r="DU321" s="6" t="str">
        <f>IF('GUIDE d''évaluation'!HN321="","",'GUIDE d''évaluation'!HN321)</f>
        <v>1.B.1. Identifier le client externe ou interne</v>
      </c>
      <c r="DV321" s="49">
        <f t="shared" si="6"/>
        <v>8</v>
      </c>
    </row>
    <row r="322" spans="125:126" x14ac:dyDescent="0.2">
      <c r="DU322" s="6" t="str">
        <f>IF('GUIDE d''évaluation'!HN322="","",'GUIDE d''évaluation'!HN322)</f>
        <v>1.B.2. Repérer ses caractéristiques</v>
      </c>
      <c r="DV322" s="49">
        <f t="shared" si="6"/>
        <v>8.5</v>
      </c>
    </row>
    <row r="323" spans="125:126" x14ac:dyDescent="0.2">
      <c r="DU323" s="6" t="str">
        <f>IF('GUIDE d''évaluation'!HN323="","",'GUIDE d''évaluation'!HN323)</f>
        <v>1.B.3. En amont d’une opération de prospection, cibler les prospects en fonction de leurs caractéristiques et des objectifs de l’opération</v>
      </c>
      <c r="DV323" s="49">
        <f>DV322+0.5</f>
        <v>9</v>
      </c>
    </row>
    <row r="324" spans="125:126" x14ac:dyDescent="0.2">
      <c r="DU324" s="6" t="str">
        <f>IF('GUIDE d''évaluation'!HN324="","",'GUIDE d''évaluation'!HN324)</f>
        <v>1.C. Identifier le besoin du client externe ou interne (ou du prospect), dans un cadre omnicanal</v>
      </c>
      <c r="DV324" s="49">
        <f t="shared" si="6"/>
        <v>9.5</v>
      </c>
    </row>
    <row r="325" spans="125:126" x14ac:dyDescent="0.2">
      <c r="DU325" s="6" t="str">
        <f>IF('GUIDE d''évaluation'!HN325="","",'GUIDE d''évaluation'!HN325)</f>
        <v>1.C.1. Appréhender le parcours et l’expérience du client/prospect (dans des situations relativement simples)</v>
      </c>
      <c r="DV325" s="49">
        <f t="shared" si="6"/>
        <v>10</v>
      </c>
    </row>
    <row r="326" spans="125:126" x14ac:dyDescent="0.2">
      <c r="DU326" s="6" t="str">
        <f>IF('GUIDE d''évaluation'!HN326="","",'GUIDE d''évaluation'!HN326)</f>
        <v>1.C.2. Situer le client/prospect dans son parcours et son expérience</v>
      </c>
    </row>
    <row r="327" spans="125:126" x14ac:dyDescent="0.2">
      <c r="DU327" s="6" t="str">
        <f>IF('GUIDE d''évaluation'!HN327="","",'GUIDE d''évaluation'!HN327)</f>
        <v>1.C.3. Interagir pour cibler le besoin</v>
      </c>
    </row>
    <row r="328" spans="125:126" x14ac:dyDescent="0.2">
      <c r="DU328" s="6" t="str">
        <f>IF('GUIDE d''évaluation'!HN328="","",'GUIDE d''évaluation'!HN328)</f>
        <v>1.C.4. Identifier le besoin du client/prospect</v>
      </c>
    </row>
    <row r="329" spans="125:126" x14ac:dyDescent="0.2">
      <c r="DU329" s="6" t="str">
        <f>IF('GUIDE d''évaluation'!HN329="","",'GUIDE d''évaluation'!HN329)</f>
        <v>1.D. Proposer une solution adaptée au parcours et à l’expérience du client interne ou externe (ou prospect), dans un cadre omnicanal</v>
      </c>
    </row>
    <row r="330" spans="125:126" x14ac:dyDescent="0.2">
      <c r="DU330" s="6" t="str">
        <f>IF('GUIDE d''évaluation'!HN330="","",'GUIDE d''évaluation'!HN330)</f>
        <v>1.D.1. Personnaliser la solution marchande et/ou non marchande</v>
      </c>
    </row>
    <row r="331" spans="125:126" x14ac:dyDescent="0.2">
      <c r="DU331" s="6" t="str">
        <f>IF('GUIDE d''évaluation'!HN331="","",'GUIDE d''évaluation'!HN331)</f>
        <v>1.D.2. Finaliser le contact (encaissement, vérification de la satisfaction, prise de congé…)</v>
      </c>
    </row>
    <row r="332" spans="125:126" x14ac:dyDescent="0.2">
      <c r="DU332" s="6" t="str">
        <f>IF('GUIDE d''évaluation'!HN332="","",'GUIDE d''évaluation'!HN332)</f>
        <v>2. Assurer le suivi de la relation client (à des fins de satisfaction et de fidélisation)</v>
      </c>
    </row>
    <row r="333" spans="125:126" x14ac:dyDescent="0.2">
      <c r="DU333" s="6" t="str">
        <f>IF('GUIDE d''évaluation'!HN333="","",'GUIDE d''évaluation'!HN333)</f>
        <v>2.A. Gérer le suivi de la demande du client interne ou externe (ou du prospect) dans un cadre omnicanal, notamment :</v>
      </c>
    </row>
    <row r="334" spans="125:126" x14ac:dyDescent="0.2">
      <c r="DU334" s="6" t="str">
        <f>IF('GUIDE d''évaluation'!HN334="","",'GUIDE d''évaluation'!HN334)</f>
        <v>2.A.1. Gérer les commandes</v>
      </c>
    </row>
    <row r="335" spans="125:126" x14ac:dyDescent="0.2">
      <c r="DU335" s="6" t="str">
        <f>IF('GUIDE d''évaluation'!HN335="","",'GUIDE d''évaluation'!HN335)</f>
        <v>2.A.2. Gérer les services associés (livraisons…)</v>
      </c>
    </row>
    <row r="336" spans="125:126" x14ac:dyDescent="0.2">
      <c r="DU336" s="6" t="str">
        <f>IF('GUIDE d''évaluation'!HN336="","",'GUIDE d''évaluation'!HN336)</f>
        <v>2.A.3. Gérer les prestations internes</v>
      </c>
    </row>
    <row r="337" spans="125:125" x14ac:dyDescent="0.2">
      <c r="DU337" s="6" t="str">
        <f>IF('GUIDE d''évaluation'!HN337="","",'GUIDE d''évaluation'!HN337)</f>
        <v>2.A.4. Gérer les prestations externes</v>
      </c>
    </row>
    <row r="338" spans="125:125" x14ac:dyDescent="0.2">
      <c r="DU338" s="6" t="str">
        <f>IF('GUIDE d''évaluation'!HN338="","",'GUIDE d''évaluation'!HN338)</f>
        <v>2.B. Satisfaire le client interne ou externe (ou prospect) dans un cadre omnicanal</v>
      </c>
    </row>
    <row r="339" spans="125:125" x14ac:dyDescent="0.2">
      <c r="DU339" s="6" t="str">
        <f>IF('GUIDE d''évaluation'!HN339="","",'GUIDE d''évaluation'!HN339)</f>
        <v>2.B.1. Contribuer à la satisfaction du client/prospect par la qualité de la relation établie</v>
      </c>
    </row>
    <row r="340" spans="125:125" x14ac:dyDescent="0.2">
      <c r="DU340" s="6" t="str">
        <f>IF('GUIDE d''évaluation'!HN340="","",'GUIDE d''évaluation'!HN340)</f>
        <v>2.B.2. Contribuer à la satisfaction par la co-construction d’une solution de suivi adéquate et personnalisée, avec le client interne ou externe (ou prospect)</v>
      </c>
    </row>
    <row r="341" spans="125:125" x14ac:dyDescent="0.2">
      <c r="DU341" s="6" t="str">
        <f>IF('GUIDE d''évaluation'!HN341="","",'GUIDE d''évaluation'!HN341)</f>
        <v>2.B.3. Recueillir les réclamations avec une attitude constructive, les transmettre à l’interlocuteur approprié</v>
      </c>
    </row>
    <row r="342" spans="125:125" x14ac:dyDescent="0.2">
      <c r="DU342" s="6" t="str">
        <f>IF('GUIDE d''évaluation'!HN342="","",'GUIDE d''évaluation'!HN342)</f>
        <v>2.B.4. Rendre compte</v>
      </c>
    </row>
    <row r="343" spans="125:125" x14ac:dyDescent="0.2">
      <c r="DU343" s="6" t="str">
        <f>IF('GUIDE d''évaluation'!HN343="","",'GUIDE d''évaluation'!HN343)</f>
        <v>2.C. Fidéliser/pérenniser la relation avec le client interne ou externe dans un cadre omnicanal</v>
      </c>
    </row>
    <row r="344" spans="125:125" x14ac:dyDescent="0.2">
      <c r="DU344" s="6" t="str">
        <f>IF('GUIDE d''évaluation'!HN344="","",'GUIDE d''évaluation'!HN344)</f>
        <v>2.C.1. Contribuer à la fidélisation du client/prospect par la qualité commerciale de la relation établie</v>
      </c>
    </row>
    <row r="345" spans="125:125" x14ac:dyDescent="0.2">
      <c r="DU345" s="6" t="str">
        <f>IF('GUIDE d''évaluation'!HN345="","",'GUIDE d''évaluation'!HN345)</f>
        <v>2.C.2. Contribuer à la fidélisation par la co-construction d’une solution de suivi adéquate et personnalisée, avec le client interne ou externe</v>
      </c>
    </row>
    <row r="346" spans="125:125" x14ac:dyDescent="0.2">
      <c r="DU346" s="6" t="str">
        <f>IF('GUIDE d''évaluation'!HN346="","",'GUIDE d''évaluation'!HN346)</f>
        <v>2.C.3. Sélectionner et mettre en oeuvre des outils simples de fidélisation (ex : proposition de la carte de fidélité…)</v>
      </c>
    </row>
    <row r="347" spans="125:125" x14ac:dyDescent="0.2">
      <c r="DU347" s="6" t="str">
        <f>IF('GUIDE d''évaluation'!HN347="","",'GUIDE d''évaluation'!HN347)</f>
        <v>3. Collecter et exploiter l’information dans le cadre de la relation client</v>
      </c>
    </row>
    <row r="348" spans="125:125" x14ac:dyDescent="0.2">
      <c r="DU348" s="6" t="str">
        <f>IF('GUIDE d''évaluation'!HN348="","",'GUIDE d''évaluation'!HN348)</f>
        <v>3.A. Assurer la veille informationnelle et commerciale (la collecte) dans un cadre omnicanal</v>
      </c>
    </row>
    <row r="349" spans="125:125" x14ac:dyDescent="0.2">
      <c r="DU349" s="6" t="str">
        <f>IF('GUIDE d''évaluation'!HN349="","",'GUIDE d''évaluation'!HN349)</f>
        <v>3.A.1. En amont du contact, rechercher et réunir l’information utile au contact avec le client interne, externe ou avec le prospect (offres, profil de clientèle, évolutions, etc.)</v>
      </c>
    </row>
    <row r="350" spans="125:125" x14ac:dyDescent="0.2">
      <c r="DU350" s="6" t="str">
        <f>IF('GUIDE d''évaluation'!HN350="","",'GUIDE d''évaluation'!HN350)</f>
        <v>3.A.2. Lors du contact et en aval, rechercher/collecter l’information utile à la relation client interne, externe ou à la relation avec le prospect (satisfaction, fidélisation…)</v>
      </c>
    </row>
    <row r="351" spans="125:125" x14ac:dyDescent="0.2">
      <c r="DU351" s="6" t="str">
        <f>IF('GUIDE d''évaluation'!HN351="","",'GUIDE d''évaluation'!HN351)</f>
        <v>3.A.3. Effectuer les mises à jour nécessaires de l’information</v>
      </c>
    </row>
    <row r="352" spans="125:125" x14ac:dyDescent="0.2">
      <c r="DU352" s="6" t="str">
        <f>IF('GUIDE d''évaluation'!HN352="","",'GUIDE d''évaluation'!HN352)</f>
        <v>3.B. Traiter et exploiter l’information relative à la relation client (interne, externe ou prospect) dans un cadre omnicanal</v>
      </c>
    </row>
    <row r="353" spans="125:125" x14ac:dyDescent="0.2">
      <c r="DU353" s="6" t="str">
        <f>IF('GUIDE d''évaluation'!HN353="","",'GUIDE d''évaluation'!HN353)</f>
        <v>3.B.1. En amont du contact, exploiter l’information utile au contact avec le client interne, externe ou avec le prospect (offres, profil de clientèle, etc.)</v>
      </c>
    </row>
    <row r="354" spans="125:125" x14ac:dyDescent="0.2">
      <c r="DU354" s="6" t="str">
        <f>IF('GUIDE d''évaluation'!HN354="","",'GUIDE d''évaluation'!HN354)</f>
        <v>3.B.2. Lors du contact et en aval, traiter et exploiter l’information utile à la relation client interne, externe ou à la relation avec le prospect (satisfaction, fidélisation…)</v>
      </c>
    </row>
    <row r="355" spans="125:125" x14ac:dyDescent="0.2">
      <c r="DU355" s="6" t="str">
        <f>IF('GUIDE d''évaluation'!HN355="","",'GUIDE d''évaluation'!HN355)</f>
        <v>3.C. Diffuser l’information au client interne, externe ou au prospect dans un cadre omnicanal</v>
      </c>
    </row>
    <row r="356" spans="125:125" x14ac:dyDescent="0.2">
      <c r="DU356" s="6" t="str">
        <f>IF('GUIDE d''évaluation'!HN356="","",'GUIDE d''évaluation'!HN356)</f>
        <v>3.C.1. Transmettre l’information utile au contact avec le client interne, externe ou avec le prospect</v>
      </c>
    </row>
    <row r="357" spans="125:125" x14ac:dyDescent="0.2">
      <c r="DU357" s="6" t="str">
        <f>IF('GUIDE d''évaluation'!HN357="","",'GUIDE d''évaluation'!HN357)</f>
        <v>3.C.2. Mutualiser l’information utile à la continuité du service</v>
      </c>
    </row>
    <row r="358" spans="125:125" x14ac:dyDescent="0.2">
      <c r="DU358" s="6" t="str">
        <f>IF('GUIDE d''évaluation'!HN358="","",'GUIDE d''évaluation'!HN358)</f>
        <v>3.C.3. Etablir un compte-rendu, rendre compte à l’oral et/ou à l’écrit</v>
      </c>
    </row>
    <row r="359" spans="125:125" x14ac:dyDescent="0.2">
      <c r="DU359" s="6" t="str">
        <f>IF('GUIDE d''évaluation'!HN359="","",'GUIDE d''évaluation'!HN359)</f>
        <v>CT 1. Produire un résultat conforme à la commande (de la hiérarchie, du client…)</v>
      </c>
    </row>
    <row r="360" spans="125:125" x14ac:dyDescent="0.2">
      <c r="DU360" s="6" t="str">
        <f>IF('GUIDE d''évaluation'!HN360="","",'GUIDE d''évaluation'!HN360)</f>
        <v>CT 2. Respecter les délais impartis</v>
      </c>
    </row>
    <row r="361" spans="125:125" x14ac:dyDescent="0.2">
      <c r="DU361" s="6" t="str">
        <f>IF('GUIDE d''évaluation'!HN361="","",'GUIDE d''évaluation'!HN361)</f>
        <v>CT 3. Restituer la présentation de son activité</v>
      </c>
    </row>
    <row r="362" spans="125:125" x14ac:dyDescent="0.2">
      <c r="DU362" s="6" t="str">
        <f>IF('GUIDE d''évaluation'!HN362="","",'GUIDE d''évaluation'!HN362)</f>
        <v>CT 4. S'impliquer dans son action</v>
      </c>
    </row>
    <row r="363" spans="125:125" x14ac:dyDescent="0.2">
      <c r="DU363" s="6" t="str">
        <f>IF('GUIDE d''évaluation'!HN363="","",'GUIDE d''évaluation'!HN363)</f>
        <v>CT 5. S'intégrer de façon harmonieuse et constructive à l'équipe de travail</v>
      </c>
    </row>
    <row r="364" spans="125:125" x14ac:dyDescent="0.2">
      <c r="DU364" s="6" t="str">
        <f>IF('GUIDE d''évaluation'!HN364="","",'GUIDE d''évaluation'!HN364)</f>
        <v>CT 6. Rechercher l'information et l'exploiter</v>
      </c>
    </row>
    <row r="365" spans="125:125" x14ac:dyDescent="0.2">
      <c r="DU365" s="6" t="str">
        <f>IF('GUIDE d''évaluation'!HN365="","",'GUIDE d''évaluation'!HN365)</f>
        <v>CT 7. A l'écrit, s'exprimer avec la qualité rédactionnelle attendue</v>
      </c>
    </row>
    <row r="366" spans="125:125" x14ac:dyDescent="0.2">
      <c r="DU366" s="6" t="str">
        <f>IF('GUIDE d''évaluation'!HN366="","",'GUIDE d''évaluation'!HN366)</f>
        <v>CT 8. A l'oral, s'exprimer de façon professionnelle</v>
      </c>
    </row>
    <row r="367" spans="125:125" x14ac:dyDescent="0.2">
      <c r="DU367" s="6" t="str">
        <f>IF('GUIDE d''évaluation'!HN367="","",'GUIDE d''évaluation'!HN367)</f>
        <v>CT 9. Développer son agilité numérique</v>
      </c>
    </row>
    <row r="368" spans="125:125" x14ac:dyDescent="0.2">
      <c r="DU368" s="6" t="str">
        <f>IF('GUIDE d''évaluation'!HN368="","",'GUIDE d''évaluation'!HN368)</f>
        <v>CT 10. Adopter une posture professionnelle (non verbal)</v>
      </c>
    </row>
    <row r="369" spans="125:125" x14ac:dyDescent="0.2">
      <c r="DU369" s="6" t="str">
        <f>IF('GUIDE d''évaluation'!HN369="","",'GUIDE d''évaluation'!HN369)</f>
        <v>CT 11. S'autoévaluer</v>
      </c>
    </row>
    <row r="370" spans="125:125" x14ac:dyDescent="0.2">
      <c r="DU370" s="6" t="str">
        <f>IF('GUIDE d''évaluation'!HN370="","",'GUIDE d''évaluation'!HN370)</f>
        <v/>
      </c>
    </row>
    <row r="371" spans="125:125" x14ac:dyDescent="0.2">
      <c r="DU371" s="6" t="str">
        <f>IF('GUIDE d''évaluation'!HN371="","",'GUIDE d''évaluation'!HN371)</f>
        <v/>
      </c>
    </row>
    <row r="372" spans="125:125" x14ac:dyDescent="0.2">
      <c r="DU372" s="6" t="str">
        <f>IF('GUIDE d''évaluation'!HN372="","",'GUIDE d''évaluation'!HN372)</f>
        <v/>
      </c>
    </row>
    <row r="373" spans="125:125" x14ac:dyDescent="0.2">
      <c r="DU373" s="6" t="str">
        <f>IF('GUIDE d''évaluation'!HN373="","",'GUIDE d''évaluation'!HN373)</f>
        <v/>
      </c>
    </row>
    <row r="374" spans="125:125" x14ac:dyDescent="0.2">
      <c r="DU374" s="6" t="str">
        <f>IF('GUIDE d''évaluation'!HN374="","",'GUIDE d''évaluation'!HN374)</f>
        <v/>
      </c>
    </row>
    <row r="375" spans="125:125" x14ac:dyDescent="0.2">
      <c r="DU375" s="6" t="str">
        <f>IF('GUIDE d''évaluation'!HN375="","",'GUIDE d''évaluation'!HN375)</f>
        <v/>
      </c>
    </row>
    <row r="376" spans="125:125" x14ac:dyDescent="0.2">
      <c r="DU376" s="6" t="str">
        <f>IF('GUIDE d''évaluation'!HN376="","",'GUIDE d''évaluation'!HN376)</f>
        <v/>
      </c>
    </row>
    <row r="377" spans="125:125" x14ac:dyDescent="0.2">
      <c r="DU377" s="6" t="str">
        <f>IF('GUIDE d''évaluation'!HN377="","",'GUIDE d''évaluation'!HN377)</f>
        <v/>
      </c>
    </row>
    <row r="378" spans="125:125" x14ac:dyDescent="0.2">
      <c r="DU378" s="6" t="str">
        <f>IF('GUIDE d''évaluation'!HN378="","",'GUIDE d''évaluation'!HN378)</f>
        <v/>
      </c>
    </row>
    <row r="379" spans="125:125" x14ac:dyDescent="0.2">
      <c r="DU379" s="6" t="str">
        <f>IF('GUIDE d''évaluation'!HN379="","",'GUIDE d''évaluation'!HN379)</f>
        <v/>
      </c>
    </row>
    <row r="380" spans="125:125" x14ac:dyDescent="0.2">
      <c r="DU380" s="6" t="str">
        <f>IF('GUIDE d''évaluation'!HN380="","",'GUIDE d''évaluation'!HN380)</f>
        <v/>
      </c>
    </row>
    <row r="381" spans="125:125" x14ac:dyDescent="0.2">
      <c r="DU381" s="6" t="str">
        <f>IF('GUIDE d''évaluation'!HN381="","",'GUIDE d''évaluation'!HN381)</f>
        <v/>
      </c>
    </row>
    <row r="382" spans="125:125" x14ac:dyDescent="0.2">
      <c r="DU382" s="6" t="str">
        <f>IF('GUIDE d''évaluation'!HN382="","",'GUIDE d''évaluation'!HN382)</f>
        <v/>
      </c>
    </row>
    <row r="383" spans="125:125" x14ac:dyDescent="0.2">
      <c r="DU383" s="6" t="str">
        <f>IF('GUIDE d''évaluation'!HN383="","",'GUIDE d''évaluation'!HN383)</f>
        <v/>
      </c>
    </row>
    <row r="384" spans="125:125" x14ac:dyDescent="0.2">
      <c r="DU384" s="6" t="str">
        <f>IF('GUIDE d''évaluation'!HN384="","",'GUIDE d''évaluation'!HN384)</f>
        <v/>
      </c>
    </row>
    <row r="385" spans="125:125" x14ac:dyDescent="0.2">
      <c r="DU385" s="6" t="str">
        <f>IF('GUIDE d''évaluation'!HN385="","",'GUIDE d''évaluation'!HN385)</f>
        <v/>
      </c>
    </row>
    <row r="386" spans="125:125" x14ac:dyDescent="0.2">
      <c r="DU386" s="6" t="str">
        <f>IF('GUIDE d''évaluation'!HN386="","",'GUIDE d''évaluation'!HN386)</f>
        <v/>
      </c>
    </row>
    <row r="387" spans="125:125" x14ac:dyDescent="0.2">
      <c r="DU387" s="6" t="str">
        <f>IF('GUIDE d''évaluation'!HN387="","",'GUIDE d''évaluation'!HN387)</f>
        <v/>
      </c>
    </row>
    <row r="388" spans="125:125" x14ac:dyDescent="0.2">
      <c r="DU388" s="6" t="str">
        <f>IF('GUIDE d''évaluation'!HN388="","",'GUIDE d''évaluation'!HN388)</f>
        <v/>
      </c>
    </row>
    <row r="389" spans="125:125" x14ac:dyDescent="0.2">
      <c r="DU389" s="6" t="str">
        <f>IF('GUIDE d''évaluation'!HN389="","",'GUIDE d''évaluation'!HN389)</f>
        <v/>
      </c>
    </row>
    <row r="390" spans="125:125" x14ac:dyDescent="0.2">
      <c r="DU390" s="6" t="str">
        <f>IF('GUIDE d''évaluation'!HN390="","",'GUIDE d''évaluation'!HN390)</f>
        <v/>
      </c>
    </row>
    <row r="391" spans="125:125" x14ac:dyDescent="0.2">
      <c r="DU391" s="6" t="str">
        <f>IF('GUIDE d''évaluation'!HN391="","",'GUIDE d''évaluation'!HN391)</f>
        <v/>
      </c>
    </row>
    <row r="392" spans="125:125" x14ac:dyDescent="0.2">
      <c r="DU392" s="6" t="str">
        <f>IF('GUIDE d''évaluation'!HN392="","",'GUIDE d''évaluation'!HN392)</f>
        <v/>
      </c>
    </row>
    <row r="393" spans="125:125" x14ac:dyDescent="0.2">
      <c r="DU393" s="6" t="str">
        <f>IF('GUIDE d''évaluation'!HN393="","",'GUIDE d''évaluation'!HN393)</f>
        <v/>
      </c>
    </row>
    <row r="394" spans="125:125" x14ac:dyDescent="0.2">
      <c r="DU394" s="6" t="str">
        <f>IF('GUIDE d''évaluation'!HN394="","",'GUIDE d''évaluation'!HN394)</f>
        <v/>
      </c>
    </row>
    <row r="395" spans="125:125" x14ac:dyDescent="0.2">
      <c r="DU395" s="6" t="str">
        <f>IF('GUIDE d''évaluation'!HN395="","",'GUIDE d''évaluation'!HN395)</f>
        <v/>
      </c>
    </row>
    <row r="396" spans="125:125" x14ac:dyDescent="0.2">
      <c r="DU396" s="6" t="str">
        <f>IF('GUIDE d''évaluation'!HN396="","",'GUIDE d''évaluation'!HN396)</f>
        <v/>
      </c>
    </row>
    <row r="397" spans="125:125" x14ac:dyDescent="0.2">
      <c r="DU397" s="6" t="str">
        <f>IF('GUIDE d''évaluation'!HN397="","",'GUIDE d''évaluation'!HN397)</f>
        <v/>
      </c>
    </row>
    <row r="398" spans="125:125" x14ac:dyDescent="0.2">
      <c r="DU398" s="6" t="str">
        <f>IF('GUIDE d''évaluation'!HN398="","",'GUIDE d''évaluation'!HN398)</f>
        <v/>
      </c>
    </row>
    <row r="399" spans="125:125" x14ac:dyDescent="0.2">
      <c r="DU399" s="6" t="str">
        <f>IF('GUIDE d''évaluation'!HN399="","",'GUIDE d''évaluation'!HN399)</f>
        <v/>
      </c>
    </row>
    <row r="400" spans="125:125" x14ac:dyDescent="0.2">
      <c r="DU400" s="6" t="str">
        <f>IF('GUIDE d''évaluation'!HN400="","",'GUIDE d''évaluation'!HN400)</f>
        <v/>
      </c>
    </row>
    <row r="401" spans="125:125" x14ac:dyDescent="0.2">
      <c r="DU401" s="6" t="str">
        <f>IF('GUIDE d''évaluation'!HN401="","",'GUIDE d''évaluation'!HN401)</f>
        <v/>
      </c>
    </row>
    <row r="402" spans="125:125" x14ac:dyDescent="0.2">
      <c r="DU402" s="6" t="str">
        <f>IF('GUIDE d''évaluation'!HN402="","",'GUIDE d''évaluation'!HN402)</f>
        <v/>
      </c>
    </row>
    <row r="403" spans="125:125" x14ac:dyDescent="0.2">
      <c r="DU403" s="6" t="str">
        <f>IF('GUIDE d''évaluation'!HN403="","",'GUIDE d''évaluation'!HN403)</f>
        <v/>
      </c>
    </row>
    <row r="404" spans="125:125" x14ac:dyDescent="0.2">
      <c r="DU404" s="6" t="str">
        <f>IF('GUIDE d''évaluation'!HN404="","",'GUIDE d''évaluation'!HN404)</f>
        <v/>
      </c>
    </row>
    <row r="405" spans="125:125" x14ac:dyDescent="0.2">
      <c r="DU405" s="6" t="str">
        <f>IF('GUIDE d''évaluation'!HN405="","",'GUIDE d''évaluation'!HN405)</f>
        <v/>
      </c>
    </row>
    <row r="406" spans="125:125" x14ac:dyDescent="0.2">
      <c r="DU406" s="6" t="str">
        <f>IF('GUIDE d''évaluation'!HN406="","",'GUIDE d''évaluation'!HN406)</f>
        <v/>
      </c>
    </row>
    <row r="407" spans="125:125" x14ac:dyDescent="0.2">
      <c r="DU407" s="6" t="str">
        <f>IF('GUIDE d''évaluation'!HN407="","",'GUIDE d''évaluation'!HN407)</f>
        <v/>
      </c>
    </row>
    <row r="408" spans="125:125" x14ac:dyDescent="0.2">
      <c r="DU408" s="6" t="str">
        <f>IF('GUIDE d''évaluation'!HN408="","",'GUIDE d''évaluation'!HN408)</f>
        <v/>
      </c>
    </row>
    <row r="409" spans="125:125" x14ac:dyDescent="0.2">
      <c r="DU409" s="6" t="str">
        <f>IF('GUIDE d''évaluation'!HN409="","",'GUIDE d''évaluation'!HN409)</f>
        <v/>
      </c>
    </row>
    <row r="410" spans="125:125" x14ac:dyDescent="0.2">
      <c r="DU410" s="6" t="str">
        <f>IF('GUIDE d''évaluation'!HN410="","",'GUIDE d''évaluation'!HN410)</f>
        <v/>
      </c>
    </row>
    <row r="411" spans="125:125" x14ac:dyDescent="0.2">
      <c r="DU411" s="6" t="str">
        <f>IF('GUIDE d''évaluation'!HN411="","",'GUIDE d''évaluation'!HN411)</f>
        <v/>
      </c>
    </row>
    <row r="412" spans="125:125" x14ac:dyDescent="0.2">
      <c r="DU412" s="6" t="str">
        <f>IF('GUIDE d''évaluation'!HN412="","",'GUIDE d''évaluation'!HN412)</f>
        <v/>
      </c>
    </row>
    <row r="413" spans="125:125" x14ac:dyDescent="0.2">
      <c r="DU413" s="6" t="str">
        <f>IF('GUIDE d''évaluation'!HN413="","",'GUIDE d''évaluation'!HN413)</f>
        <v/>
      </c>
    </row>
    <row r="414" spans="125:125" x14ac:dyDescent="0.2">
      <c r="DU414" s="6" t="str">
        <f>IF('GUIDE d''évaluation'!HN414="","",'GUIDE d''évaluation'!HN414)</f>
        <v/>
      </c>
    </row>
    <row r="415" spans="125:125" x14ac:dyDescent="0.2">
      <c r="DU415" s="6" t="str">
        <f>IF('GUIDE d''évaluation'!HN415="","",'GUIDE d''évaluation'!HN415)</f>
        <v/>
      </c>
    </row>
    <row r="416" spans="125:125" x14ac:dyDescent="0.2">
      <c r="DU416" s="6" t="str">
        <f>IF('GUIDE d''évaluation'!HN416="","",'GUIDE d''évaluation'!HN416)</f>
        <v/>
      </c>
    </row>
    <row r="417" spans="125:125" x14ac:dyDescent="0.2">
      <c r="DU417" s="6" t="str">
        <f>IF('GUIDE d''évaluation'!HN417="","",'GUIDE d''évaluation'!HN417)</f>
        <v/>
      </c>
    </row>
    <row r="418" spans="125:125" x14ac:dyDescent="0.2">
      <c r="DU418" s="6" t="str">
        <f>IF('GUIDE d''évaluation'!HN418="","",'GUIDE d''évaluation'!HN418)</f>
        <v/>
      </c>
    </row>
    <row r="419" spans="125:125" x14ac:dyDescent="0.2">
      <c r="DU419" s="6" t="str">
        <f>IF('GUIDE d''évaluation'!HN419="","",'GUIDE d''évaluation'!HN419)</f>
        <v/>
      </c>
    </row>
    <row r="420" spans="125:125" x14ac:dyDescent="0.2">
      <c r="DU420" s="6" t="str">
        <f>IF('GUIDE d''évaluation'!HN420="","",'GUIDE d''évaluation'!HN420)</f>
        <v/>
      </c>
    </row>
    <row r="421" spans="125:125" x14ac:dyDescent="0.2">
      <c r="DU421" s="6" t="str">
        <f>IF('GUIDE d''évaluation'!HN421="","",'GUIDE d''évaluation'!HN421)</f>
        <v/>
      </c>
    </row>
    <row r="422" spans="125:125" x14ac:dyDescent="0.2">
      <c r="DU422" s="6" t="str">
        <f>IF('GUIDE d''évaluation'!HN422="","",'GUIDE d''évaluation'!HN422)</f>
        <v/>
      </c>
    </row>
    <row r="423" spans="125:125" x14ac:dyDescent="0.2">
      <c r="DU423" s="6" t="str">
        <f>IF('GUIDE d''évaluation'!HN423="","",'GUIDE d''évaluation'!HN423)</f>
        <v/>
      </c>
    </row>
    <row r="424" spans="125:125" x14ac:dyDescent="0.2">
      <c r="DU424" s="6" t="str">
        <f>IF('GUIDE d''évaluation'!HN424="","",'GUIDE d''évaluation'!HN424)</f>
        <v/>
      </c>
    </row>
    <row r="425" spans="125:125" x14ac:dyDescent="0.2">
      <c r="DU425" s="6" t="str">
        <f>IF('GUIDE d''évaluation'!HN425="","",'GUIDE d''évaluation'!HN425)</f>
        <v/>
      </c>
    </row>
    <row r="426" spans="125:125" x14ac:dyDescent="0.2">
      <c r="DU426" s="6" t="str">
        <f>IF('GUIDE d''évaluation'!HN426="","",'GUIDE d''évaluation'!HN426)</f>
        <v/>
      </c>
    </row>
    <row r="427" spans="125:125" x14ac:dyDescent="0.2">
      <c r="DU427" s="6" t="str">
        <f>IF('GUIDE d''évaluation'!HN427="","",'GUIDE d''évaluation'!HN427)</f>
        <v/>
      </c>
    </row>
    <row r="428" spans="125:125" x14ac:dyDescent="0.2">
      <c r="DU428" s="6" t="str">
        <f>IF('GUIDE d''évaluation'!HN428="","",'GUIDE d''évaluation'!HN428)</f>
        <v/>
      </c>
    </row>
    <row r="429" spans="125:125" x14ac:dyDescent="0.2">
      <c r="DU429" s="6" t="str">
        <f>IF('GUIDE d''évaluation'!HN429="","",'GUIDE d''évaluation'!HN429)</f>
        <v/>
      </c>
    </row>
    <row r="430" spans="125:125" x14ac:dyDescent="0.2">
      <c r="DU430" s="6" t="str">
        <f>IF('GUIDE d''évaluation'!HN430="","",'GUIDE d''évaluation'!HN430)</f>
        <v/>
      </c>
    </row>
    <row r="431" spans="125:125" x14ac:dyDescent="0.2">
      <c r="DU431" s="6" t="str">
        <f>IF('GUIDE d''évaluation'!HN431="","",'GUIDE d''évaluation'!HN431)</f>
        <v/>
      </c>
    </row>
    <row r="432" spans="125:125" x14ac:dyDescent="0.2">
      <c r="DU432" s="6" t="str">
        <f>IF('GUIDE d''évaluation'!HN432="","",'GUIDE d''évaluation'!HN432)</f>
        <v/>
      </c>
    </row>
    <row r="433" spans="125:125" x14ac:dyDescent="0.2">
      <c r="DU433" s="6" t="str">
        <f>IF('GUIDE d''évaluation'!HN433="","",'GUIDE d''évaluation'!HN433)</f>
        <v/>
      </c>
    </row>
    <row r="434" spans="125:125" x14ac:dyDescent="0.2">
      <c r="DU434" s="6" t="str">
        <f>IF('GUIDE d''évaluation'!HN434="","",'GUIDE d''évaluation'!HN434)</f>
        <v/>
      </c>
    </row>
    <row r="435" spans="125:125" x14ac:dyDescent="0.2">
      <c r="DU435" s="6" t="str">
        <f>IF('GUIDE d''évaluation'!HN435="","",'GUIDE d''évaluation'!HN435)</f>
        <v/>
      </c>
    </row>
    <row r="436" spans="125:125" x14ac:dyDescent="0.2">
      <c r="DU436" s="6" t="str">
        <f>IF('GUIDE d''évaluation'!HN436="","",'GUIDE d''évaluation'!HN436)</f>
        <v/>
      </c>
    </row>
    <row r="437" spans="125:125" x14ac:dyDescent="0.2">
      <c r="DU437" s="6" t="str">
        <f>IF('GUIDE d''évaluation'!HN437="","",'GUIDE d''évaluation'!HN437)</f>
        <v/>
      </c>
    </row>
    <row r="438" spans="125:125" x14ac:dyDescent="0.2">
      <c r="DU438" s="6" t="str">
        <f>IF('GUIDE d''évaluation'!HN438="","",'GUIDE d''évaluation'!HN438)</f>
        <v/>
      </c>
    </row>
    <row r="439" spans="125:125" x14ac:dyDescent="0.2">
      <c r="DU439" s="6" t="str">
        <f>IF('GUIDE d''évaluation'!HN439="","",'GUIDE d''évaluation'!HN439)</f>
        <v/>
      </c>
    </row>
    <row r="440" spans="125:125" x14ac:dyDescent="0.2">
      <c r="DU440" s="6" t="str">
        <f>IF('GUIDE d''évaluation'!HN440="","",'GUIDE d''évaluation'!HN440)</f>
        <v/>
      </c>
    </row>
    <row r="441" spans="125:125" x14ac:dyDescent="0.2">
      <c r="DU441" s="6" t="str">
        <f>IF('GUIDE d''évaluation'!HN441="","",'GUIDE d''évaluation'!HN441)</f>
        <v/>
      </c>
    </row>
    <row r="442" spans="125:125" x14ac:dyDescent="0.2">
      <c r="DU442" s="6" t="str">
        <f>IF('GUIDE d''évaluation'!HN442="","",'GUIDE d''évaluation'!HN442)</f>
        <v/>
      </c>
    </row>
    <row r="443" spans="125:125" x14ac:dyDescent="0.2">
      <c r="DU443" s="6" t="str">
        <f>IF('GUIDE d''évaluation'!HN443="","",'GUIDE d''évaluation'!HN443)</f>
        <v/>
      </c>
    </row>
    <row r="444" spans="125:125" x14ac:dyDescent="0.2">
      <c r="DU444" s="6" t="str">
        <f>IF('GUIDE d''évaluation'!HN444="","",'GUIDE d''évaluation'!HN444)</f>
        <v/>
      </c>
    </row>
    <row r="445" spans="125:125" x14ac:dyDescent="0.2">
      <c r="DU445" s="6" t="str">
        <f>IF('GUIDE d''évaluation'!HN445="","",'GUIDE d''évaluation'!HN445)</f>
        <v/>
      </c>
    </row>
    <row r="446" spans="125:125" x14ac:dyDescent="0.2">
      <c r="DU446" s="6" t="str">
        <f>IF('GUIDE d''évaluation'!HN446="","",'GUIDE d''évaluation'!HN446)</f>
        <v/>
      </c>
    </row>
    <row r="447" spans="125:125" x14ac:dyDescent="0.2">
      <c r="DU447" s="6" t="str">
        <f>IF('GUIDE d''évaluation'!HN447="","",'GUIDE d''évaluation'!HN447)</f>
        <v/>
      </c>
    </row>
    <row r="448" spans="125:125" x14ac:dyDescent="0.2">
      <c r="DU448" s="6" t="str">
        <f>IF('GUIDE d''évaluation'!HN448="","",'GUIDE d''évaluation'!HN448)</f>
        <v/>
      </c>
    </row>
    <row r="449" spans="125:125" x14ac:dyDescent="0.2">
      <c r="DU449" s="6" t="str">
        <f>IF('GUIDE d''évaluation'!HN449="","",'GUIDE d''évaluation'!HN449)</f>
        <v/>
      </c>
    </row>
    <row r="450" spans="125:125" x14ac:dyDescent="0.2">
      <c r="DU450" s="6" t="str">
        <f>IF('GUIDE d''évaluation'!HN450="","",'GUIDE d''évaluation'!HN450)</f>
        <v/>
      </c>
    </row>
  </sheetData>
  <sheetProtection password="C8DF" sheet="1" objects="1" scenarios="1" selectLockedCells="1"/>
  <mergeCells count="29">
    <mergeCell ref="Q2:W2"/>
    <mergeCell ref="Q3:W5"/>
    <mergeCell ref="Q6:R7"/>
    <mergeCell ref="U6:V7"/>
    <mergeCell ref="A19:A21"/>
    <mergeCell ref="A3:E5"/>
    <mergeCell ref="A2:E2"/>
    <mergeCell ref="C6:E6"/>
    <mergeCell ref="A7:A9"/>
    <mergeCell ref="A14:A16"/>
    <mergeCell ref="Q33:W33"/>
    <mergeCell ref="A31:A37"/>
    <mergeCell ref="V40:W41"/>
    <mergeCell ref="V37:W39"/>
    <mergeCell ref="V35:W36"/>
    <mergeCell ref="A41:A42"/>
    <mergeCell ref="R35:R40"/>
    <mergeCell ref="AX39:AY40"/>
    <mergeCell ref="AX42:AY42"/>
    <mergeCell ref="AJ38:AK38"/>
    <mergeCell ref="AX2:AY2"/>
    <mergeCell ref="AX3:AY5"/>
    <mergeCell ref="AX6:AY7"/>
    <mergeCell ref="AX38:AY38"/>
    <mergeCell ref="AJ2:AK2"/>
    <mergeCell ref="AJ6:AK7"/>
    <mergeCell ref="AJ3:AK5"/>
    <mergeCell ref="AJ42:AK42"/>
    <mergeCell ref="AJ39:AK40"/>
  </mergeCells>
  <conditionalFormatting sqref="AK18:AK37">
    <cfRule type="expression" dxfId="11" priority="9">
      <formula>LEFT(AK18,2)="CT"</formula>
    </cfRule>
    <cfRule type="expression" dxfId="10" priority="10">
      <formula>LEFT(AK18,17)="Orientation MCV-B"</formula>
    </cfRule>
    <cfRule type="expression" dxfId="9" priority="11">
      <formula>LEFT(AK18,17)="Orientation MCV-A"</formula>
    </cfRule>
    <cfRule type="expression" dxfId="8" priority="12">
      <formula>LEFT(AK18,14)="Orientation MA"</formula>
    </cfRule>
  </conditionalFormatting>
  <conditionalFormatting sqref="AK8:AK17">
    <cfRule type="expression" dxfId="7" priority="5">
      <formula>LEFT(AK8,2)="CT"</formula>
    </cfRule>
    <cfRule type="expression" dxfId="6" priority="6">
      <formula>LEFT(AK8,17)="Orientation MCV-B"</formula>
    </cfRule>
    <cfRule type="expression" dxfId="5" priority="7">
      <formula>LEFT(AK8,17)="Orientation MCV-A"</formula>
    </cfRule>
    <cfRule type="expression" dxfId="4" priority="8">
      <formula>LEFT(AK8,14)="Orientation MA"</formula>
    </cfRule>
  </conditionalFormatting>
  <conditionalFormatting sqref="AY8:AY37">
    <cfRule type="expression" dxfId="3" priority="1">
      <formula>LEFT(AY8,2)="CT"</formula>
    </cfRule>
    <cfRule type="expression" dxfId="2" priority="2">
      <formula>LEFT(AY8,17)="Orientation MCV-B"</formula>
    </cfRule>
    <cfRule type="expression" dxfId="1" priority="3">
      <formula>LEFT(AY8,17)="Orientation MCV-A"</formula>
    </cfRule>
    <cfRule type="expression" dxfId="0" priority="4">
      <formula>LEFT(AY8,14)="Orientation MA"</formula>
    </cfRule>
  </conditionalFormatting>
  <dataValidations count="3">
    <dataValidation type="textLength" allowBlank="1" showInputMessage="1" showErrorMessage="1" errorTitle="TEXTE TROP LONG !" error="Pas plus de 20 caractères,_x000a_espaces compris,_x000a_SVP" sqref="A14 A7">
      <formula1>0</formula1>
      <formula2>20</formula2>
    </dataValidation>
    <dataValidation type="list" allowBlank="1" showInputMessage="1" sqref="S8:S32 W8:W32">
      <formula1>$DV$300:$DV$325</formula1>
    </dataValidation>
    <dataValidation type="list" allowBlank="1" showInputMessage="1" sqref="AK8:AK37 AY8:AY37">
      <formula1>$DU$300:$DU$450</formula1>
    </dataValidation>
  </dataValidations>
  <hyperlinks>
    <hyperlink ref="V40:W42" r:id="rId1" display="Cliquez ICI"/>
    <hyperlink ref="E7" location="'Elève 01'!Impression_des_titres" display="'Elève 01'!Impression_des_titres"/>
    <hyperlink ref="E8" location="'Elève 02'!Impression_des_titres" display="'Elève 02'!Impression_des_titres"/>
    <hyperlink ref="E9" location="'Elève 03'!Impression_des_titres" display="'Elève 03'!Impression_des_titres"/>
    <hyperlink ref="E10" location="'Elève 04'!Impression_des_titres" display="'Elève 04'!Impression_des_titres"/>
    <hyperlink ref="E11" location="'Elève 05'!Impression_des_titres" display="'Elève 05'!Impression_des_titres"/>
    <hyperlink ref="E12" location="'Elève 06'!Impression_des_titres" display="'Elève 06'!Impression_des_titres"/>
    <hyperlink ref="E13" location="'Elève 07'!Impression_des_titres" display="'Elève 07'!Impression_des_titres"/>
    <hyperlink ref="E14" location="'Elève 08'!Impression_des_titres" display="'Elève 08'!Impression_des_titres"/>
    <hyperlink ref="E15" location="'Elève 09'!Impression_des_titres" display="'Elève 09'!Impression_des_titres"/>
    <hyperlink ref="E16" location="'Elève 10'!Impression_des_titres" display="'Elève 10'!Impression_des_titres"/>
    <hyperlink ref="E17" location="'Elève 11'!Impression_des_titres" display="'Elève 11'!Impression_des_titres"/>
    <hyperlink ref="E18" location="'Elève 12'!Impression_des_titres" display="'Elève 12'!Impression_des_titres"/>
    <hyperlink ref="E19" location="'Elève 13'!Impression_des_titres" display="'Elève 13'!Impression_des_titres"/>
    <hyperlink ref="E20" location="'Elève 14'!Impression_des_titres" display="'Elève 14'!Impression_des_titres"/>
    <hyperlink ref="E21" location="'Elève 15'!Impression_des_titres" display="'Elève 15'!Impression_des_titres"/>
    <hyperlink ref="E22" location="'Elève 16'!Impression_des_titres" display="'Elève 16'!Impression_des_titres"/>
    <hyperlink ref="E23" location="'Elève 17'!Impression_des_titres" display="'Elève 17'!Impression_des_titres"/>
    <hyperlink ref="E24" location="'Elève 18'!Impression_des_titres" display="'Elève 18'!Impression_des_titres"/>
    <hyperlink ref="E25" location="'Elève 19'!Impression_des_titres" display="'Elève 19'!Impression_des_titres"/>
    <hyperlink ref="E26" location="'Elève 20'!Impression_des_titres" display="'Elève 20'!Impression_des_titres"/>
    <hyperlink ref="E27" location="'Elève 21'!Impression_des_titres" display="'Elève 21'!Impression_des_titres"/>
    <hyperlink ref="E28" location="'Elève 22'!Impression_des_titres" display="'Elève 22'!Impression_des_titres"/>
    <hyperlink ref="E29" location="'Elève 23'!Impression_des_titres" display="'Elève 23'!Impression_des_titres"/>
    <hyperlink ref="E30" location="'Elève 24'!Impression_des_titres" display="'Elève 24'!Impression_des_titres"/>
    <hyperlink ref="E31" location="'Elève 25'!Impression_des_titres" display="'Elève 25'!Impression_des_titres"/>
    <hyperlink ref="E32" location="'Elève 26'!Impression_des_titres" display="'Elève 26'!Impression_des_titres"/>
    <hyperlink ref="E33" location="'Elève 27'!Impression_des_titres" display="'Elève 27'!Impression_des_titres"/>
    <hyperlink ref="E34" location="'Elève 28'!Impression_des_titres" display="'Elève 28'!Impression_des_titres"/>
    <hyperlink ref="E35" location="'Elève 29'!Impression_des_titres" display="Elève 30'!Impression_des_titres"/>
    <hyperlink ref="E36" location="'Elève 30'!Impression_des_titres" display="'Elève 30'!Impression_des_titres"/>
    <hyperlink ref="E37" location="'Elève 31'!Impression_des_titres" display="'Elève 31'!Impression_des_titres"/>
    <hyperlink ref="E38" location="'Elève 32'!Impression_des_titres" display="'Elève 32'!Impression_des_titres"/>
    <hyperlink ref="E39" location="'Elève 33'!Impression_des_titres" display="'Elève 33'!Impression_des_titres"/>
    <hyperlink ref="E40" location="'Elève 34'!Impression_des_titres" display="'Elève 34'!Impression_des_titres"/>
    <hyperlink ref="E41" location="'Elève 35'!Impression_des_titres" display="'Elève 35'!Impression_des_titres"/>
    <hyperlink ref="E42" location="'Elève 36'!Impression_des_titres" display="'Elève 36'!Impression_des_titres"/>
  </hyperlinks>
  <pageMargins left="0.59055118110236227" right="0.31496062992125984" top="0.39370078740157483" bottom="0.19685039370078741" header="0.31496062992125984" footer="0.31496062992125984"/>
  <pageSetup paperSize="9" orientation="portrait" r:id="rId2"/>
  <drawing r:id="rId3"/>
  <legacyDrawing r:id="rId4"/>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7" t="str">
        <f>IF(OR('Classe, période, dates, coef'!A7="",'Classe, période, dates, coef'!A14=""),'Bilan Groupe Compétences'!B3,CONCATENATE('Classe, période, dates, coef'!A7,"  ~  Période : ",'Classe, période, dates, coef'!A14))</f>
        <v>Affichage classe et période : Complétez l'onglet ''Classe, période, dates, coef''</v>
      </c>
      <c r="C1" s="357"/>
      <c r="D1" s="357"/>
      <c r="E1" s="357"/>
      <c r="F1" s="357"/>
      <c r="G1" s="357"/>
      <c r="H1" s="357"/>
      <c r="I1" s="357"/>
      <c r="J1" s="111" t="str">
        <f>CONCATENATE("   ",'Bilan Groupe Compétences'!DW303)</f>
        <v xml:space="preserve">   Seconde Relation Client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5" t="str">
        <f ca="1">IF(INDEX($HF$301:$HG$338,MATCH(RIGHT(CELL("nomfichier",$HF$301),2),$HF$301:$HF$338,0),2)=0,'Classe, période, dates, coef'!DW301,INDEX($HF$301:$HG$338,MATCH(RIGHT(CELL("nomfichier",$HF$301),2),$HF$301:$HF$338,0),2))</f>
        <v>Nom élève &gt; Complétez l'onglet ''Classe, période, dates, coef''</v>
      </c>
      <c r="B2" s="355"/>
      <c r="C2" s="355"/>
      <c r="D2" s="355"/>
      <c r="E2" s="355"/>
      <c r="F2" s="355"/>
      <c r="G2" s="355"/>
      <c r="H2" s="355"/>
      <c r="I2" s="355"/>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5"/>
      <c r="B3" s="355"/>
      <c r="C3" s="355"/>
      <c r="D3" s="355"/>
      <c r="E3" s="355"/>
      <c r="F3" s="355"/>
      <c r="G3" s="355"/>
      <c r="H3" s="355"/>
      <c r="I3" s="355"/>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6"/>
      <c r="B4" s="356"/>
      <c r="C4" s="356"/>
      <c r="D4" s="356"/>
      <c r="E4" s="356"/>
      <c r="F4" s="356"/>
      <c r="G4" s="356"/>
      <c r="H4" s="356"/>
      <c r="I4" s="356"/>
    </row>
    <row r="5" spans="1:127" ht="21" customHeight="1" thickTop="1" x14ac:dyDescent="0.2">
      <c r="A5" s="365" t="s">
        <v>49</v>
      </c>
      <c r="B5" s="366"/>
      <c r="C5" s="382" t="s">
        <v>75</v>
      </c>
      <c r="D5" s="55">
        <v>4</v>
      </c>
      <c r="E5" s="385" t="s">
        <v>99</v>
      </c>
      <c r="F5" s="385"/>
      <c r="G5" s="385"/>
      <c r="H5" s="385"/>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7"/>
      <c r="B6" s="368"/>
      <c r="C6" s="383"/>
      <c r="D6" s="90">
        <v>4</v>
      </c>
      <c r="E6" s="386" t="s">
        <v>100</v>
      </c>
      <c r="F6" s="386"/>
      <c r="G6" s="386"/>
      <c r="H6" s="386"/>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9" t="str">
        <f>IF(COUNTA(J5:BG6)-COUNTIF(J5:BG6,"")=0,"",IF(ISTEXT(HT300),HT300,ROUND(HT300,1)))</f>
        <v/>
      </c>
      <c r="B7" s="370"/>
      <c r="C7" s="383"/>
      <c r="D7" s="204">
        <v>4</v>
      </c>
      <c r="E7" s="203"/>
      <c r="F7" s="400" t="s">
        <v>122</v>
      </c>
      <c r="G7" s="400"/>
      <c r="H7" s="400"/>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1"/>
      <c r="B8" s="372"/>
      <c r="C8" s="384"/>
      <c r="D8" s="201">
        <v>4</v>
      </c>
      <c r="E8" s="202"/>
      <c r="F8" s="401" t="s">
        <v>232</v>
      </c>
      <c r="G8" s="401"/>
      <c r="H8" s="401"/>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2" t="s">
        <v>22</v>
      </c>
      <c r="B9" s="393"/>
      <c r="C9" s="393"/>
      <c r="D9" s="393"/>
      <c r="E9" s="97">
        <v>4</v>
      </c>
      <c r="F9" s="387" t="s">
        <v>118</v>
      </c>
      <c r="G9" s="388"/>
      <c r="H9" s="388"/>
      <c r="I9" s="389"/>
      <c r="J9" s="375" t="str">
        <f t="shared" ref="J9:BG9" ca="1" si="3">IF(OFFSET($HN$301,COLUMN(A:A)-1,0)=0,"",OFFSET($HN$301,COLUMN(A:A)-1,0))</f>
        <v/>
      </c>
      <c r="K9" s="358" t="str">
        <f t="shared" ca="1" si="3"/>
        <v/>
      </c>
      <c r="L9" s="358" t="str">
        <f t="shared" ca="1" si="3"/>
        <v/>
      </c>
      <c r="M9" s="358" t="str">
        <f t="shared" ca="1" si="3"/>
        <v/>
      </c>
      <c r="N9" s="358" t="str">
        <f t="shared" ca="1" si="3"/>
        <v/>
      </c>
      <c r="O9" s="358" t="str">
        <f t="shared" ca="1" si="3"/>
        <v/>
      </c>
      <c r="P9" s="358" t="str">
        <f t="shared" ca="1" si="3"/>
        <v/>
      </c>
      <c r="Q9" s="358" t="str">
        <f t="shared" ca="1" si="3"/>
        <v/>
      </c>
      <c r="R9" s="358" t="str">
        <f t="shared" ca="1" si="3"/>
        <v/>
      </c>
      <c r="S9" s="358" t="str">
        <f t="shared" ca="1" si="3"/>
        <v/>
      </c>
      <c r="T9" s="358" t="str">
        <f t="shared" ca="1" si="3"/>
        <v/>
      </c>
      <c r="U9" s="358" t="str">
        <f t="shared" ca="1" si="3"/>
        <v/>
      </c>
      <c r="V9" s="358" t="str">
        <f t="shared" ca="1" si="3"/>
        <v/>
      </c>
      <c r="W9" s="358" t="str">
        <f t="shared" ca="1" si="3"/>
        <v/>
      </c>
      <c r="X9" s="358" t="str">
        <f t="shared" ca="1" si="3"/>
        <v/>
      </c>
      <c r="Y9" s="358" t="str">
        <f t="shared" ca="1" si="3"/>
        <v/>
      </c>
      <c r="Z9" s="358" t="str">
        <f t="shared" ca="1" si="3"/>
        <v/>
      </c>
      <c r="AA9" s="358" t="str">
        <f t="shared" ca="1" si="3"/>
        <v/>
      </c>
      <c r="AB9" s="358" t="str">
        <f t="shared" ca="1" si="3"/>
        <v/>
      </c>
      <c r="AC9" s="358" t="str">
        <f t="shared" ca="1" si="3"/>
        <v/>
      </c>
      <c r="AD9" s="358" t="str">
        <f t="shared" ca="1" si="3"/>
        <v/>
      </c>
      <c r="AE9" s="358" t="str">
        <f t="shared" ca="1" si="3"/>
        <v/>
      </c>
      <c r="AF9" s="358" t="str">
        <f t="shared" ca="1" si="3"/>
        <v/>
      </c>
      <c r="AG9" s="358" t="str">
        <f t="shared" ca="1" si="3"/>
        <v/>
      </c>
      <c r="AH9" s="358" t="str">
        <f t="shared" ca="1" si="3"/>
        <v/>
      </c>
      <c r="AI9" s="358" t="str">
        <f t="shared" ca="1" si="3"/>
        <v/>
      </c>
      <c r="AJ9" s="358" t="str">
        <f t="shared" ca="1" si="3"/>
        <v/>
      </c>
      <c r="AK9" s="358" t="str">
        <f t="shared" ca="1" si="3"/>
        <v/>
      </c>
      <c r="AL9" s="358" t="str">
        <f t="shared" ca="1" si="3"/>
        <v/>
      </c>
      <c r="AM9" s="358" t="str">
        <f t="shared" ca="1" si="3"/>
        <v/>
      </c>
      <c r="AN9" s="358" t="str">
        <f t="shared" ca="1" si="3"/>
        <v/>
      </c>
      <c r="AO9" s="358" t="str">
        <f t="shared" ca="1" si="3"/>
        <v/>
      </c>
      <c r="AP9" s="358" t="str">
        <f t="shared" ca="1" si="3"/>
        <v/>
      </c>
      <c r="AQ9" s="358" t="str">
        <f t="shared" ca="1" si="3"/>
        <v/>
      </c>
      <c r="AR9" s="358" t="str">
        <f t="shared" ca="1" si="3"/>
        <v/>
      </c>
      <c r="AS9" s="358" t="str">
        <f t="shared" ca="1" si="3"/>
        <v/>
      </c>
      <c r="AT9" s="358" t="str">
        <f t="shared" ca="1" si="3"/>
        <v/>
      </c>
      <c r="AU9" s="358" t="str">
        <f t="shared" ca="1" si="3"/>
        <v/>
      </c>
      <c r="AV9" s="358" t="str">
        <f t="shared" ca="1" si="3"/>
        <v/>
      </c>
      <c r="AW9" s="358" t="str">
        <f t="shared" ca="1" si="3"/>
        <v/>
      </c>
      <c r="AX9" s="358" t="str">
        <f t="shared" ca="1" si="3"/>
        <v/>
      </c>
      <c r="AY9" s="358" t="str">
        <f t="shared" ca="1" si="3"/>
        <v/>
      </c>
      <c r="AZ9" s="358" t="str">
        <f t="shared" ca="1" si="3"/>
        <v/>
      </c>
      <c r="BA9" s="358" t="str">
        <f t="shared" ca="1" si="3"/>
        <v/>
      </c>
      <c r="BB9" s="358" t="str">
        <f t="shared" ca="1" si="3"/>
        <v/>
      </c>
      <c r="BC9" s="358" t="str">
        <f t="shared" ca="1" si="3"/>
        <v/>
      </c>
      <c r="BD9" s="358" t="str">
        <f t="shared" ca="1" si="3"/>
        <v/>
      </c>
      <c r="BE9" s="358" t="str">
        <f t="shared" ca="1" si="3"/>
        <v/>
      </c>
      <c r="BF9" s="358" t="str">
        <f t="shared" ca="1" si="3"/>
        <v/>
      </c>
      <c r="BG9" s="373" t="str">
        <f t="shared" ca="1" si="3"/>
        <v/>
      </c>
      <c r="DF9" s="9"/>
      <c r="DG9" s="28"/>
      <c r="DI9" s="28"/>
      <c r="DK9" s="28"/>
      <c r="DO9" s="28"/>
      <c r="DQ9" s="28"/>
      <c r="DS9" s="28"/>
      <c r="DU9" s="28"/>
      <c r="DW9" s="28"/>
    </row>
    <row r="10" spans="1:127" ht="36" customHeight="1" x14ac:dyDescent="0.2">
      <c r="A10" s="394" t="s">
        <v>23</v>
      </c>
      <c r="B10" s="395"/>
      <c r="C10" s="395"/>
      <c r="D10" s="395"/>
      <c r="E10" s="396"/>
      <c r="F10" s="112" t="str">
        <f>E6</f>
        <v>Moyenne minimale indicative</v>
      </c>
      <c r="G10" s="113" t="str">
        <f>E5</f>
        <v>Moyenne maximale indicative</v>
      </c>
      <c r="H10" s="390" t="s">
        <v>77</v>
      </c>
      <c r="I10" s="391"/>
      <c r="J10" s="376"/>
      <c r="K10" s="359"/>
      <c r="L10" s="359"/>
      <c r="M10" s="359"/>
      <c r="N10" s="359"/>
      <c r="O10" s="359"/>
      <c r="P10" s="359"/>
      <c r="Q10" s="359"/>
      <c r="R10" s="359"/>
      <c r="S10" s="359"/>
      <c r="T10" s="359"/>
      <c r="U10" s="359"/>
      <c r="V10" s="359"/>
      <c r="W10" s="359"/>
      <c r="X10" s="359"/>
      <c r="Y10" s="359"/>
      <c r="Z10" s="359"/>
      <c r="AA10" s="359"/>
      <c r="AB10" s="359"/>
      <c r="AC10" s="359"/>
      <c r="AD10" s="359"/>
      <c r="AE10" s="359"/>
      <c r="AF10" s="359"/>
      <c r="AG10" s="359"/>
      <c r="AH10" s="359"/>
      <c r="AI10" s="359"/>
      <c r="AJ10" s="359"/>
      <c r="AK10" s="359"/>
      <c r="AL10" s="359"/>
      <c r="AM10" s="359"/>
      <c r="AN10" s="359"/>
      <c r="AO10" s="359"/>
      <c r="AP10" s="359"/>
      <c r="AQ10" s="359"/>
      <c r="AR10" s="359"/>
      <c r="AS10" s="359"/>
      <c r="AT10" s="359"/>
      <c r="AU10" s="359"/>
      <c r="AV10" s="359"/>
      <c r="AW10" s="359"/>
      <c r="AX10" s="359"/>
      <c r="AY10" s="359"/>
      <c r="AZ10" s="359"/>
      <c r="BA10" s="359"/>
      <c r="BB10" s="359"/>
      <c r="BC10" s="359"/>
      <c r="BD10" s="359"/>
      <c r="BE10" s="359"/>
      <c r="BF10" s="359"/>
      <c r="BG10" s="374"/>
      <c r="DF10" s="9"/>
      <c r="DG10" s="28"/>
      <c r="DI10" s="28"/>
      <c r="DK10" s="28"/>
      <c r="DO10" s="28"/>
      <c r="DQ10" s="28"/>
      <c r="DS10" s="28"/>
      <c r="DU10" s="28"/>
      <c r="DW10" s="28"/>
    </row>
    <row r="11" spans="1:127" ht="12.75" customHeight="1" x14ac:dyDescent="0.2">
      <c r="A11" s="397">
        <v>6</v>
      </c>
      <c r="B11" s="398"/>
      <c r="C11" s="398"/>
      <c r="D11" s="398"/>
      <c r="E11" s="399"/>
      <c r="F11" s="82">
        <v>6</v>
      </c>
      <c r="G11" s="100">
        <v>6</v>
      </c>
      <c r="H11" s="377">
        <v>6</v>
      </c>
      <c r="I11" s="378"/>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2" t="str">
        <f>IF('Bilan Groupe Compétences'!A13="","",'Bilan Groupe Compétences'!A13)</f>
        <v>Orientation MA1 : Communiquer avec courtoisie, faire preuve de serviabilité, de calme et de tact</v>
      </c>
      <c r="B12" s="363"/>
      <c r="C12" s="363"/>
      <c r="D12" s="363"/>
      <c r="E12" s="363"/>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60" t="str">
        <f t="shared" ref="H12:H71" si="6">IF(HR307="","",HR307)</f>
        <v/>
      </c>
      <c r="I12" s="361"/>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2" t="str">
        <f>IF('Bilan Groupe Compétences'!A14="","",'Bilan Groupe Compétences'!A14)</f>
        <v>Orientation MA2 : Maintenir son espace de travail fonctionnel et propre dans le respect des règles internes</v>
      </c>
      <c r="B13" s="363"/>
      <c r="C13" s="363"/>
      <c r="D13" s="363"/>
      <c r="E13" s="364"/>
      <c r="F13" s="96" t="str">
        <f t="shared" si="4"/>
        <v/>
      </c>
      <c r="G13" s="95" t="str">
        <f t="shared" si="5"/>
        <v/>
      </c>
      <c r="H13" s="360" t="str">
        <f t="shared" si="6"/>
        <v/>
      </c>
      <c r="I13" s="361"/>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2" t="str">
        <f>IF('Bilan Groupe Compétences'!A15="","",'Bilan Groupe Compétences'!A15)</f>
        <v>Orientation MA3 : Rechercher, trier, classifier, sélectionner l'information papier et numérique</v>
      </c>
      <c r="B14" s="363"/>
      <c r="C14" s="363"/>
      <c r="D14" s="363"/>
      <c r="E14" s="364"/>
      <c r="F14" s="96" t="str">
        <f t="shared" si="4"/>
        <v/>
      </c>
      <c r="G14" s="95" t="str">
        <f t="shared" si="5"/>
        <v/>
      </c>
      <c r="H14" s="360" t="str">
        <f t="shared" si="6"/>
        <v/>
      </c>
      <c r="I14" s="361"/>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2" t="str">
        <f>IF('Bilan Groupe Compétences'!A16="","",'Bilan Groupe Compétences'!A16)</f>
        <v>Orientation MA4 : Rédiger correctement des messages et comptes-rendus simples</v>
      </c>
      <c r="B15" s="363"/>
      <c r="C15" s="363"/>
      <c r="D15" s="363"/>
      <c r="E15" s="364"/>
      <c r="F15" s="96" t="str">
        <f t="shared" si="4"/>
        <v/>
      </c>
      <c r="G15" s="95" t="str">
        <f t="shared" si="5"/>
        <v/>
      </c>
      <c r="H15" s="360" t="str">
        <f t="shared" si="6"/>
        <v/>
      </c>
      <c r="I15" s="361"/>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2" t="str">
        <f>IF('Bilan Groupe Compétences'!A17="","",'Bilan Groupe Compétences'!A17)</f>
        <v>Orientation MA5 : Montrer de l'intérêt pour l'anglais et/ou autre(s) langue(s) étrangère(s)</v>
      </c>
      <c r="B16" s="363"/>
      <c r="C16" s="363"/>
      <c r="D16" s="363"/>
      <c r="E16" s="364"/>
      <c r="F16" s="96" t="str">
        <f t="shared" si="4"/>
        <v/>
      </c>
      <c r="G16" s="95" t="str">
        <f t="shared" si="5"/>
        <v/>
      </c>
      <c r="H16" s="360" t="str">
        <f t="shared" si="6"/>
        <v/>
      </c>
      <c r="I16" s="361"/>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2" t="str">
        <f>IF('Bilan Groupe Compétences'!A18="","",'Bilan Groupe Compétences'!A18)</f>
        <v>Orientation MCV-A1 : Effectuer et comprendre des calculs commerciaux simples (cadencier, % TVA et réduction)</v>
      </c>
      <c r="B17" s="363"/>
      <c r="C17" s="363"/>
      <c r="D17" s="363"/>
      <c r="E17" s="364"/>
      <c r="F17" s="96" t="str">
        <f t="shared" si="4"/>
        <v/>
      </c>
      <c r="G17" s="95" t="str">
        <f t="shared" si="5"/>
        <v/>
      </c>
      <c r="H17" s="360" t="str">
        <f t="shared" si="6"/>
        <v/>
      </c>
      <c r="I17" s="361"/>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2" t="str">
        <f>IF('Bilan Groupe Compétences'!A19="","",'Bilan Groupe Compétences'!A19)</f>
        <v>Orientation MCV-A2 : Travailler en équipe, collaborer, communiquer avec ses collaborateurs</v>
      </c>
      <c r="B18" s="363"/>
      <c r="C18" s="363"/>
      <c r="D18" s="363"/>
      <c r="E18" s="364"/>
      <c r="F18" s="96" t="str">
        <f t="shared" si="4"/>
        <v/>
      </c>
      <c r="G18" s="95" t="str">
        <f t="shared" si="5"/>
        <v/>
      </c>
      <c r="H18" s="360" t="str">
        <f t="shared" si="6"/>
        <v/>
      </c>
      <c r="I18" s="361"/>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2" t="str">
        <f>IF('Bilan Groupe Compétences'!A20="","",'Bilan Groupe Compétences'!A20)</f>
        <v>Orientation MCV-A3 : Argumenter, convaincre, répondre à des objections sur des sujets (ou produits) simples</v>
      </c>
      <c r="B19" s="363"/>
      <c r="C19" s="363"/>
      <c r="D19" s="363"/>
      <c r="E19" s="364"/>
      <c r="F19" s="96" t="str">
        <f t="shared" si="4"/>
        <v/>
      </c>
      <c r="G19" s="95" t="str">
        <f t="shared" si="5"/>
        <v/>
      </c>
      <c r="H19" s="360" t="str">
        <f t="shared" si="6"/>
        <v/>
      </c>
      <c r="I19" s="361"/>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2" t="str">
        <f>IF('Bilan Groupe Compétences'!A21="","",'Bilan Groupe Compétences'!A21)</f>
        <v>Orientation MCV-A4 : Se montrer dynamique, rapide et efficace dans la réalisation de tâches matérielles</v>
      </c>
      <c r="B20" s="363"/>
      <c r="C20" s="363"/>
      <c r="D20" s="363"/>
      <c r="E20" s="364"/>
      <c r="F20" s="96" t="str">
        <f t="shared" si="4"/>
        <v/>
      </c>
      <c r="G20" s="95" t="str">
        <f t="shared" si="5"/>
        <v/>
      </c>
      <c r="H20" s="360" t="str">
        <f t="shared" si="6"/>
        <v/>
      </c>
      <c r="I20" s="361"/>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2" t="str">
        <f>IF('Bilan Groupe Compétences'!A22="","",'Bilan Groupe Compétences'!A22)</f>
        <v>Orientation MCV-A5 : Mettre en valeur des présentations de produits et/ou créer des affichettes attrayantes</v>
      </c>
      <c r="B21" s="363"/>
      <c r="C21" s="363"/>
      <c r="D21" s="363"/>
      <c r="E21" s="364"/>
      <c r="F21" s="96" t="str">
        <f t="shared" si="4"/>
        <v/>
      </c>
      <c r="G21" s="95" t="str">
        <f t="shared" si="5"/>
        <v/>
      </c>
      <c r="H21" s="360" t="str">
        <f t="shared" si="6"/>
        <v/>
      </c>
      <c r="I21" s="361"/>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2" t="str">
        <f>IF('Bilan Groupe Compétences'!A23="","",'Bilan Groupe Compétences'!A23)</f>
        <v>Orientation MCV-B1 : Travailler en autonomie, faire preuve d’indépendance et d’organisation, prendre des initiatives</v>
      </c>
      <c r="B22" s="363"/>
      <c r="C22" s="363"/>
      <c r="D22" s="363"/>
      <c r="E22" s="364"/>
      <c r="F22" s="96" t="str">
        <f t="shared" si="4"/>
        <v/>
      </c>
      <c r="G22" s="95" t="str">
        <f t="shared" si="5"/>
        <v/>
      </c>
      <c r="H22" s="360" t="str">
        <f t="shared" si="6"/>
        <v/>
      </c>
      <c r="I22" s="361"/>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2" t="str">
        <f>IF('Bilan Groupe Compétences'!A24="","",'Bilan Groupe Compétences'!A24)</f>
        <v>Orientation MCV-B2 : Faire preuve de qualité d'écoute, d'observation, d'adaptabilité et d'aisance verbale</v>
      </c>
      <c r="B23" s="363"/>
      <c r="C23" s="363"/>
      <c r="D23" s="363"/>
      <c r="E23" s="364"/>
      <c r="F23" s="96" t="str">
        <f t="shared" si="4"/>
        <v/>
      </c>
      <c r="G23" s="95" t="str">
        <f t="shared" si="5"/>
        <v/>
      </c>
      <c r="H23" s="360" t="str">
        <f t="shared" si="6"/>
        <v/>
      </c>
      <c r="I23" s="361"/>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2" t="str">
        <f>IF('Bilan Groupe Compétences'!A25="","",'Bilan Groupe Compétences'!A25)</f>
        <v>Orientation MCV-B3 : Faire preuve d'aisance, de persévérance dans l'argumentation, la réponse aux objections</v>
      </c>
      <c r="B24" s="363"/>
      <c r="C24" s="363"/>
      <c r="D24" s="363"/>
      <c r="E24" s="364"/>
      <c r="F24" s="96" t="str">
        <f t="shared" si="4"/>
        <v/>
      </c>
      <c r="G24" s="95" t="str">
        <f t="shared" si="5"/>
        <v/>
      </c>
      <c r="H24" s="360" t="str">
        <f t="shared" si="6"/>
        <v/>
      </c>
      <c r="I24" s="361"/>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2" t="str">
        <f>IF('Bilan Groupe Compétences'!A26="","",'Bilan Groupe Compétences'!A26)</f>
        <v>Orientation MCV-B4 : Analyser, synthétiser, s’autoanalyser avec pertinence à l’oral ou l’écrit</v>
      </c>
      <c r="B25" s="363"/>
      <c r="C25" s="363"/>
      <c r="D25" s="363"/>
      <c r="E25" s="364"/>
      <c r="F25" s="96" t="str">
        <f t="shared" si="4"/>
        <v/>
      </c>
      <c r="G25" s="95" t="str">
        <f t="shared" si="5"/>
        <v/>
      </c>
      <c r="H25" s="360" t="str">
        <f t="shared" si="6"/>
        <v/>
      </c>
      <c r="I25" s="361"/>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2" t="str">
        <f>IF('Bilan Groupe Compétences'!A27="","",'Bilan Groupe Compétences'!A27)</f>
        <v>Orientation MCV-B5 : Se montrer rationnel, flexible et entreprenant dans des situations de mobilité</v>
      </c>
      <c r="B26" s="363"/>
      <c r="C26" s="363"/>
      <c r="D26" s="363"/>
      <c r="E26" s="364"/>
      <c r="F26" s="96" t="str">
        <f t="shared" si="4"/>
        <v/>
      </c>
      <c r="G26" s="95" t="str">
        <f t="shared" si="5"/>
        <v/>
      </c>
      <c r="H26" s="360" t="str">
        <f t="shared" si="6"/>
        <v/>
      </c>
      <c r="I26" s="361"/>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2" t="str">
        <f>IF('Bilan Groupe Compétences'!A28="","",'Bilan Groupe Compétences'!A28)</f>
        <v>1.A. Prendre contact avec le client interne ou externe (ou prospect), dans un cadre omnicanal :</v>
      </c>
      <c r="B27" s="363"/>
      <c r="C27" s="363"/>
      <c r="D27" s="363"/>
      <c r="E27" s="364"/>
      <c r="F27" s="96" t="str">
        <f t="shared" si="4"/>
        <v/>
      </c>
      <c r="G27" s="95" t="str">
        <f t="shared" si="5"/>
        <v/>
      </c>
      <c r="H27" s="360" t="str">
        <f t="shared" si="6"/>
        <v/>
      </c>
      <c r="I27" s="361"/>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2" t="str">
        <f>IF('Bilan Groupe Compétences'!A29="","",'Bilan Groupe Compétences'!A29)</f>
        <v>1.B. Identifier le client externe ou interne à l’organisation et ses caractéristiques, dans un cadre omnicanal</v>
      </c>
      <c r="B28" s="363"/>
      <c r="C28" s="363"/>
      <c r="D28" s="363"/>
      <c r="E28" s="364"/>
      <c r="F28" s="96" t="str">
        <f t="shared" si="4"/>
        <v/>
      </c>
      <c r="G28" s="95" t="str">
        <f t="shared" si="5"/>
        <v/>
      </c>
      <c r="H28" s="360" t="str">
        <f t="shared" si="6"/>
        <v/>
      </c>
      <c r="I28" s="361"/>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2" t="str">
        <f>IF('Bilan Groupe Compétences'!A30="","",'Bilan Groupe Compétences'!A30)</f>
        <v>1.C. Identifier le besoin du client externe ou interne (ou du prospect), dans un cadre omnicanal</v>
      </c>
      <c r="B29" s="363"/>
      <c r="C29" s="363"/>
      <c r="D29" s="363"/>
      <c r="E29" s="364"/>
      <c r="F29" s="96" t="str">
        <f t="shared" si="4"/>
        <v/>
      </c>
      <c r="G29" s="95" t="str">
        <f t="shared" si="5"/>
        <v/>
      </c>
      <c r="H29" s="360" t="str">
        <f t="shared" si="6"/>
        <v/>
      </c>
      <c r="I29" s="361"/>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2" t="str">
        <f>IF('Bilan Groupe Compétences'!A31="","",'Bilan Groupe Compétences'!A31)</f>
        <v>1.D. Proposer une solution adaptée au parcours et à l’expérience du client interne ou externe (ou prospect), dans un cadre omnicanal</v>
      </c>
      <c r="B30" s="363"/>
      <c r="C30" s="363"/>
      <c r="D30" s="363"/>
      <c r="E30" s="364"/>
      <c r="F30" s="96" t="str">
        <f t="shared" si="4"/>
        <v/>
      </c>
      <c r="G30" s="95" t="str">
        <f t="shared" si="5"/>
        <v/>
      </c>
      <c r="H30" s="360" t="str">
        <f t="shared" si="6"/>
        <v/>
      </c>
      <c r="I30" s="361"/>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2" t="str">
        <f>IF('Bilan Groupe Compétences'!A32="","",'Bilan Groupe Compétences'!A32)</f>
        <v>2.A. Gérer le suivi de la demande du client interne ou externe (ou du prospect) dans un cadre omnicanal, notamment :</v>
      </c>
      <c r="B31" s="363"/>
      <c r="C31" s="363"/>
      <c r="D31" s="363"/>
      <c r="E31" s="364"/>
      <c r="F31" s="96" t="str">
        <f t="shared" si="4"/>
        <v/>
      </c>
      <c r="G31" s="95" t="str">
        <f t="shared" si="5"/>
        <v/>
      </c>
      <c r="H31" s="360" t="str">
        <f t="shared" si="6"/>
        <v/>
      </c>
      <c r="I31" s="361"/>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2" t="str">
        <f>IF('Bilan Groupe Compétences'!A33="","",'Bilan Groupe Compétences'!A33)</f>
        <v>2.B. Satisfaire le client interne ou externe (ou prospect) dans un cadre omnicanal</v>
      </c>
      <c r="B32" s="363"/>
      <c r="C32" s="363"/>
      <c r="D32" s="363"/>
      <c r="E32" s="364"/>
      <c r="F32" s="96" t="str">
        <f t="shared" si="4"/>
        <v/>
      </c>
      <c r="G32" s="95" t="str">
        <f t="shared" si="5"/>
        <v/>
      </c>
      <c r="H32" s="360" t="str">
        <f t="shared" si="6"/>
        <v/>
      </c>
      <c r="I32" s="361"/>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2" t="str">
        <f>IF('Bilan Groupe Compétences'!A34="","",'Bilan Groupe Compétences'!A34)</f>
        <v>2.C. Fidéliser/pérenniser la relation avec le client interne ou externe dans un cadre omnicanal</v>
      </c>
      <c r="B33" s="363"/>
      <c r="C33" s="363"/>
      <c r="D33" s="363"/>
      <c r="E33" s="364"/>
      <c r="F33" s="96" t="str">
        <f t="shared" si="4"/>
        <v/>
      </c>
      <c r="G33" s="95" t="str">
        <f t="shared" si="5"/>
        <v/>
      </c>
      <c r="H33" s="360" t="str">
        <f t="shared" si="6"/>
        <v/>
      </c>
      <c r="I33" s="361"/>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2" t="str">
        <f>IF('Bilan Groupe Compétences'!A35="","",'Bilan Groupe Compétences'!A35)</f>
        <v>3.A. Assurer la veille informationnelle et commerciale (la collecte) dans un cadre omnicanal</v>
      </c>
      <c r="B34" s="363"/>
      <c r="C34" s="363"/>
      <c r="D34" s="363"/>
      <c r="E34" s="364"/>
      <c r="F34" s="96" t="str">
        <f t="shared" si="4"/>
        <v/>
      </c>
      <c r="G34" s="95" t="str">
        <f t="shared" si="5"/>
        <v/>
      </c>
      <c r="H34" s="360" t="str">
        <f t="shared" si="6"/>
        <v/>
      </c>
      <c r="I34" s="361"/>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2" t="str">
        <f>IF('Bilan Groupe Compétences'!A36="","",'Bilan Groupe Compétences'!A36)</f>
        <v>3.B. Traiter et exploiter l’information relative à la relation client (interne, externe ou prospect) dans un cadre omnicanal</v>
      </c>
      <c r="B35" s="363"/>
      <c r="C35" s="363"/>
      <c r="D35" s="363"/>
      <c r="E35" s="364"/>
      <c r="F35" s="96" t="str">
        <f t="shared" si="4"/>
        <v/>
      </c>
      <c r="G35" s="95" t="str">
        <f t="shared" si="5"/>
        <v/>
      </c>
      <c r="H35" s="360" t="str">
        <f t="shared" si="6"/>
        <v/>
      </c>
      <c r="I35" s="361"/>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2" t="str">
        <f>IF('Bilan Groupe Compétences'!A37="","",'Bilan Groupe Compétences'!A37)</f>
        <v>3.C. Diffuser l’information au client interne, externe ou au prospect dans un cadre omnicanal</v>
      </c>
      <c r="B36" s="363"/>
      <c r="C36" s="363"/>
      <c r="D36" s="363"/>
      <c r="E36" s="364"/>
      <c r="F36" s="96" t="str">
        <f t="shared" si="4"/>
        <v/>
      </c>
      <c r="G36" s="95" t="str">
        <f t="shared" si="5"/>
        <v/>
      </c>
      <c r="H36" s="360" t="str">
        <f t="shared" si="6"/>
        <v/>
      </c>
      <c r="I36" s="361"/>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2" t="str">
        <f>IF('Bilan Groupe Compétences'!A38="","",'Bilan Groupe Compétences'!A38)</f>
        <v>CT 1. Produire un résultat conforme à la commande (de la hiérarchie, du client…)</v>
      </c>
      <c r="B37" s="363"/>
      <c r="C37" s="363"/>
      <c r="D37" s="363"/>
      <c r="E37" s="364"/>
      <c r="F37" s="96" t="str">
        <f t="shared" si="4"/>
        <v/>
      </c>
      <c r="G37" s="95" t="str">
        <f t="shared" si="5"/>
        <v/>
      </c>
      <c r="H37" s="360" t="str">
        <f t="shared" si="6"/>
        <v/>
      </c>
      <c r="I37" s="361"/>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2" t="str">
        <f>IF('Bilan Groupe Compétences'!A39="","",'Bilan Groupe Compétences'!A39)</f>
        <v>CT 2. Respecter les délais impartis</v>
      </c>
      <c r="B38" s="363"/>
      <c r="C38" s="363"/>
      <c r="D38" s="363"/>
      <c r="E38" s="364"/>
      <c r="F38" s="96" t="str">
        <f t="shared" si="4"/>
        <v/>
      </c>
      <c r="G38" s="95" t="str">
        <f t="shared" si="5"/>
        <v/>
      </c>
      <c r="H38" s="360" t="str">
        <f t="shared" si="6"/>
        <v/>
      </c>
      <c r="I38" s="361"/>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2" t="str">
        <f>IF('Bilan Groupe Compétences'!A40="","",'Bilan Groupe Compétences'!A40)</f>
        <v>CT 3. Restituer la présentation de son activité</v>
      </c>
      <c r="B39" s="363"/>
      <c r="C39" s="363"/>
      <c r="D39" s="363"/>
      <c r="E39" s="364"/>
      <c r="F39" s="96" t="str">
        <f t="shared" si="4"/>
        <v/>
      </c>
      <c r="G39" s="95" t="str">
        <f t="shared" si="5"/>
        <v/>
      </c>
      <c r="H39" s="360" t="str">
        <f t="shared" si="6"/>
        <v/>
      </c>
      <c r="I39" s="361"/>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2" t="str">
        <f>IF('Bilan Groupe Compétences'!A41="","",'Bilan Groupe Compétences'!A41)</f>
        <v>CT 4. S'impliquer dans son action</v>
      </c>
      <c r="B40" s="363"/>
      <c r="C40" s="363"/>
      <c r="D40" s="363"/>
      <c r="E40" s="364"/>
      <c r="F40" s="96" t="str">
        <f t="shared" si="4"/>
        <v/>
      </c>
      <c r="G40" s="95" t="str">
        <f t="shared" si="5"/>
        <v/>
      </c>
      <c r="H40" s="360" t="str">
        <f t="shared" si="6"/>
        <v/>
      </c>
      <c r="I40" s="361"/>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2" t="str">
        <f>IF('Bilan Groupe Compétences'!A42="","",'Bilan Groupe Compétences'!A42)</f>
        <v>CT 5. S'intégrer de façon harmonieuse et constructive à l'équipe de travail</v>
      </c>
      <c r="B41" s="363"/>
      <c r="C41" s="363"/>
      <c r="D41" s="363"/>
      <c r="E41" s="364"/>
      <c r="F41" s="96" t="str">
        <f t="shared" si="4"/>
        <v/>
      </c>
      <c r="G41" s="95" t="str">
        <f t="shared" si="5"/>
        <v/>
      </c>
      <c r="H41" s="360" t="str">
        <f t="shared" si="6"/>
        <v/>
      </c>
      <c r="I41" s="361"/>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2" t="str">
        <f>IF('Bilan Groupe Compétences'!A43="","",'Bilan Groupe Compétences'!A43)</f>
        <v>CT 6. Rechercher l'information et l'exploiter</v>
      </c>
      <c r="B42" s="363"/>
      <c r="C42" s="363"/>
      <c r="D42" s="363"/>
      <c r="E42" s="364"/>
      <c r="F42" s="96" t="str">
        <f t="shared" si="4"/>
        <v/>
      </c>
      <c r="G42" s="95" t="str">
        <f t="shared" si="5"/>
        <v/>
      </c>
      <c r="H42" s="360" t="str">
        <f t="shared" si="6"/>
        <v/>
      </c>
      <c r="I42" s="361"/>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2" t="str">
        <f>IF('Bilan Groupe Compétences'!A44="","",'Bilan Groupe Compétences'!A44)</f>
        <v>CT 7. A l'écrit, s'exprimer avec la qualité rédactionnelle attendue</v>
      </c>
      <c r="B43" s="363"/>
      <c r="C43" s="363"/>
      <c r="D43" s="363"/>
      <c r="E43" s="364"/>
      <c r="F43" s="96" t="str">
        <f t="shared" si="4"/>
        <v/>
      </c>
      <c r="G43" s="95" t="str">
        <f t="shared" si="5"/>
        <v/>
      </c>
      <c r="H43" s="360" t="str">
        <f t="shared" si="6"/>
        <v/>
      </c>
      <c r="I43" s="361"/>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2" t="str">
        <f>IF('Bilan Groupe Compétences'!A45="","",'Bilan Groupe Compétences'!A45)</f>
        <v>CT 8. A l'oral, s'exprimer de façon professionnelle</v>
      </c>
      <c r="B44" s="363"/>
      <c r="C44" s="363"/>
      <c r="D44" s="363"/>
      <c r="E44" s="364"/>
      <c r="F44" s="96" t="str">
        <f t="shared" si="4"/>
        <v/>
      </c>
      <c r="G44" s="95" t="str">
        <f t="shared" si="5"/>
        <v/>
      </c>
      <c r="H44" s="360" t="str">
        <f t="shared" si="6"/>
        <v/>
      </c>
      <c r="I44" s="361"/>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2" t="str">
        <f>IF('Bilan Groupe Compétences'!A46="","",'Bilan Groupe Compétences'!A46)</f>
        <v>CT 9. Développer son agilité numérique</v>
      </c>
      <c r="B45" s="363"/>
      <c r="C45" s="363"/>
      <c r="D45" s="363"/>
      <c r="E45" s="364"/>
      <c r="F45" s="96" t="str">
        <f t="shared" si="4"/>
        <v/>
      </c>
      <c r="G45" s="95" t="str">
        <f t="shared" si="5"/>
        <v/>
      </c>
      <c r="H45" s="360" t="str">
        <f t="shared" si="6"/>
        <v/>
      </c>
      <c r="I45" s="361"/>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2" t="str">
        <f>IF('Bilan Groupe Compétences'!A47="","",'Bilan Groupe Compétences'!A47)</f>
        <v>CT 10. Adopter une posture professionnelle (non verbal)</v>
      </c>
      <c r="B46" s="363"/>
      <c r="C46" s="363"/>
      <c r="D46" s="363"/>
      <c r="E46" s="364"/>
      <c r="F46" s="96" t="str">
        <f t="shared" si="4"/>
        <v/>
      </c>
      <c r="G46" s="95" t="str">
        <f t="shared" si="5"/>
        <v/>
      </c>
      <c r="H46" s="360" t="str">
        <f t="shared" si="6"/>
        <v/>
      </c>
      <c r="I46" s="361"/>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2" t="str">
        <f>IF('Bilan Groupe Compétences'!A48="","",'Bilan Groupe Compétences'!A48)</f>
        <v>CT 11. S'autoévaluer</v>
      </c>
      <c r="B47" s="363"/>
      <c r="C47" s="363"/>
      <c r="D47" s="363"/>
      <c r="E47" s="364"/>
      <c r="F47" s="96" t="str">
        <f t="shared" si="4"/>
        <v/>
      </c>
      <c r="G47" s="95" t="str">
        <f t="shared" si="5"/>
        <v/>
      </c>
      <c r="H47" s="360" t="str">
        <f t="shared" si="6"/>
        <v/>
      </c>
      <c r="I47" s="361"/>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2" t="str">
        <f>IF('Bilan Groupe Compétences'!A49="","",'Bilan Groupe Compétences'!A49)</f>
        <v/>
      </c>
      <c r="B48" s="363"/>
      <c r="C48" s="363"/>
      <c r="D48" s="363"/>
      <c r="E48" s="364"/>
      <c r="F48" s="96" t="str">
        <f t="shared" si="4"/>
        <v/>
      </c>
      <c r="G48" s="95" t="str">
        <f t="shared" si="5"/>
        <v/>
      </c>
      <c r="H48" s="360" t="str">
        <f t="shared" si="6"/>
        <v/>
      </c>
      <c r="I48" s="361"/>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2" t="str">
        <f>IF('Bilan Groupe Compétences'!A50="","",'Bilan Groupe Compétences'!A50)</f>
        <v/>
      </c>
      <c r="B49" s="363"/>
      <c r="C49" s="363"/>
      <c r="D49" s="363"/>
      <c r="E49" s="364"/>
      <c r="F49" s="96" t="str">
        <f t="shared" si="4"/>
        <v/>
      </c>
      <c r="G49" s="95" t="str">
        <f t="shared" si="5"/>
        <v/>
      </c>
      <c r="H49" s="360" t="str">
        <f t="shared" si="6"/>
        <v/>
      </c>
      <c r="I49" s="361"/>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2" t="str">
        <f>IF('Bilan Groupe Compétences'!A51="","",'Bilan Groupe Compétences'!A51)</f>
        <v/>
      </c>
      <c r="B50" s="363"/>
      <c r="C50" s="363"/>
      <c r="D50" s="363"/>
      <c r="E50" s="364"/>
      <c r="F50" s="96" t="str">
        <f t="shared" si="4"/>
        <v/>
      </c>
      <c r="G50" s="95" t="str">
        <f t="shared" si="5"/>
        <v/>
      </c>
      <c r="H50" s="360" t="str">
        <f t="shared" si="6"/>
        <v/>
      </c>
      <c r="I50" s="361"/>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2" t="str">
        <f>IF('Bilan Groupe Compétences'!A52="","",'Bilan Groupe Compétences'!A52)</f>
        <v/>
      </c>
      <c r="B51" s="363"/>
      <c r="C51" s="363"/>
      <c r="D51" s="363"/>
      <c r="E51" s="364"/>
      <c r="F51" s="96" t="str">
        <f t="shared" si="4"/>
        <v/>
      </c>
      <c r="G51" s="95" t="str">
        <f t="shared" si="5"/>
        <v/>
      </c>
      <c r="H51" s="360" t="str">
        <f t="shared" si="6"/>
        <v/>
      </c>
      <c r="I51" s="361"/>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2" t="str">
        <f>IF('Bilan Groupe Compétences'!A53="","",'Bilan Groupe Compétences'!A53)</f>
        <v/>
      </c>
      <c r="B52" s="363"/>
      <c r="C52" s="363"/>
      <c r="D52" s="363"/>
      <c r="E52" s="364"/>
      <c r="F52" s="96" t="str">
        <f t="shared" si="4"/>
        <v/>
      </c>
      <c r="G52" s="95" t="str">
        <f t="shared" si="5"/>
        <v/>
      </c>
      <c r="H52" s="360" t="str">
        <f t="shared" si="6"/>
        <v/>
      </c>
      <c r="I52" s="361"/>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2" t="str">
        <f>IF('Bilan Groupe Compétences'!A54="","",'Bilan Groupe Compétences'!A54)</f>
        <v/>
      </c>
      <c r="B53" s="363"/>
      <c r="C53" s="363"/>
      <c r="D53" s="363"/>
      <c r="E53" s="364"/>
      <c r="F53" s="96" t="str">
        <f t="shared" si="4"/>
        <v/>
      </c>
      <c r="G53" s="95" t="str">
        <f t="shared" si="5"/>
        <v/>
      </c>
      <c r="H53" s="360" t="str">
        <f t="shared" si="6"/>
        <v/>
      </c>
      <c r="I53" s="361"/>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2" t="str">
        <f>IF('Bilan Groupe Compétences'!A55="","",'Bilan Groupe Compétences'!A55)</f>
        <v/>
      </c>
      <c r="B54" s="363"/>
      <c r="C54" s="363"/>
      <c r="D54" s="363"/>
      <c r="E54" s="364"/>
      <c r="F54" s="96" t="str">
        <f t="shared" si="4"/>
        <v/>
      </c>
      <c r="G54" s="95" t="str">
        <f t="shared" si="5"/>
        <v/>
      </c>
      <c r="H54" s="360" t="str">
        <f t="shared" si="6"/>
        <v/>
      </c>
      <c r="I54" s="361"/>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2" t="str">
        <f>IF('Bilan Groupe Compétences'!A56="","",'Bilan Groupe Compétences'!A56)</f>
        <v/>
      </c>
      <c r="B55" s="363"/>
      <c r="C55" s="363"/>
      <c r="D55" s="363"/>
      <c r="E55" s="364"/>
      <c r="F55" s="96" t="str">
        <f t="shared" si="4"/>
        <v/>
      </c>
      <c r="G55" s="95" t="str">
        <f t="shared" si="5"/>
        <v/>
      </c>
      <c r="H55" s="360" t="str">
        <f t="shared" si="6"/>
        <v/>
      </c>
      <c r="I55" s="361"/>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2" t="str">
        <f>IF('Bilan Groupe Compétences'!A57="","",'Bilan Groupe Compétences'!A57)</f>
        <v/>
      </c>
      <c r="B56" s="363"/>
      <c r="C56" s="363"/>
      <c r="D56" s="363"/>
      <c r="E56" s="364"/>
      <c r="F56" s="96" t="str">
        <f t="shared" si="4"/>
        <v/>
      </c>
      <c r="G56" s="95" t="str">
        <f t="shared" si="5"/>
        <v/>
      </c>
      <c r="H56" s="360" t="str">
        <f t="shared" si="6"/>
        <v/>
      </c>
      <c r="I56" s="361"/>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2" t="str">
        <f>IF('Bilan Groupe Compétences'!A58="","",'Bilan Groupe Compétences'!A58)</f>
        <v/>
      </c>
      <c r="B57" s="363"/>
      <c r="C57" s="363"/>
      <c r="D57" s="363"/>
      <c r="E57" s="364"/>
      <c r="F57" s="96" t="str">
        <f t="shared" si="4"/>
        <v/>
      </c>
      <c r="G57" s="95" t="str">
        <f t="shared" si="5"/>
        <v/>
      </c>
      <c r="H57" s="360" t="str">
        <f t="shared" si="6"/>
        <v/>
      </c>
      <c r="I57" s="361"/>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2" t="str">
        <f>IF('Bilan Groupe Compétences'!A59="","",'Bilan Groupe Compétences'!A59)</f>
        <v/>
      </c>
      <c r="B58" s="363"/>
      <c r="C58" s="363"/>
      <c r="D58" s="363"/>
      <c r="E58" s="364"/>
      <c r="F58" s="96" t="str">
        <f t="shared" si="4"/>
        <v/>
      </c>
      <c r="G58" s="95" t="str">
        <f t="shared" si="5"/>
        <v/>
      </c>
      <c r="H58" s="360" t="str">
        <f t="shared" si="6"/>
        <v/>
      </c>
      <c r="I58" s="361"/>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2" t="str">
        <f>IF('Bilan Groupe Compétences'!A60="","",'Bilan Groupe Compétences'!A60)</f>
        <v/>
      </c>
      <c r="B59" s="363"/>
      <c r="C59" s="363"/>
      <c r="D59" s="363"/>
      <c r="E59" s="364"/>
      <c r="F59" s="96" t="str">
        <f t="shared" si="4"/>
        <v/>
      </c>
      <c r="G59" s="95" t="str">
        <f t="shared" si="5"/>
        <v/>
      </c>
      <c r="H59" s="360" t="str">
        <f t="shared" si="6"/>
        <v/>
      </c>
      <c r="I59" s="361"/>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2" t="str">
        <f>IF('Bilan Groupe Compétences'!A61="","",'Bilan Groupe Compétences'!A61)</f>
        <v/>
      </c>
      <c r="B60" s="363"/>
      <c r="C60" s="363"/>
      <c r="D60" s="363"/>
      <c r="E60" s="364"/>
      <c r="F60" s="96" t="str">
        <f t="shared" si="4"/>
        <v/>
      </c>
      <c r="G60" s="95" t="str">
        <f t="shared" si="5"/>
        <v/>
      </c>
      <c r="H60" s="360" t="str">
        <f t="shared" si="6"/>
        <v/>
      </c>
      <c r="I60" s="361"/>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2" t="str">
        <f>IF('Bilan Groupe Compétences'!A62="","",'Bilan Groupe Compétences'!A62)</f>
        <v/>
      </c>
      <c r="B61" s="363"/>
      <c r="C61" s="363"/>
      <c r="D61" s="363"/>
      <c r="E61" s="364"/>
      <c r="F61" s="96" t="str">
        <f t="shared" si="4"/>
        <v/>
      </c>
      <c r="G61" s="95" t="str">
        <f t="shared" si="5"/>
        <v/>
      </c>
      <c r="H61" s="360" t="str">
        <f t="shared" si="6"/>
        <v/>
      </c>
      <c r="I61" s="361"/>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2" t="str">
        <f>IF('Bilan Groupe Compétences'!A63="","",'Bilan Groupe Compétences'!A63)</f>
        <v/>
      </c>
      <c r="B62" s="363"/>
      <c r="C62" s="363"/>
      <c r="D62" s="363"/>
      <c r="E62" s="364"/>
      <c r="F62" s="96" t="str">
        <f t="shared" si="4"/>
        <v/>
      </c>
      <c r="G62" s="95" t="str">
        <f t="shared" si="5"/>
        <v/>
      </c>
      <c r="H62" s="360" t="str">
        <f t="shared" si="6"/>
        <v/>
      </c>
      <c r="I62" s="361"/>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2" t="str">
        <f>IF('Bilan Groupe Compétences'!A64="","",'Bilan Groupe Compétences'!A64)</f>
        <v/>
      </c>
      <c r="B63" s="363"/>
      <c r="C63" s="363"/>
      <c r="D63" s="363"/>
      <c r="E63" s="364"/>
      <c r="F63" s="96" t="str">
        <f t="shared" si="4"/>
        <v/>
      </c>
      <c r="G63" s="95" t="str">
        <f t="shared" si="5"/>
        <v/>
      </c>
      <c r="H63" s="360" t="str">
        <f t="shared" si="6"/>
        <v/>
      </c>
      <c r="I63" s="361"/>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2" t="str">
        <f>IF('Bilan Groupe Compétences'!A65="","",'Bilan Groupe Compétences'!A65)</f>
        <v/>
      </c>
      <c r="B64" s="363"/>
      <c r="C64" s="363"/>
      <c r="D64" s="363"/>
      <c r="E64" s="364"/>
      <c r="F64" s="96" t="str">
        <f t="shared" si="4"/>
        <v/>
      </c>
      <c r="G64" s="95" t="str">
        <f t="shared" si="5"/>
        <v/>
      </c>
      <c r="H64" s="360" t="str">
        <f t="shared" si="6"/>
        <v/>
      </c>
      <c r="I64" s="361"/>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2" t="str">
        <f>IF('Bilan Groupe Compétences'!A66="","",'Bilan Groupe Compétences'!A66)</f>
        <v/>
      </c>
      <c r="B65" s="363"/>
      <c r="C65" s="363"/>
      <c r="D65" s="363"/>
      <c r="E65" s="364"/>
      <c r="F65" s="96" t="str">
        <f t="shared" si="4"/>
        <v/>
      </c>
      <c r="G65" s="95" t="str">
        <f t="shared" si="5"/>
        <v/>
      </c>
      <c r="H65" s="360" t="str">
        <f t="shared" si="6"/>
        <v/>
      </c>
      <c r="I65" s="361"/>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2" t="str">
        <f>IF('Bilan Groupe Compétences'!A67="","",'Bilan Groupe Compétences'!A67)</f>
        <v/>
      </c>
      <c r="B66" s="363"/>
      <c r="C66" s="363"/>
      <c r="D66" s="363"/>
      <c r="E66" s="364"/>
      <c r="F66" s="96" t="str">
        <f t="shared" si="4"/>
        <v/>
      </c>
      <c r="G66" s="95" t="str">
        <f t="shared" si="5"/>
        <v/>
      </c>
      <c r="H66" s="360" t="str">
        <f t="shared" si="6"/>
        <v/>
      </c>
      <c r="I66" s="361"/>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2" t="str">
        <f>IF('Bilan Groupe Compétences'!A68="","",'Bilan Groupe Compétences'!A68)</f>
        <v/>
      </c>
      <c r="B67" s="363"/>
      <c r="C67" s="363"/>
      <c r="D67" s="363"/>
      <c r="E67" s="364"/>
      <c r="F67" s="96" t="str">
        <f t="shared" si="4"/>
        <v/>
      </c>
      <c r="G67" s="95" t="str">
        <f t="shared" si="5"/>
        <v/>
      </c>
      <c r="H67" s="360" t="str">
        <f t="shared" si="6"/>
        <v/>
      </c>
      <c r="I67" s="361"/>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2" t="str">
        <f>IF('Bilan Groupe Compétences'!A69="","",'Bilan Groupe Compétences'!A69)</f>
        <v/>
      </c>
      <c r="B68" s="363"/>
      <c r="C68" s="363"/>
      <c r="D68" s="363"/>
      <c r="E68" s="364"/>
      <c r="F68" s="96" t="str">
        <f t="shared" si="4"/>
        <v/>
      </c>
      <c r="G68" s="95" t="str">
        <f t="shared" si="5"/>
        <v/>
      </c>
      <c r="H68" s="360" t="str">
        <f t="shared" si="6"/>
        <v/>
      </c>
      <c r="I68" s="361"/>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2" t="str">
        <f>IF('Bilan Groupe Compétences'!A70="","",'Bilan Groupe Compétences'!A70)</f>
        <v/>
      </c>
      <c r="B69" s="363"/>
      <c r="C69" s="363"/>
      <c r="D69" s="363"/>
      <c r="E69" s="379"/>
      <c r="F69" s="96" t="str">
        <f t="shared" si="4"/>
        <v/>
      </c>
      <c r="G69" s="95" t="str">
        <f t="shared" si="5"/>
        <v/>
      </c>
      <c r="H69" s="360" t="str">
        <f t="shared" si="6"/>
        <v/>
      </c>
      <c r="I69" s="361"/>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2" t="str">
        <f>IF('Bilan Groupe Compétences'!A71="","",'Bilan Groupe Compétences'!A71)</f>
        <v/>
      </c>
      <c r="B70" s="363"/>
      <c r="C70" s="363"/>
      <c r="D70" s="363"/>
      <c r="E70" s="379"/>
      <c r="F70" s="96" t="str">
        <f t="shared" si="4"/>
        <v/>
      </c>
      <c r="G70" s="95" t="str">
        <f t="shared" si="5"/>
        <v/>
      </c>
      <c r="H70" s="360" t="str">
        <f t="shared" si="6"/>
        <v/>
      </c>
      <c r="I70" s="361"/>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6" t="str">
        <f>IF('Bilan Groupe Compétences'!A72="","",'Bilan Groupe Compétences'!A72)</f>
        <v/>
      </c>
      <c r="B71" s="337"/>
      <c r="C71" s="337"/>
      <c r="D71" s="337"/>
      <c r="E71" s="338"/>
      <c r="F71" s="98" t="str">
        <f t="shared" si="4"/>
        <v/>
      </c>
      <c r="G71" s="99" t="str">
        <f t="shared" si="5"/>
        <v/>
      </c>
      <c r="H71" s="380" t="str">
        <f t="shared" si="6"/>
        <v/>
      </c>
      <c r="I71" s="381"/>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127</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132</v>
      </c>
      <c r="HT300" s="10" t="str">
        <f ca="1">IF(COUNTA($HV$300:$JS$300)-COUNTIF($HV$300:$JS$300,"")=0,$HI$307,IF(COUNTIF(HV306:JS306,$HI$307)=COUNTA($J$6:$BG$6)-COUNTIF($J$6:$BG$6,""),$HI$307,IF(AND(COUNTA($J$7:$BG$7)-COUNTIF($J$7:$BG$7,$HI$307)=COUNTIF($J$7:$BG$7,$HI$306),COUNTA($J$12:$BG$71)=COUNTIF($J$12:$BG$71,$HI$306)),$HI$306,SUM(HV300:JS300)/SUM(HV305:JS305))))</f>
        <v>NC</v>
      </c>
      <c r="HU300" s="16" t="s">
        <v>130</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133</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157" priority="22" operator="equal">
      <formula>20</formula>
    </cfRule>
    <cfRule type="cellIs" dxfId="156" priority="23" operator="between">
      <formula>15</formula>
      <formula>19.9999999999999</formula>
    </cfRule>
    <cfRule type="cellIs" dxfId="155" priority="24" operator="between">
      <formula>10</formula>
      <formula>14.9999999999999</formula>
    </cfRule>
    <cfRule type="containsBlanks" dxfId="154" priority="25" stopIfTrue="1">
      <formula>LEN(TRIM(J5))=0</formula>
    </cfRule>
    <cfRule type="cellIs" dxfId="153" priority="26" operator="between">
      <formula>5</formula>
      <formula>9.999999999999</formula>
    </cfRule>
    <cfRule type="cellIs" dxfId="152" priority="27" operator="between">
      <formula>0</formula>
      <formula>4.99999999999999</formula>
    </cfRule>
  </conditionalFormatting>
  <conditionalFormatting sqref="J6:BG6">
    <cfRule type="cellIs" dxfId="151" priority="16" operator="equal">
      <formula>20</formula>
    </cfRule>
    <cfRule type="cellIs" dxfId="150" priority="17" operator="between">
      <formula>15</formula>
      <formula>19.9999999999999</formula>
    </cfRule>
    <cfRule type="cellIs" dxfId="149" priority="18" operator="between">
      <formula>10</formula>
      <formula>14.9999999999999</formula>
    </cfRule>
    <cfRule type="containsBlanks" dxfId="148" priority="19" stopIfTrue="1">
      <formula>LEN(TRIM(J6))=0</formula>
    </cfRule>
    <cfRule type="cellIs" dxfId="147" priority="20" operator="between">
      <formula>5</formula>
      <formula>9.999999999999</formula>
    </cfRule>
    <cfRule type="cellIs" dxfId="146" priority="21" operator="between">
      <formula>0</formula>
      <formula>4.99999999999999</formula>
    </cfRule>
  </conditionalFormatting>
  <conditionalFormatting sqref="F12:G71">
    <cfRule type="cellIs" dxfId="145" priority="10" operator="equal">
      <formula>20</formula>
    </cfRule>
    <cfRule type="cellIs" dxfId="144" priority="11" operator="between">
      <formula>15</formula>
      <formula>19.9999999999999</formula>
    </cfRule>
    <cfRule type="cellIs" dxfId="143" priority="12" operator="between">
      <formula>10</formula>
      <formula>14.9999999999999</formula>
    </cfRule>
    <cfRule type="containsBlanks" dxfId="142" priority="13" stopIfTrue="1">
      <formula>LEN(TRIM(F12))=0</formula>
    </cfRule>
    <cfRule type="cellIs" dxfId="141" priority="14" operator="between">
      <formula>5</formula>
      <formula>9.999999999999</formula>
    </cfRule>
    <cfRule type="cellIs" dxfId="140" priority="15" operator="between">
      <formula>0</formula>
      <formula>4.99999999999999</formula>
    </cfRule>
  </conditionalFormatting>
  <conditionalFormatting sqref="A7">
    <cfRule type="cellIs" dxfId="139" priority="4" operator="equal">
      <formula>20</formula>
    </cfRule>
    <cfRule type="cellIs" dxfId="138" priority="5" operator="between">
      <formula>15</formula>
      <formula>19.9999999999999</formula>
    </cfRule>
    <cfRule type="cellIs" dxfId="137" priority="6" operator="between">
      <formula>10</formula>
      <formula>14.9999999999999</formula>
    </cfRule>
    <cfRule type="containsBlanks" dxfId="136" priority="7" stopIfTrue="1">
      <formula>LEN(TRIM(A7))=0</formula>
    </cfRule>
    <cfRule type="cellIs" dxfId="135" priority="8" operator="between">
      <formula>5</formula>
      <formula>9.999999999999</formula>
    </cfRule>
    <cfRule type="cellIs" dxfId="134" priority="9" operator="between">
      <formula>0</formula>
      <formula>4.99999999999999</formula>
    </cfRule>
  </conditionalFormatting>
  <conditionalFormatting sqref="C5">
    <cfRule type="cellIs" dxfId="133" priority="3" operator="equal">
      <formula>20</formula>
    </cfRule>
  </conditionalFormatting>
  <conditionalFormatting sqref="J12:BG71 H12:H71">
    <cfRule type="cellIs" dxfId="132" priority="28" stopIfTrue="1" operator="equal">
      <formula>$HI$301</formula>
    </cfRule>
    <cfRule type="cellIs" dxfId="131" priority="29" stopIfTrue="1" operator="equal">
      <formula>$HI$302</formula>
    </cfRule>
    <cfRule type="cellIs" dxfId="130" priority="30" stopIfTrue="1" operator="equal">
      <formula>$HI$303</formula>
    </cfRule>
    <cfRule type="cellIs" dxfId="129" priority="31" stopIfTrue="1" operator="equal">
      <formula>$HI$304</formula>
    </cfRule>
    <cfRule type="cellIs" dxfId="128" priority="32" stopIfTrue="1" operator="equal">
      <formula>$HI$305</formula>
    </cfRule>
    <cfRule type="cellIs" dxfId="127" priority="33" stopIfTrue="1" operator="equal">
      <formula>$HI$306</formula>
    </cfRule>
  </conditionalFormatting>
  <conditionalFormatting sqref="J7:BG7">
    <cfRule type="cellIs" dxfId="126" priority="34" operator="equal">
      <formula>$HI$306</formula>
    </cfRule>
    <cfRule type="cellIs" dxfId="125" priority="35" operator="equal">
      <formula>$HI$305</formula>
    </cfRule>
    <cfRule type="cellIs" dxfId="124" priority="36" operator="equal">
      <formula>$HI$304</formula>
    </cfRule>
    <cfRule type="cellIs" dxfId="123" priority="37" operator="equal">
      <formula>$HI$303</formula>
    </cfRule>
    <cfRule type="cellIs" dxfId="122" priority="38" operator="equal">
      <formula>$HI$302</formula>
    </cfRule>
    <cfRule type="cellIs" dxfId="121" priority="39" operator="equal">
      <formula>$HI$301</formula>
    </cfRule>
    <cfRule type="cellIs" dxfId="120" priority="40" operator="equal">
      <formula>20</formula>
    </cfRule>
    <cfRule type="cellIs" dxfId="119" priority="41" operator="between">
      <formula>15</formula>
      <formula>19.9999999999999</formula>
    </cfRule>
    <cfRule type="cellIs" dxfId="118" priority="42" operator="between">
      <formula>10</formula>
      <formula>14.9999999999999</formula>
    </cfRule>
    <cfRule type="containsBlanks" dxfId="117" priority="43" stopIfTrue="1">
      <formula>LEN(TRIM(J7))=0</formula>
    </cfRule>
    <cfRule type="cellIs" dxfId="116" priority="44" operator="between">
      <formula>5</formula>
      <formula>9.999999999999</formula>
    </cfRule>
    <cfRule type="cellIs" dxfId="115" priority="45" operator="between">
      <formula>0</formula>
      <formula>4.99999999999999</formula>
    </cfRule>
  </conditionalFormatting>
  <conditionalFormatting sqref="A7:B8">
    <cfRule type="cellIs" dxfId="114" priority="46" operator="equal">
      <formula>$HI$306</formula>
    </cfRule>
  </conditionalFormatting>
  <dataValidations count="3">
    <dataValidation type="list" allowBlank="1" showInputMessage="1" showErrorMessage="1" sqref="J12:BG71">
      <formula1>$HI$301:$HI$306</formula1>
    </dataValidation>
    <dataValidation type="list" allowBlank="1" showInputMessage="1" showErrorMessage="1" sqref="J7:BG7">
      <formula1>$HI$301:$HI$348</formula1>
    </dataValidation>
    <dataValidation type="list" allowBlank="1" showInputMessage="1" showErrorMessage="1" sqref="J8:BG8">
      <formula1>$HP$301:$HP$329</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CBEC8282-5942-4537-9F67-B9A962572CA1}">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7C4F34D0-6F09-46AE-917A-87D28216793B}">
            <xm:f>'Classe, période, dates, coef'!$DW$301</xm:f>
            <x14:dxf>
              <font>
                <color rgb="FFFF0000"/>
              </font>
              <fill>
                <patternFill>
                  <bgColor rgb="FFFFCCCC"/>
                </patternFill>
              </fill>
            </x14:dxf>
          </x14:cfRule>
          <xm:sqref>A2:I4</xm:sqref>
        </x14:conditionalFormatting>
      </x14:conditionalFormatting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7" t="str">
        <f>IF(OR('Classe, période, dates, coef'!A7="",'Classe, période, dates, coef'!A14=""),'Bilan Groupe Compétences'!B3,CONCATENATE('Classe, période, dates, coef'!A7,"  ~  Période : ",'Classe, période, dates, coef'!A14))</f>
        <v>Affichage classe et période : Complétez l'onglet ''Classe, période, dates, coef''</v>
      </c>
      <c r="C1" s="357"/>
      <c r="D1" s="357"/>
      <c r="E1" s="357"/>
      <c r="F1" s="357"/>
      <c r="G1" s="357"/>
      <c r="H1" s="357"/>
      <c r="I1" s="357"/>
      <c r="J1" s="111" t="str">
        <f>CONCATENATE("   ",'Bilan Groupe Compétences'!DW303)</f>
        <v xml:space="preserve">   Seconde Relation Client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5" t="str">
        <f ca="1">IF(INDEX($HF$301:$HG$338,MATCH(RIGHT(CELL("nomfichier",$HF$301),2),$HF$301:$HF$338,0),2)=0,'Classe, période, dates, coef'!DW301,INDEX($HF$301:$HG$338,MATCH(RIGHT(CELL("nomfichier",$HF$301),2),$HF$301:$HF$338,0),2))</f>
        <v>Nom élève &gt; Complétez l'onglet ''Classe, période, dates, coef''</v>
      </c>
      <c r="B2" s="355"/>
      <c r="C2" s="355"/>
      <c r="D2" s="355"/>
      <c r="E2" s="355"/>
      <c r="F2" s="355"/>
      <c r="G2" s="355"/>
      <c r="H2" s="355"/>
      <c r="I2" s="355"/>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5"/>
      <c r="B3" s="355"/>
      <c r="C3" s="355"/>
      <c r="D3" s="355"/>
      <c r="E3" s="355"/>
      <c r="F3" s="355"/>
      <c r="G3" s="355"/>
      <c r="H3" s="355"/>
      <c r="I3" s="355"/>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6"/>
      <c r="B4" s="356"/>
      <c r="C4" s="356"/>
      <c r="D4" s="356"/>
      <c r="E4" s="356"/>
      <c r="F4" s="356"/>
      <c r="G4" s="356"/>
      <c r="H4" s="356"/>
      <c r="I4" s="356"/>
    </row>
    <row r="5" spans="1:127" ht="21" customHeight="1" thickTop="1" x14ac:dyDescent="0.2">
      <c r="A5" s="365" t="s">
        <v>49</v>
      </c>
      <c r="B5" s="366"/>
      <c r="C5" s="382" t="s">
        <v>75</v>
      </c>
      <c r="D5" s="55">
        <v>4</v>
      </c>
      <c r="E5" s="385" t="s">
        <v>99</v>
      </c>
      <c r="F5" s="385"/>
      <c r="G5" s="385"/>
      <c r="H5" s="385"/>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7"/>
      <c r="B6" s="368"/>
      <c r="C6" s="383"/>
      <c r="D6" s="90">
        <v>4</v>
      </c>
      <c r="E6" s="386" t="s">
        <v>100</v>
      </c>
      <c r="F6" s="386"/>
      <c r="G6" s="386"/>
      <c r="H6" s="386"/>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9" t="str">
        <f>IF(COUNTA(J5:BG6)-COUNTIF(J5:BG6,"")=0,"",IF(ISTEXT(HT300),HT300,ROUND(HT300,1)))</f>
        <v/>
      </c>
      <c r="B7" s="370"/>
      <c r="C7" s="383"/>
      <c r="D7" s="204">
        <v>4</v>
      </c>
      <c r="E7" s="203"/>
      <c r="F7" s="400" t="s">
        <v>122</v>
      </c>
      <c r="G7" s="400"/>
      <c r="H7" s="400"/>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1"/>
      <c r="B8" s="372"/>
      <c r="C8" s="384"/>
      <c r="D8" s="201">
        <v>4</v>
      </c>
      <c r="E8" s="202"/>
      <c r="F8" s="401" t="s">
        <v>232</v>
      </c>
      <c r="G8" s="401"/>
      <c r="H8" s="401"/>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2" t="s">
        <v>22</v>
      </c>
      <c r="B9" s="393"/>
      <c r="C9" s="393"/>
      <c r="D9" s="393"/>
      <c r="E9" s="97">
        <v>4</v>
      </c>
      <c r="F9" s="387" t="s">
        <v>118</v>
      </c>
      <c r="G9" s="388"/>
      <c r="H9" s="388"/>
      <c r="I9" s="389"/>
      <c r="J9" s="375" t="str">
        <f t="shared" ref="J9:BG9" ca="1" si="3">IF(OFFSET($HN$301,COLUMN(A:A)-1,0)=0,"",OFFSET($HN$301,COLUMN(A:A)-1,0))</f>
        <v/>
      </c>
      <c r="K9" s="358" t="str">
        <f t="shared" ca="1" si="3"/>
        <v/>
      </c>
      <c r="L9" s="358" t="str">
        <f t="shared" ca="1" si="3"/>
        <v/>
      </c>
      <c r="M9" s="358" t="str">
        <f t="shared" ca="1" si="3"/>
        <v/>
      </c>
      <c r="N9" s="358" t="str">
        <f t="shared" ca="1" si="3"/>
        <v/>
      </c>
      <c r="O9" s="358" t="str">
        <f t="shared" ca="1" si="3"/>
        <v/>
      </c>
      <c r="P9" s="358" t="str">
        <f t="shared" ca="1" si="3"/>
        <v/>
      </c>
      <c r="Q9" s="358" t="str">
        <f t="shared" ca="1" si="3"/>
        <v/>
      </c>
      <c r="R9" s="358" t="str">
        <f t="shared" ca="1" si="3"/>
        <v/>
      </c>
      <c r="S9" s="358" t="str">
        <f t="shared" ca="1" si="3"/>
        <v/>
      </c>
      <c r="T9" s="358" t="str">
        <f t="shared" ca="1" si="3"/>
        <v/>
      </c>
      <c r="U9" s="358" t="str">
        <f t="shared" ca="1" si="3"/>
        <v/>
      </c>
      <c r="V9" s="358" t="str">
        <f t="shared" ca="1" si="3"/>
        <v/>
      </c>
      <c r="W9" s="358" t="str">
        <f t="shared" ca="1" si="3"/>
        <v/>
      </c>
      <c r="X9" s="358" t="str">
        <f t="shared" ca="1" si="3"/>
        <v/>
      </c>
      <c r="Y9" s="358" t="str">
        <f t="shared" ca="1" si="3"/>
        <v/>
      </c>
      <c r="Z9" s="358" t="str">
        <f t="shared" ca="1" si="3"/>
        <v/>
      </c>
      <c r="AA9" s="358" t="str">
        <f t="shared" ca="1" si="3"/>
        <v/>
      </c>
      <c r="AB9" s="358" t="str">
        <f t="shared" ca="1" si="3"/>
        <v/>
      </c>
      <c r="AC9" s="358" t="str">
        <f t="shared" ca="1" si="3"/>
        <v/>
      </c>
      <c r="AD9" s="358" t="str">
        <f t="shared" ca="1" si="3"/>
        <v/>
      </c>
      <c r="AE9" s="358" t="str">
        <f t="shared" ca="1" si="3"/>
        <v/>
      </c>
      <c r="AF9" s="358" t="str">
        <f t="shared" ca="1" si="3"/>
        <v/>
      </c>
      <c r="AG9" s="358" t="str">
        <f t="shared" ca="1" si="3"/>
        <v/>
      </c>
      <c r="AH9" s="358" t="str">
        <f t="shared" ca="1" si="3"/>
        <v/>
      </c>
      <c r="AI9" s="358" t="str">
        <f t="shared" ca="1" si="3"/>
        <v/>
      </c>
      <c r="AJ9" s="358" t="str">
        <f t="shared" ca="1" si="3"/>
        <v/>
      </c>
      <c r="AK9" s="358" t="str">
        <f t="shared" ca="1" si="3"/>
        <v/>
      </c>
      <c r="AL9" s="358" t="str">
        <f t="shared" ca="1" si="3"/>
        <v/>
      </c>
      <c r="AM9" s="358" t="str">
        <f t="shared" ca="1" si="3"/>
        <v/>
      </c>
      <c r="AN9" s="358" t="str">
        <f t="shared" ca="1" si="3"/>
        <v/>
      </c>
      <c r="AO9" s="358" t="str">
        <f t="shared" ca="1" si="3"/>
        <v/>
      </c>
      <c r="AP9" s="358" t="str">
        <f t="shared" ca="1" si="3"/>
        <v/>
      </c>
      <c r="AQ9" s="358" t="str">
        <f t="shared" ca="1" si="3"/>
        <v/>
      </c>
      <c r="AR9" s="358" t="str">
        <f t="shared" ca="1" si="3"/>
        <v/>
      </c>
      <c r="AS9" s="358" t="str">
        <f t="shared" ca="1" si="3"/>
        <v/>
      </c>
      <c r="AT9" s="358" t="str">
        <f t="shared" ca="1" si="3"/>
        <v/>
      </c>
      <c r="AU9" s="358" t="str">
        <f t="shared" ca="1" si="3"/>
        <v/>
      </c>
      <c r="AV9" s="358" t="str">
        <f t="shared" ca="1" si="3"/>
        <v/>
      </c>
      <c r="AW9" s="358" t="str">
        <f t="shared" ca="1" si="3"/>
        <v/>
      </c>
      <c r="AX9" s="358" t="str">
        <f t="shared" ca="1" si="3"/>
        <v/>
      </c>
      <c r="AY9" s="358" t="str">
        <f t="shared" ca="1" si="3"/>
        <v/>
      </c>
      <c r="AZ9" s="358" t="str">
        <f t="shared" ca="1" si="3"/>
        <v/>
      </c>
      <c r="BA9" s="358" t="str">
        <f t="shared" ca="1" si="3"/>
        <v/>
      </c>
      <c r="BB9" s="358" t="str">
        <f t="shared" ca="1" si="3"/>
        <v/>
      </c>
      <c r="BC9" s="358" t="str">
        <f t="shared" ca="1" si="3"/>
        <v/>
      </c>
      <c r="BD9" s="358" t="str">
        <f t="shared" ca="1" si="3"/>
        <v/>
      </c>
      <c r="BE9" s="358" t="str">
        <f t="shared" ca="1" si="3"/>
        <v/>
      </c>
      <c r="BF9" s="358" t="str">
        <f t="shared" ca="1" si="3"/>
        <v/>
      </c>
      <c r="BG9" s="373" t="str">
        <f t="shared" ca="1" si="3"/>
        <v/>
      </c>
      <c r="DF9" s="9"/>
      <c r="DG9" s="28"/>
      <c r="DI9" s="28"/>
      <c r="DK9" s="28"/>
      <c r="DO9" s="28"/>
      <c r="DQ9" s="28"/>
      <c r="DS9" s="28"/>
      <c r="DU9" s="28"/>
      <c r="DW9" s="28"/>
    </row>
    <row r="10" spans="1:127" ht="36" customHeight="1" x14ac:dyDescent="0.2">
      <c r="A10" s="394" t="s">
        <v>23</v>
      </c>
      <c r="B10" s="395"/>
      <c r="C10" s="395"/>
      <c r="D10" s="395"/>
      <c r="E10" s="396"/>
      <c r="F10" s="112" t="str">
        <f>E6</f>
        <v>Moyenne minimale indicative</v>
      </c>
      <c r="G10" s="113" t="str">
        <f>E5</f>
        <v>Moyenne maximale indicative</v>
      </c>
      <c r="H10" s="390" t="s">
        <v>77</v>
      </c>
      <c r="I10" s="391"/>
      <c r="J10" s="376"/>
      <c r="K10" s="359"/>
      <c r="L10" s="359"/>
      <c r="M10" s="359"/>
      <c r="N10" s="359"/>
      <c r="O10" s="359"/>
      <c r="P10" s="359"/>
      <c r="Q10" s="359"/>
      <c r="R10" s="359"/>
      <c r="S10" s="359"/>
      <c r="T10" s="359"/>
      <c r="U10" s="359"/>
      <c r="V10" s="359"/>
      <c r="W10" s="359"/>
      <c r="X10" s="359"/>
      <c r="Y10" s="359"/>
      <c r="Z10" s="359"/>
      <c r="AA10" s="359"/>
      <c r="AB10" s="359"/>
      <c r="AC10" s="359"/>
      <c r="AD10" s="359"/>
      <c r="AE10" s="359"/>
      <c r="AF10" s="359"/>
      <c r="AG10" s="359"/>
      <c r="AH10" s="359"/>
      <c r="AI10" s="359"/>
      <c r="AJ10" s="359"/>
      <c r="AK10" s="359"/>
      <c r="AL10" s="359"/>
      <c r="AM10" s="359"/>
      <c r="AN10" s="359"/>
      <c r="AO10" s="359"/>
      <c r="AP10" s="359"/>
      <c r="AQ10" s="359"/>
      <c r="AR10" s="359"/>
      <c r="AS10" s="359"/>
      <c r="AT10" s="359"/>
      <c r="AU10" s="359"/>
      <c r="AV10" s="359"/>
      <c r="AW10" s="359"/>
      <c r="AX10" s="359"/>
      <c r="AY10" s="359"/>
      <c r="AZ10" s="359"/>
      <c r="BA10" s="359"/>
      <c r="BB10" s="359"/>
      <c r="BC10" s="359"/>
      <c r="BD10" s="359"/>
      <c r="BE10" s="359"/>
      <c r="BF10" s="359"/>
      <c r="BG10" s="374"/>
      <c r="DF10" s="9"/>
      <c r="DG10" s="28"/>
      <c r="DI10" s="28"/>
      <c r="DK10" s="28"/>
      <c r="DO10" s="28"/>
      <c r="DQ10" s="28"/>
      <c r="DS10" s="28"/>
      <c r="DU10" s="28"/>
      <c r="DW10" s="28"/>
    </row>
    <row r="11" spans="1:127" ht="12.75" customHeight="1" x14ac:dyDescent="0.2">
      <c r="A11" s="397">
        <v>6</v>
      </c>
      <c r="B11" s="398"/>
      <c r="C11" s="398"/>
      <c r="D11" s="398"/>
      <c r="E11" s="399"/>
      <c r="F11" s="82">
        <v>6</v>
      </c>
      <c r="G11" s="100">
        <v>6</v>
      </c>
      <c r="H11" s="377">
        <v>6</v>
      </c>
      <c r="I11" s="378"/>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2" t="str">
        <f>IF('Bilan Groupe Compétences'!A13="","",'Bilan Groupe Compétences'!A13)</f>
        <v>Orientation MA1 : Communiquer avec courtoisie, faire preuve de serviabilité, de calme et de tact</v>
      </c>
      <c r="B12" s="363"/>
      <c r="C12" s="363"/>
      <c r="D12" s="363"/>
      <c r="E12" s="363"/>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60" t="str">
        <f t="shared" ref="H12:H71" si="6">IF(HR307="","",HR307)</f>
        <v/>
      </c>
      <c r="I12" s="361"/>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2" t="str">
        <f>IF('Bilan Groupe Compétences'!A14="","",'Bilan Groupe Compétences'!A14)</f>
        <v>Orientation MA2 : Maintenir son espace de travail fonctionnel et propre dans le respect des règles internes</v>
      </c>
      <c r="B13" s="363"/>
      <c r="C13" s="363"/>
      <c r="D13" s="363"/>
      <c r="E13" s="364"/>
      <c r="F13" s="96" t="str">
        <f t="shared" si="4"/>
        <v/>
      </c>
      <c r="G13" s="95" t="str">
        <f t="shared" si="5"/>
        <v/>
      </c>
      <c r="H13" s="360" t="str">
        <f t="shared" si="6"/>
        <v/>
      </c>
      <c r="I13" s="361"/>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2" t="str">
        <f>IF('Bilan Groupe Compétences'!A15="","",'Bilan Groupe Compétences'!A15)</f>
        <v>Orientation MA3 : Rechercher, trier, classifier, sélectionner l'information papier et numérique</v>
      </c>
      <c r="B14" s="363"/>
      <c r="C14" s="363"/>
      <c r="D14" s="363"/>
      <c r="E14" s="364"/>
      <c r="F14" s="96" t="str">
        <f t="shared" si="4"/>
        <v/>
      </c>
      <c r="G14" s="95" t="str">
        <f t="shared" si="5"/>
        <v/>
      </c>
      <c r="H14" s="360" t="str">
        <f t="shared" si="6"/>
        <v/>
      </c>
      <c r="I14" s="361"/>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2" t="str">
        <f>IF('Bilan Groupe Compétences'!A16="","",'Bilan Groupe Compétences'!A16)</f>
        <v>Orientation MA4 : Rédiger correctement des messages et comptes-rendus simples</v>
      </c>
      <c r="B15" s="363"/>
      <c r="C15" s="363"/>
      <c r="D15" s="363"/>
      <c r="E15" s="364"/>
      <c r="F15" s="96" t="str">
        <f t="shared" si="4"/>
        <v/>
      </c>
      <c r="G15" s="95" t="str">
        <f t="shared" si="5"/>
        <v/>
      </c>
      <c r="H15" s="360" t="str">
        <f t="shared" si="6"/>
        <v/>
      </c>
      <c r="I15" s="361"/>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2" t="str">
        <f>IF('Bilan Groupe Compétences'!A17="","",'Bilan Groupe Compétences'!A17)</f>
        <v>Orientation MA5 : Montrer de l'intérêt pour l'anglais et/ou autre(s) langue(s) étrangère(s)</v>
      </c>
      <c r="B16" s="363"/>
      <c r="C16" s="363"/>
      <c r="D16" s="363"/>
      <c r="E16" s="364"/>
      <c r="F16" s="96" t="str">
        <f t="shared" si="4"/>
        <v/>
      </c>
      <c r="G16" s="95" t="str">
        <f t="shared" si="5"/>
        <v/>
      </c>
      <c r="H16" s="360" t="str">
        <f t="shared" si="6"/>
        <v/>
      </c>
      <c r="I16" s="361"/>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2" t="str">
        <f>IF('Bilan Groupe Compétences'!A18="","",'Bilan Groupe Compétences'!A18)</f>
        <v>Orientation MCV-A1 : Effectuer et comprendre des calculs commerciaux simples (cadencier, % TVA et réduction)</v>
      </c>
      <c r="B17" s="363"/>
      <c r="C17" s="363"/>
      <c r="D17" s="363"/>
      <c r="E17" s="364"/>
      <c r="F17" s="96" t="str">
        <f t="shared" si="4"/>
        <v/>
      </c>
      <c r="G17" s="95" t="str">
        <f t="shared" si="5"/>
        <v/>
      </c>
      <c r="H17" s="360" t="str">
        <f t="shared" si="6"/>
        <v/>
      </c>
      <c r="I17" s="361"/>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2" t="str">
        <f>IF('Bilan Groupe Compétences'!A19="","",'Bilan Groupe Compétences'!A19)</f>
        <v>Orientation MCV-A2 : Travailler en équipe, collaborer, communiquer avec ses collaborateurs</v>
      </c>
      <c r="B18" s="363"/>
      <c r="C18" s="363"/>
      <c r="D18" s="363"/>
      <c r="E18" s="364"/>
      <c r="F18" s="96" t="str">
        <f t="shared" si="4"/>
        <v/>
      </c>
      <c r="G18" s="95" t="str">
        <f t="shared" si="5"/>
        <v/>
      </c>
      <c r="H18" s="360" t="str">
        <f t="shared" si="6"/>
        <v/>
      </c>
      <c r="I18" s="361"/>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2" t="str">
        <f>IF('Bilan Groupe Compétences'!A20="","",'Bilan Groupe Compétences'!A20)</f>
        <v>Orientation MCV-A3 : Argumenter, convaincre, répondre à des objections sur des sujets (ou produits) simples</v>
      </c>
      <c r="B19" s="363"/>
      <c r="C19" s="363"/>
      <c r="D19" s="363"/>
      <c r="E19" s="364"/>
      <c r="F19" s="96" t="str">
        <f t="shared" si="4"/>
        <v/>
      </c>
      <c r="G19" s="95" t="str">
        <f t="shared" si="5"/>
        <v/>
      </c>
      <c r="H19" s="360" t="str">
        <f t="shared" si="6"/>
        <v/>
      </c>
      <c r="I19" s="361"/>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2" t="str">
        <f>IF('Bilan Groupe Compétences'!A21="","",'Bilan Groupe Compétences'!A21)</f>
        <v>Orientation MCV-A4 : Se montrer dynamique, rapide et efficace dans la réalisation de tâches matérielles</v>
      </c>
      <c r="B20" s="363"/>
      <c r="C20" s="363"/>
      <c r="D20" s="363"/>
      <c r="E20" s="364"/>
      <c r="F20" s="96" t="str">
        <f t="shared" si="4"/>
        <v/>
      </c>
      <c r="G20" s="95" t="str">
        <f t="shared" si="5"/>
        <v/>
      </c>
      <c r="H20" s="360" t="str">
        <f t="shared" si="6"/>
        <v/>
      </c>
      <c r="I20" s="361"/>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2" t="str">
        <f>IF('Bilan Groupe Compétences'!A22="","",'Bilan Groupe Compétences'!A22)</f>
        <v>Orientation MCV-A5 : Mettre en valeur des présentations de produits et/ou créer des affichettes attrayantes</v>
      </c>
      <c r="B21" s="363"/>
      <c r="C21" s="363"/>
      <c r="D21" s="363"/>
      <c r="E21" s="364"/>
      <c r="F21" s="96" t="str">
        <f t="shared" si="4"/>
        <v/>
      </c>
      <c r="G21" s="95" t="str">
        <f t="shared" si="5"/>
        <v/>
      </c>
      <c r="H21" s="360" t="str">
        <f t="shared" si="6"/>
        <v/>
      </c>
      <c r="I21" s="361"/>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2" t="str">
        <f>IF('Bilan Groupe Compétences'!A23="","",'Bilan Groupe Compétences'!A23)</f>
        <v>Orientation MCV-B1 : Travailler en autonomie, faire preuve d’indépendance et d’organisation, prendre des initiatives</v>
      </c>
      <c r="B22" s="363"/>
      <c r="C22" s="363"/>
      <c r="D22" s="363"/>
      <c r="E22" s="364"/>
      <c r="F22" s="96" t="str">
        <f t="shared" si="4"/>
        <v/>
      </c>
      <c r="G22" s="95" t="str">
        <f t="shared" si="5"/>
        <v/>
      </c>
      <c r="H22" s="360" t="str">
        <f t="shared" si="6"/>
        <v/>
      </c>
      <c r="I22" s="361"/>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2" t="str">
        <f>IF('Bilan Groupe Compétences'!A24="","",'Bilan Groupe Compétences'!A24)</f>
        <v>Orientation MCV-B2 : Faire preuve de qualité d'écoute, d'observation, d'adaptabilité et d'aisance verbale</v>
      </c>
      <c r="B23" s="363"/>
      <c r="C23" s="363"/>
      <c r="D23" s="363"/>
      <c r="E23" s="364"/>
      <c r="F23" s="96" t="str">
        <f t="shared" si="4"/>
        <v/>
      </c>
      <c r="G23" s="95" t="str">
        <f t="shared" si="5"/>
        <v/>
      </c>
      <c r="H23" s="360" t="str">
        <f t="shared" si="6"/>
        <v/>
      </c>
      <c r="I23" s="361"/>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2" t="str">
        <f>IF('Bilan Groupe Compétences'!A25="","",'Bilan Groupe Compétences'!A25)</f>
        <v>Orientation MCV-B3 : Faire preuve d'aisance, de persévérance dans l'argumentation, la réponse aux objections</v>
      </c>
      <c r="B24" s="363"/>
      <c r="C24" s="363"/>
      <c r="D24" s="363"/>
      <c r="E24" s="364"/>
      <c r="F24" s="96" t="str">
        <f t="shared" si="4"/>
        <v/>
      </c>
      <c r="G24" s="95" t="str">
        <f t="shared" si="5"/>
        <v/>
      </c>
      <c r="H24" s="360" t="str">
        <f t="shared" si="6"/>
        <v/>
      </c>
      <c r="I24" s="361"/>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2" t="str">
        <f>IF('Bilan Groupe Compétences'!A26="","",'Bilan Groupe Compétences'!A26)</f>
        <v>Orientation MCV-B4 : Analyser, synthétiser, s’autoanalyser avec pertinence à l’oral ou l’écrit</v>
      </c>
      <c r="B25" s="363"/>
      <c r="C25" s="363"/>
      <c r="D25" s="363"/>
      <c r="E25" s="364"/>
      <c r="F25" s="96" t="str">
        <f t="shared" si="4"/>
        <v/>
      </c>
      <c r="G25" s="95" t="str">
        <f t="shared" si="5"/>
        <v/>
      </c>
      <c r="H25" s="360" t="str">
        <f t="shared" si="6"/>
        <v/>
      </c>
      <c r="I25" s="361"/>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2" t="str">
        <f>IF('Bilan Groupe Compétences'!A27="","",'Bilan Groupe Compétences'!A27)</f>
        <v>Orientation MCV-B5 : Se montrer rationnel, flexible et entreprenant dans des situations de mobilité</v>
      </c>
      <c r="B26" s="363"/>
      <c r="C26" s="363"/>
      <c r="D26" s="363"/>
      <c r="E26" s="364"/>
      <c r="F26" s="96" t="str">
        <f t="shared" si="4"/>
        <v/>
      </c>
      <c r="G26" s="95" t="str">
        <f t="shared" si="5"/>
        <v/>
      </c>
      <c r="H26" s="360" t="str">
        <f t="shared" si="6"/>
        <v/>
      </c>
      <c r="I26" s="361"/>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2" t="str">
        <f>IF('Bilan Groupe Compétences'!A28="","",'Bilan Groupe Compétences'!A28)</f>
        <v>1.A. Prendre contact avec le client interne ou externe (ou prospect), dans un cadre omnicanal :</v>
      </c>
      <c r="B27" s="363"/>
      <c r="C27" s="363"/>
      <c r="D27" s="363"/>
      <c r="E27" s="364"/>
      <c r="F27" s="96" t="str">
        <f t="shared" si="4"/>
        <v/>
      </c>
      <c r="G27" s="95" t="str">
        <f t="shared" si="5"/>
        <v/>
      </c>
      <c r="H27" s="360" t="str">
        <f t="shared" si="6"/>
        <v/>
      </c>
      <c r="I27" s="361"/>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2" t="str">
        <f>IF('Bilan Groupe Compétences'!A29="","",'Bilan Groupe Compétences'!A29)</f>
        <v>1.B. Identifier le client externe ou interne à l’organisation et ses caractéristiques, dans un cadre omnicanal</v>
      </c>
      <c r="B28" s="363"/>
      <c r="C28" s="363"/>
      <c r="D28" s="363"/>
      <c r="E28" s="364"/>
      <c r="F28" s="96" t="str">
        <f t="shared" si="4"/>
        <v/>
      </c>
      <c r="G28" s="95" t="str">
        <f t="shared" si="5"/>
        <v/>
      </c>
      <c r="H28" s="360" t="str">
        <f t="shared" si="6"/>
        <v/>
      </c>
      <c r="I28" s="361"/>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2" t="str">
        <f>IF('Bilan Groupe Compétences'!A30="","",'Bilan Groupe Compétences'!A30)</f>
        <v>1.C. Identifier le besoin du client externe ou interne (ou du prospect), dans un cadre omnicanal</v>
      </c>
      <c r="B29" s="363"/>
      <c r="C29" s="363"/>
      <c r="D29" s="363"/>
      <c r="E29" s="364"/>
      <c r="F29" s="96" t="str">
        <f t="shared" si="4"/>
        <v/>
      </c>
      <c r="G29" s="95" t="str">
        <f t="shared" si="5"/>
        <v/>
      </c>
      <c r="H29" s="360" t="str">
        <f t="shared" si="6"/>
        <v/>
      </c>
      <c r="I29" s="361"/>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2" t="str">
        <f>IF('Bilan Groupe Compétences'!A31="","",'Bilan Groupe Compétences'!A31)</f>
        <v>1.D. Proposer une solution adaptée au parcours et à l’expérience du client interne ou externe (ou prospect), dans un cadre omnicanal</v>
      </c>
      <c r="B30" s="363"/>
      <c r="C30" s="363"/>
      <c r="D30" s="363"/>
      <c r="E30" s="364"/>
      <c r="F30" s="96" t="str">
        <f t="shared" si="4"/>
        <v/>
      </c>
      <c r="G30" s="95" t="str">
        <f t="shared" si="5"/>
        <v/>
      </c>
      <c r="H30" s="360" t="str">
        <f t="shared" si="6"/>
        <v/>
      </c>
      <c r="I30" s="361"/>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2" t="str">
        <f>IF('Bilan Groupe Compétences'!A32="","",'Bilan Groupe Compétences'!A32)</f>
        <v>2.A. Gérer le suivi de la demande du client interne ou externe (ou du prospect) dans un cadre omnicanal, notamment :</v>
      </c>
      <c r="B31" s="363"/>
      <c r="C31" s="363"/>
      <c r="D31" s="363"/>
      <c r="E31" s="364"/>
      <c r="F31" s="96" t="str">
        <f t="shared" si="4"/>
        <v/>
      </c>
      <c r="G31" s="95" t="str">
        <f t="shared" si="5"/>
        <v/>
      </c>
      <c r="H31" s="360" t="str">
        <f t="shared" si="6"/>
        <v/>
      </c>
      <c r="I31" s="361"/>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2" t="str">
        <f>IF('Bilan Groupe Compétences'!A33="","",'Bilan Groupe Compétences'!A33)</f>
        <v>2.B. Satisfaire le client interne ou externe (ou prospect) dans un cadre omnicanal</v>
      </c>
      <c r="B32" s="363"/>
      <c r="C32" s="363"/>
      <c r="D32" s="363"/>
      <c r="E32" s="364"/>
      <c r="F32" s="96" t="str">
        <f t="shared" si="4"/>
        <v/>
      </c>
      <c r="G32" s="95" t="str">
        <f t="shared" si="5"/>
        <v/>
      </c>
      <c r="H32" s="360" t="str">
        <f t="shared" si="6"/>
        <v/>
      </c>
      <c r="I32" s="361"/>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2" t="str">
        <f>IF('Bilan Groupe Compétences'!A34="","",'Bilan Groupe Compétences'!A34)</f>
        <v>2.C. Fidéliser/pérenniser la relation avec le client interne ou externe dans un cadre omnicanal</v>
      </c>
      <c r="B33" s="363"/>
      <c r="C33" s="363"/>
      <c r="D33" s="363"/>
      <c r="E33" s="364"/>
      <c r="F33" s="96" t="str">
        <f t="shared" si="4"/>
        <v/>
      </c>
      <c r="G33" s="95" t="str">
        <f t="shared" si="5"/>
        <v/>
      </c>
      <c r="H33" s="360" t="str">
        <f t="shared" si="6"/>
        <v/>
      </c>
      <c r="I33" s="361"/>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2" t="str">
        <f>IF('Bilan Groupe Compétences'!A35="","",'Bilan Groupe Compétences'!A35)</f>
        <v>3.A. Assurer la veille informationnelle et commerciale (la collecte) dans un cadre omnicanal</v>
      </c>
      <c r="B34" s="363"/>
      <c r="C34" s="363"/>
      <c r="D34" s="363"/>
      <c r="E34" s="364"/>
      <c r="F34" s="96" t="str">
        <f t="shared" si="4"/>
        <v/>
      </c>
      <c r="G34" s="95" t="str">
        <f t="shared" si="5"/>
        <v/>
      </c>
      <c r="H34" s="360" t="str">
        <f t="shared" si="6"/>
        <v/>
      </c>
      <c r="I34" s="361"/>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2" t="str">
        <f>IF('Bilan Groupe Compétences'!A36="","",'Bilan Groupe Compétences'!A36)</f>
        <v>3.B. Traiter et exploiter l’information relative à la relation client (interne, externe ou prospect) dans un cadre omnicanal</v>
      </c>
      <c r="B35" s="363"/>
      <c r="C35" s="363"/>
      <c r="D35" s="363"/>
      <c r="E35" s="364"/>
      <c r="F35" s="96" t="str">
        <f t="shared" si="4"/>
        <v/>
      </c>
      <c r="G35" s="95" t="str">
        <f t="shared" si="5"/>
        <v/>
      </c>
      <c r="H35" s="360" t="str">
        <f t="shared" si="6"/>
        <v/>
      </c>
      <c r="I35" s="361"/>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2" t="str">
        <f>IF('Bilan Groupe Compétences'!A37="","",'Bilan Groupe Compétences'!A37)</f>
        <v>3.C. Diffuser l’information au client interne, externe ou au prospect dans un cadre omnicanal</v>
      </c>
      <c r="B36" s="363"/>
      <c r="C36" s="363"/>
      <c r="D36" s="363"/>
      <c r="E36" s="364"/>
      <c r="F36" s="96" t="str">
        <f t="shared" si="4"/>
        <v/>
      </c>
      <c r="G36" s="95" t="str">
        <f t="shared" si="5"/>
        <v/>
      </c>
      <c r="H36" s="360" t="str">
        <f t="shared" si="6"/>
        <v/>
      </c>
      <c r="I36" s="361"/>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2" t="str">
        <f>IF('Bilan Groupe Compétences'!A38="","",'Bilan Groupe Compétences'!A38)</f>
        <v>CT 1. Produire un résultat conforme à la commande (de la hiérarchie, du client…)</v>
      </c>
      <c r="B37" s="363"/>
      <c r="C37" s="363"/>
      <c r="D37" s="363"/>
      <c r="E37" s="364"/>
      <c r="F37" s="96" t="str">
        <f t="shared" si="4"/>
        <v/>
      </c>
      <c r="G37" s="95" t="str">
        <f t="shared" si="5"/>
        <v/>
      </c>
      <c r="H37" s="360" t="str">
        <f t="shared" si="6"/>
        <v/>
      </c>
      <c r="I37" s="361"/>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2" t="str">
        <f>IF('Bilan Groupe Compétences'!A39="","",'Bilan Groupe Compétences'!A39)</f>
        <v>CT 2. Respecter les délais impartis</v>
      </c>
      <c r="B38" s="363"/>
      <c r="C38" s="363"/>
      <c r="D38" s="363"/>
      <c r="E38" s="364"/>
      <c r="F38" s="96" t="str">
        <f t="shared" si="4"/>
        <v/>
      </c>
      <c r="G38" s="95" t="str">
        <f t="shared" si="5"/>
        <v/>
      </c>
      <c r="H38" s="360" t="str">
        <f t="shared" si="6"/>
        <v/>
      </c>
      <c r="I38" s="361"/>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2" t="str">
        <f>IF('Bilan Groupe Compétences'!A40="","",'Bilan Groupe Compétences'!A40)</f>
        <v>CT 3. Restituer la présentation de son activité</v>
      </c>
      <c r="B39" s="363"/>
      <c r="C39" s="363"/>
      <c r="D39" s="363"/>
      <c r="E39" s="364"/>
      <c r="F39" s="96" t="str">
        <f t="shared" si="4"/>
        <v/>
      </c>
      <c r="G39" s="95" t="str">
        <f t="shared" si="5"/>
        <v/>
      </c>
      <c r="H39" s="360" t="str">
        <f t="shared" si="6"/>
        <v/>
      </c>
      <c r="I39" s="361"/>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2" t="str">
        <f>IF('Bilan Groupe Compétences'!A41="","",'Bilan Groupe Compétences'!A41)</f>
        <v>CT 4. S'impliquer dans son action</v>
      </c>
      <c r="B40" s="363"/>
      <c r="C40" s="363"/>
      <c r="D40" s="363"/>
      <c r="E40" s="364"/>
      <c r="F40" s="96" t="str">
        <f t="shared" si="4"/>
        <v/>
      </c>
      <c r="G40" s="95" t="str">
        <f t="shared" si="5"/>
        <v/>
      </c>
      <c r="H40" s="360" t="str">
        <f t="shared" si="6"/>
        <v/>
      </c>
      <c r="I40" s="361"/>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2" t="str">
        <f>IF('Bilan Groupe Compétences'!A42="","",'Bilan Groupe Compétences'!A42)</f>
        <v>CT 5. S'intégrer de façon harmonieuse et constructive à l'équipe de travail</v>
      </c>
      <c r="B41" s="363"/>
      <c r="C41" s="363"/>
      <c r="D41" s="363"/>
      <c r="E41" s="364"/>
      <c r="F41" s="96" t="str">
        <f t="shared" si="4"/>
        <v/>
      </c>
      <c r="G41" s="95" t="str">
        <f t="shared" si="5"/>
        <v/>
      </c>
      <c r="H41" s="360" t="str">
        <f t="shared" si="6"/>
        <v/>
      </c>
      <c r="I41" s="361"/>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2" t="str">
        <f>IF('Bilan Groupe Compétences'!A43="","",'Bilan Groupe Compétences'!A43)</f>
        <v>CT 6. Rechercher l'information et l'exploiter</v>
      </c>
      <c r="B42" s="363"/>
      <c r="C42" s="363"/>
      <c r="D42" s="363"/>
      <c r="E42" s="364"/>
      <c r="F42" s="96" t="str">
        <f t="shared" si="4"/>
        <v/>
      </c>
      <c r="G42" s="95" t="str">
        <f t="shared" si="5"/>
        <v/>
      </c>
      <c r="H42" s="360" t="str">
        <f t="shared" si="6"/>
        <v/>
      </c>
      <c r="I42" s="361"/>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2" t="str">
        <f>IF('Bilan Groupe Compétences'!A44="","",'Bilan Groupe Compétences'!A44)</f>
        <v>CT 7. A l'écrit, s'exprimer avec la qualité rédactionnelle attendue</v>
      </c>
      <c r="B43" s="363"/>
      <c r="C43" s="363"/>
      <c r="D43" s="363"/>
      <c r="E43" s="364"/>
      <c r="F43" s="96" t="str">
        <f t="shared" si="4"/>
        <v/>
      </c>
      <c r="G43" s="95" t="str">
        <f t="shared" si="5"/>
        <v/>
      </c>
      <c r="H43" s="360" t="str">
        <f t="shared" si="6"/>
        <v/>
      </c>
      <c r="I43" s="361"/>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2" t="str">
        <f>IF('Bilan Groupe Compétences'!A45="","",'Bilan Groupe Compétences'!A45)</f>
        <v>CT 8. A l'oral, s'exprimer de façon professionnelle</v>
      </c>
      <c r="B44" s="363"/>
      <c r="C44" s="363"/>
      <c r="D44" s="363"/>
      <c r="E44" s="364"/>
      <c r="F44" s="96" t="str">
        <f t="shared" si="4"/>
        <v/>
      </c>
      <c r="G44" s="95" t="str">
        <f t="shared" si="5"/>
        <v/>
      </c>
      <c r="H44" s="360" t="str">
        <f t="shared" si="6"/>
        <v/>
      </c>
      <c r="I44" s="361"/>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2" t="str">
        <f>IF('Bilan Groupe Compétences'!A46="","",'Bilan Groupe Compétences'!A46)</f>
        <v>CT 9. Développer son agilité numérique</v>
      </c>
      <c r="B45" s="363"/>
      <c r="C45" s="363"/>
      <c r="D45" s="363"/>
      <c r="E45" s="364"/>
      <c r="F45" s="96" t="str">
        <f t="shared" si="4"/>
        <v/>
      </c>
      <c r="G45" s="95" t="str">
        <f t="shared" si="5"/>
        <v/>
      </c>
      <c r="H45" s="360" t="str">
        <f t="shared" si="6"/>
        <v/>
      </c>
      <c r="I45" s="361"/>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2" t="str">
        <f>IF('Bilan Groupe Compétences'!A47="","",'Bilan Groupe Compétences'!A47)</f>
        <v>CT 10. Adopter une posture professionnelle (non verbal)</v>
      </c>
      <c r="B46" s="363"/>
      <c r="C46" s="363"/>
      <c r="D46" s="363"/>
      <c r="E46" s="364"/>
      <c r="F46" s="96" t="str">
        <f t="shared" si="4"/>
        <v/>
      </c>
      <c r="G46" s="95" t="str">
        <f t="shared" si="5"/>
        <v/>
      </c>
      <c r="H46" s="360" t="str">
        <f t="shared" si="6"/>
        <v/>
      </c>
      <c r="I46" s="361"/>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2" t="str">
        <f>IF('Bilan Groupe Compétences'!A48="","",'Bilan Groupe Compétences'!A48)</f>
        <v>CT 11. S'autoévaluer</v>
      </c>
      <c r="B47" s="363"/>
      <c r="C47" s="363"/>
      <c r="D47" s="363"/>
      <c r="E47" s="364"/>
      <c r="F47" s="96" t="str">
        <f t="shared" si="4"/>
        <v/>
      </c>
      <c r="G47" s="95" t="str">
        <f t="shared" si="5"/>
        <v/>
      </c>
      <c r="H47" s="360" t="str">
        <f t="shared" si="6"/>
        <v/>
      </c>
      <c r="I47" s="361"/>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2" t="str">
        <f>IF('Bilan Groupe Compétences'!A49="","",'Bilan Groupe Compétences'!A49)</f>
        <v/>
      </c>
      <c r="B48" s="363"/>
      <c r="C48" s="363"/>
      <c r="D48" s="363"/>
      <c r="E48" s="364"/>
      <c r="F48" s="96" t="str">
        <f t="shared" si="4"/>
        <v/>
      </c>
      <c r="G48" s="95" t="str">
        <f t="shared" si="5"/>
        <v/>
      </c>
      <c r="H48" s="360" t="str">
        <f t="shared" si="6"/>
        <v/>
      </c>
      <c r="I48" s="361"/>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2" t="str">
        <f>IF('Bilan Groupe Compétences'!A50="","",'Bilan Groupe Compétences'!A50)</f>
        <v/>
      </c>
      <c r="B49" s="363"/>
      <c r="C49" s="363"/>
      <c r="D49" s="363"/>
      <c r="E49" s="364"/>
      <c r="F49" s="96" t="str">
        <f t="shared" si="4"/>
        <v/>
      </c>
      <c r="G49" s="95" t="str">
        <f t="shared" si="5"/>
        <v/>
      </c>
      <c r="H49" s="360" t="str">
        <f t="shared" si="6"/>
        <v/>
      </c>
      <c r="I49" s="361"/>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2" t="str">
        <f>IF('Bilan Groupe Compétences'!A51="","",'Bilan Groupe Compétences'!A51)</f>
        <v/>
      </c>
      <c r="B50" s="363"/>
      <c r="C50" s="363"/>
      <c r="D50" s="363"/>
      <c r="E50" s="364"/>
      <c r="F50" s="96" t="str">
        <f t="shared" si="4"/>
        <v/>
      </c>
      <c r="G50" s="95" t="str">
        <f t="shared" si="5"/>
        <v/>
      </c>
      <c r="H50" s="360" t="str">
        <f t="shared" si="6"/>
        <v/>
      </c>
      <c r="I50" s="361"/>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2" t="str">
        <f>IF('Bilan Groupe Compétences'!A52="","",'Bilan Groupe Compétences'!A52)</f>
        <v/>
      </c>
      <c r="B51" s="363"/>
      <c r="C51" s="363"/>
      <c r="D51" s="363"/>
      <c r="E51" s="364"/>
      <c r="F51" s="96" t="str">
        <f t="shared" si="4"/>
        <v/>
      </c>
      <c r="G51" s="95" t="str">
        <f t="shared" si="5"/>
        <v/>
      </c>
      <c r="H51" s="360" t="str">
        <f t="shared" si="6"/>
        <v/>
      </c>
      <c r="I51" s="361"/>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2" t="str">
        <f>IF('Bilan Groupe Compétences'!A53="","",'Bilan Groupe Compétences'!A53)</f>
        <v/>
      </c>
      <c r="B52" s="363"/>
      <c r="C52" s="363"/>
      <c r="D52" s="363"/>
      <c r="E52" s="364"/>
      <c r="F52" s="96" t="str">
        <f t="shared" si="4"/>
        <v/>
      </c>
      <c r="G52" s="95" t="str">
        <f t="shared" si="5"/>
        <v/>
      </c>
      <c r="H52" s="360" t="str">
        <f t="shared" si="6"/>
        <v/>
      </c>
      <c r="I52" s="361"/>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2" t="str">
        <f>IF('Bilan Groupe Compétences'!A54="","",'Bilan Groupe Compétences'!A54)</f>
        <v/>
      </c>
      <c r="B53" s="363"/>
      <c r="C53" s="363"/>
      <c r="D53" s="363"/>
      <c r="E53" s="364"/>
      <c r="F53" s="96" t="str">
        <f t="shared" si="4"/>
        <v/>
      </c>
      <c r="G53" s="95" t="str">
        <f t="shared" si="5"/>
        <v/>
      </c>
      <c r="H53" s="360" t="str">
        <f t="shared" si="6"/>
        <v/>
      </c>
      <c r="I53" s="361"/>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2" t="str">
        <f>IF('Bilan Groupe Compétences'!A55="","",'Bilan Groupe Compétences'!A55)</f>
        <v/>
      </c>
      <c r="B54" s="363"/>
      <c r="C54" s="363"/>
      <c r="D54" s="363"/>
      <c r="E54" s="364"/>
      <c r="F54" s="96" t="str">
        <f t="shared" si="4"/>
        <v/>
      </c>
      <c r="G54" s="95" t="str">
        <f t="shared" si="5"/>
        <v/>
      </c>
      <c r="H54" s="360" t="str">
        <f t="shared" si="6"/>
        <v/>
      </c>
      <c r="I54" s="361"/>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2" t="str">
        <f>IF('Bilan Groupe Compétences'!A56="","",'Bilan Groupe Compétences'!A56)</f>
        <v/>
      </c>
      <c r="B55" s="363"/>
      <c r="C55" s="363"/>
      <c r="D55" s="363"/>
      <c r="E55" s="364"/>
      <c r="F55" s="96" t="str">
        <f t="shared" si="4"/>
        <v/>
      </c>
      <c r="G55" s="95" t="str">
        <f t="shared" si="5"/>
        <v/>
      </c>
      <c r="H55" s="360" t="str">
        <f t="shared" si="6"/>
        <v/>
      </c>
      <c r="I55" s="361"/>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2" t="str">
        <f>IF('Bilan Groupe Compétences'!A57="","",'Bilan Groupe Compétences'!A57)</f>
        <v/>
      </c>
      <c r="B56" s="363"/>
      <c r="C56" s="363"/>
      <c r="D56" s="363"/>
      <c r="E56" s="364"/>
      <c r="F56" s="96" t="str">
        <f t="shared" si="4"/>
        <v/>
      </c>
      <c r="G56" s="95" t="str">
        <f t="shared" si="5"/>
        <v/>
      </c>
      <c r="H56" s="360" t="str">
        <f t="shared" si="6"/>
        <v/>
      </c>
      <c r="I56" s="361"/>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2" t="str">
        <f>IF('Bilan Groupe Compétences'!A58="","",'Bilan Groupe Compétences'!A58)</f>
        <v/>
      </c>
      <c r="B57" s="363"/>
      <c r="C57" s="363"/>
      <c r="D57" s="363"/>
      <c r="E57" s="364"/>
      <c r="F57" s="96" t="str">
        <f t="shared" si="4"/>
        <v/>
      </c>
      <c r="G57" s="95" t="str">
        <f t="shared" si="5"/>
        <v/>
      </c>
      <c r="H57" s="360" t="str">
        <f t="shared" si="6"/>
        <v/>
      </c>
      <c r="I57" s="361"/>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2" t="str">
        <f>IF('Bilan Groupe Compétences'!A59="","",'Bilan Groupe Compétences'!A59)</f>
        <v/>
      </c>
      <c r="B58" s="363"/>
      <c r="C58" s="363"/>
      <c r="D58" s="363"/>
      <c r="E58" s="364"/>
      <c r="F58" s="96" t="str">
        <f t="shared" si="4"/>
        <v/>
      </c>
      <c r="G58" s="95" t="str">
        <f t="shared" si="5"/>
        <v/>
      </c>
      <c r="H58" s="360" t="str">
        <f t="shared" si="6"/>
        <v/>
      </c>
      <c r="I58" s="361"/>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2" t="str">
        <f>IF('Bilan Groupe Compétences'!A60="","",'Bilan Groupe Compétences'!A60)</f>
        <v/>
      </c>
      <c r="B59" s="363"/>
      <c r="C59" s="363"/>
      <c r="D59" s="363"/>
      <c r="E59" s="364"/>
      <c r="F59" s="96" t="str">
        <f t="shared" si="4"/>
        <v/>
      </c>
      <c r="G59" s="95" t="str">
        <f t="shared" si="5"/>
        <v/>
      </c>
      <c r="H59" s="360" t="str">
        <f t="shared" si="6"/>
        <v/>
      </c>
      <c r="I59" s="361"/>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2" t="str">
        <f>IF('Bilan Groupe Compétences'!A61="","",'Bilan Groupe Compétences'!A61)</f>
        <v/>
      </c>
      <c r="B60" s="363"/>
      <c r="C60" s="363"/>
      <c r="D60" s="363"/>
      <c r="E60" s="364"/>
      <c r="F60" s="96" t="str">
        <f t="shared" si="4"/>
        <v/>
      </c>
      <c r="G60" s="95" t="str">
        <f t="shared" si="5"/>
        <v/>
      </c>
      <c r="H60" s="360" t="str">
        <f t="shared" si="6"/>
        <v/>
      </c>
      <c r="I60" s="361"/>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2" t="str">
        <f>IF('Bilan Groupe Compétences'!A62="","",'Bilan Groupe Compétences'!A62)</f>
        <v/>
      </c>
      <c r="B61" s="363"/>
      <c r="C61" s="363"/>
      <c r="D61" s="363"/>
      <c r="E61" s="364"/>
      <c r="F61" s="96" t="str">
        <f t="shared" si="4"/>
        <v/>
      </c>
      <c r="G61" s="95" t="str">
        <f t="shared" si="5"/>
        <v/>
      </c>
      <c r="H61" s="360" t="str">
        <f t="shared" si="6"/>
        <v/>
      </c>
      <c r="I61" s="361"/>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2" t="str">
        <f>IF('Bilan Groupe Compétences'!A63="","",'Bilan Groupe Compétences'!A63)</f>
        <v/>
      </c>
      <c r="B62" s="363"/>
      <c r="C62" s="363"/>
      <c r="D62" s="363"/>
      <c r="E62" s="364"/>
      <c r="F62" s="96" t="str">
        <f t="shared" si="4"/>
        <v/>
      </c>
      <c r="G62" s="95" t="str">
        <f t="shared" si="5"/>
        <v/>
      </c>
      <c r="H62" s="360" t="str">
        <f t="shared" si="6"/>
        <v/>
      </c>
      <c r="I62" s="361"/>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2" t="str">
        <f>IF('Bilan Groupe Compétences'!A64="","",'Bilan Groupe Compétences'!A64)</f>
        <v/>
      </c>
      <c r="B63" s="363"/>
      <c r="C63" s="363"/>
      <c r="D63" s="363"/>
      <c r="E63" s="364"/>
      <c r="F63" s="96" t="str">
        <f t="shared" si="4"/>
        <v/>
      </c>
      <c r="G63" s="95" t="str">
        <f t="shared" si="5"/>
        <v/>
      </c>
      <c r="H63" s="360" t="str">
        <f t="shared" si="6"/>
        <v/>
      </c>
      <c r="I63" s="361"/>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2" t="str">
        <f>IF('Bilan Groupe Compétences'!A65="","",'Bilan Groupe Compétences'!A65)</f>
        <v/>
      </c>
      <c r="B64" s="363"/>
      <c r="C64" s="363"/>
      <c r="D64" s="363"/>
      <c r="E64" s="364"/>
      <c r="F64" s="96" t="str">
        <f t="shared" si="4"/>
        <v/>
      </c>
      <c r="G64" s="95" t="str">
        <f t="shared" si="5"/>
        <v/>
      </c>
      <c r="H64" s="360" t="str">
        <f t="shared" si="6"/>
        <v/>
      </c>
      <c r="I64" s="361"/>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2" t="str">
        <f>IF('Bilan Groupe Compétences'!A66="","",'Bilan Groupe Compétences'!A66)</f>
        <v/>
      </c>
      <c r="B65" s="363"/>
      <c r="C65" s="363"/>
      <c r="D65" s="363"/>
      <c r="E65" s="364"/>
      <c r="F65" s="96" t="str">
        <f t="shared" si="4"/>
        <v/>
      </c>
      <c r="G65" s="95" t="str">
        <f t="shared" si="5"/>
        <v/>
      </c>
      <c r="H65" s="360" t="str">
        <f t="shared" si="6"/>
        <v/>
      </c>
      <c r="I65" s="361"/>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2" t="str">
        <f>IF('Bilan Groupe Compétences'!A67="","",'Bilan Groupe Compétences'!A67)</f>
        <v/>
      </c>
      <c r="B66" s="363"/>
      <c r="C66" s="363"/>
      <c r="D66" s="363"/>
      <c r="E66" s="364"/>
      <c r="F66" s="96" t="str">
        <f t="shared" si="4"/>
        <v/>
      </c>
      <c r="G66" s="95" t="str">
        <f t="shared" si="5"/>
        <v/>
      </c>
      <c r="H66" s="360" t="str">
        <f t="shared" si="6"/>
        <v/>
      </c>
      <c r="I66" s="361"/>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2" t="str">
        <f>IF('Bilan Groupe Compétences'!A68="","",'Bilan Groupe Compétences'!A68)</f>
        <v/>
      </c>
      <c r="B67" s="363"/>
      <c r="C67" s="363"/>
      <c r="D67" s="363"/>
      <c r="E67" s="364"/>
      <c r="F67" s="96" t="str">
        <f t="shared" si="4"/>
        <v/>
      </c>
      <c r="G67" s="95" t="str">
        <f t="shared" si="5"/>
        <v/>
      </c>
      <c r="H67" s="360" t="str">
        <f t="shared" si="6"/>
        <v/>
      </c>
      <c r="I67" s="361"/>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2" t="str">
        <f>IF('Bilan Groupe Compétences'!A69="","",'Bilan Groupe Compétences'!A69)</f>
        <v/>
      </c>
      <c r="B68" s="363"/>
      <c r="C68" s="363"/>
      <c r="D68" s="363"/>
      <c r="E68" s="364"/>
      <c r="F68" s="96" t="str">
        <f t="shared" si="4"/>
        <v/>
      </c>
      <c r="G68" s="95" t="str">
        <f t="shared" si="5"/>
        <v/>
      </c>
      <c r="H68" s="360" t="str">
        <f t="shared" si="6"/>
        <v/>
      </c>
      <c r="I68" s="361"/>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2" t="str">
        <f>IF('Bilan Groupe Compétences'!A70="","",'Bilan Groupe Compétences'!A70)</f>
        <v/>
      </c>
      <c r="B69" s="363"/>
      <c r="C69" s="363"/>
      <c r="D69" s="363"/>
      <c r="E69" s="379"/>
      <c r="F69" s="96" t="str">
        <f t="shared" si="4"/>
        <v/>
      </c>
      <c r="G69" s="95" t="str">
        <f t="shared" si="5"/>
        <v/>
      </c>
      <c r="H69" s="360" t="str">
        <f t="shared" si="6"/>
        <v/>
      </c>
      <c r="I69" s="361"/>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2" t="str">
        <f>IF('Bilan Groupe Compétences'!A71="","",'Bilan Groupe Compétences'!A71)</f>
        <v/>
      </c>
      <c r="B70" s="363"/>
      <c r="C70" s="363"/>
      <c r="D70" s="363"/>
      <c r="E70" s="379"/>
      <c r="F70" s="96" t="str">
        <f t="shared" si="4"/>
        <v/>
      </c>
      <c r="G70" s="95" t="str">
        <f t="shared" si="5"/>
        <v/>
      </c>
      <c r="H70" s="360" t="str">
        <f t="shared" si="6"/>
        <v/>
      </c>
      <c r="I70" s="361"/>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6" t="str">
        <f>IF('Bilan Groupe Compétences'!A72="","",'Bilan Groupe Compétences'!A72)</f>
        <v/>
      </c>
      <c r="B71" s="337"/>
      <c r="C71" s="337"/>
      <c r="D71" s="337"/>
      <c r="E71" s="338"/>
      <c r="F71" s="98" t="str">
        <f t="shared" si="4"/>
        <v/>
      </c>
      <c r="G71" s="99" t="str">
        <f t="shared" si="5"/>
        <v/>
      </c>
      <c r="H71" s="380" t="str">
        <f t="shared" si="6"/>
        <v/>
      </c>
      <c r="I71" s="381"/>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127</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132</v>
      </c>
      <c r="HT300" s="10" t="str">
        <f ca="1">IF(COUNTA($HV$300:$JS$300)-COUNTIF($HV$300:$JS$300,"")=0,$HI$307,IF(COUNTIF(HV306:JS306,$HI$307)=COUNTA($J$6:$BG$6)-COUNTIF($J$6:$BG$6,""),$HI$307,IF(AND(COUNTA($J$7:$BG$7)-COUNTIF($J$7:$BG$7,$HI$307)=COUNTIF($J$7:$BG$7,$HI$306),COUNTA($J$12:$BG$71)=COUNTIF($J$12:$BG$71,$HI$306)),$HI$306,SUM(HV300:JS300)/SUM(HV305:JS305))))</f>
        <v>NC</v>
      </c>
      <c r="HU300" s="16" t="s">
        <v>130</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133</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111" priority="22" operator="equal">
      <formula>20</formula>
    </cfRule>
    <cfRule type="cellIs" dxfId="110" priority="23" operator="between">
      <formula>15</formula>
      <formula>19.9999999999999</formula>
    </cfRule>
    <cfRule type="cellIs" dxfId="109" priority="24" operator="between">
      <formula>10</formula>
      <formula>14.9999999999999</formula>
    </cfRule>
    <cfRule type="containsBlanks" dxfId="108" priority="25" stopIfTrue="1">
      <formula>LEN(TRIM(J5))=0</formula>
    </cfRule>
    <cfRule type="cellIs" dxfId="107" priority="26" operator="between">
      <formula>5</formula>
      <formula>9.999999999999</formula>
    </cfRule>
    <cfRule type="cellIs" dxfId="106" priority="27" operator="between">
      <formula>0</formula>
      <formula>4.99999999999999</formula>
    </cfRule>
  </conditionalFormatting>
  <conditionalFormatting sqref="J6:BG6">
    <cfRule type="cellIs" dxfId="105" priority="16" operator="equal">
      <formula>20</formula>
    </cfRule>
    <cfRule type="cellIs" dxfId="104" priority="17" operator="between">
      <formula>15</formula>
      <formula>19.9999999999999</formula>
    </cfRule>
    <cfRule type="cellIs" dxfId="103" priority="18" operator="between">
      <formula>10</formula>
      <formula>14.9999999999999</formula>
    </cfRule>
    <cfRule type="containsBlanks" dxfId="102" priority="19" stopIfTrue="1">
      <formula>LEN(TRIM(J6))=0</formula>
    </cfRule>
    <cfRule type="cellIs" dxfId="101" priority="20" operator="between">
      <formula>5</formula>
      <formula>9.999999999999</formula>
    </cfRule>
    <cfRule type="cellIs" dxfId="100" priority="21" operator="between">
      <formula>0</formula>
      <formula>4.99999999999999</formula>
    </cfRule>
  </conditionalFormatting>
  <conditionalFormatting sqref="F12:G71">
    <cfRule type="cellIs" dxfId="99" priority="10" operator="equal">
      <formula>20</formula>
    </cfRule>
    <cfRule type="cellIs" dxfId="98" priority="11" operator="between">
      <formula>15</formula>
      <formula>19.9999999999999</formula>
    </cfRule>
    <cfRule type="cellIs" dxfId="97" priority="12" operator="between">
      <formula>10</formula>
      <formula>14.9999999999999</formula>
    </cfRule>
    <cfRule type="containsBlanks" dxfId="96" priority="13" stopIfTrue="1">
      <formula>LEN(TRIM(F12))=0</formula>
    </cfRule>
    <cfRule type="cellIs" dxfId="95" priority="14" operator="between">
      <formula>5</formula>
      <formula>9.999999999999</formula>
    </cfRule>
    <cfRule type="cellIs" dxfId="94" priority="15" operator="between">
      <formula>0</formula>
      <formula>4.99999999999999</formula>
    </cfRule>
  </conditionalFormatting>
  <conditionalFormatting sqref="A7">
    <cfRule type="cellIs" dxfId="93" priority="4" operator="equal">
      <formula>20</formula>
    </cfRule>
    <cfRule type="cellIs" dxfId="92" priority="5" operator="between">
      <formula>15</formula>
      <formula>19.9999999999999</formula>
    </cfRule>
    <cfRule type="cellIs" dxfId="91" priority="6" operator="between">
      <formula>10</formula>
      <formula>14.9999999999999</formula>
    </cfRule>
    <cfRule type="containsBlanks" dxfId="90" priority="7" stopIfTrue="1">
      <formula>LEN(TRIM(A7))=0</formula>
    </cfRule>
    <cfRule type="cellIs" dxfId="89" priority="8" operator="between">
      <formula>5</formula>
      <formula>9.999999999999</formula>
    </cfRule>
    <cfRule type="cellIs" dxfId="88" priority="9" operator="between">
      <formula>0</formula>
      <formula>4.99999999999999</formula>
    </cfRule>
  </conditionalFormatting>
  <conditionalFormatting sqref="C5">
    <cfRule type="cellIs" dxfId="87" priority="3" operator="equal">
      <formula>20</formula>
    </cfRule>
  </conditionalFormatting>
  <conditionalFormatting sqref="J12:BG71 H12:H71">
    <cfRule type="cellIs" dxfId="86" priority="28" stopIfTrue="1" operator="equal">
      <formula>$HI$301</formula>
    </cfRule>
    <cfRule type="cellIs" dxfId="85" priority="29" stopIfTrue="1" operator="equal">
      <formula>$HI$302</formula>
    </cfRule>
    <cfRule type="cellIs" dxfId="84" priority="30" stopIfTrue="1" operator="equal">
      <formula>$HI$303</formula>
    </cfRule>
    <cfRule type="cellIs" dxfId="83" priority="31" stopIfTrue="1" operator="equal">
      <formula>$HI$304</formula>
    </cfRule>
    <cfRule type="cellIs" dxfId="82" priority="32" stopIfTrue="1" operator="equal">
      <formula>$HI$305</formula>
    </cfRule>
    <cfRule type="cellIs" dxfId="81" priority="33" stopIfTrue="1" operator="equal">
      <formula>$HI$306</formula>
    </cfRule>
  </conditionalFormatting>
  <conditionalFormatting sqref="J7:BG7">
    <cfRule type="cellIs" dxfId="80" priority="34" operator="equal">
      <formula>$HI$306</formula>
    </cfRule>
    <cfRule type="cellIs" dxfId="79" priority="35" operator="equal">
      <formula>$HI$305</formula>
    </cfRule>
    <cfRule type="cellIs" dxfId="78" priority="36" operator="equal">
      <formula>$HI$304</formula>
    </cfRule>
    <cfRule type="cellIs" dxfId="77" priority="37" operator="equal">
      <formula>$HI$303</formula>
    </cfRule>
    <cfRule type="cellIs" dxfId="76" priority="38" operator="equal">
      <formula>$HI$302</formula>
    </cfRule>
    <cfRule type="cellIs" dxfId="75" priority="39" operator="equal">
      <formula>$HI$301</formula>
    </cfRule>
    <cfRule type="cellIs" dxfId="74" priority="40" operator="equal">
      <formula>20</formula>
    </cfRule>
    <cfRule type="cellIs" dxfId="73" priority="41" operator="between">
      <formula>15</formula>
      <formula>19.9999999999999</formula>
    </cfRule>
    <cfRule type="cellIs" dxfId="72" priority="42" operator="between">
      <formula>10</formula>
      <formula>14.9999999999999</formula>
    </cfRule>
    <cfRule type="containsBlanks" dxfId="71" priority="43" stopIfTrue="1">
      <formula>LEN(TRIM(J7))=0</formula>
    </cfRule>
    <cfRule type="cellIs" dxfId="70" priority="44" operator="between">
      <formula>5</formula>
      <formula>9.999999999999</formula>
    </cfRule>
    <cfRule type="cellIs" dxfId="69" priority="45" operator="between">
      <formula>0</formula>
      <formula>4.99999999999999</formula>
    </cfRule>
  </conditionalFormatting>
  <conditionalFormatting sqref="A7:B8">
    <cfRule type="cellIs" dxfId="68" priority="46" operator="equal">
      <formula>$HI$306</formula>
    </cfRule>
  </conditionalFormatting>
  <dataValidations count="3">
    <dataValidation type="list" allowBlank="1" showInputMessage="1" showErrorMessage="1" sqref="J8:BG8">
      <formula1>$HP$301:$HP$329</formula1>
    </dataValidation>
    <dataValidation type="list" allowBlank="1" showInputMessage="1" showErrorMessage="1" sqref="J7:BG7">
      <formula1>$HI$301:$HI$348</formula1>
    </dataValidation>
    <dataValidation type="list" allowBlank="1" showInputMessage="1" showErrorMessage="1" sqref="J12:BG71">
      <formula1>$HI$301:$HI$306</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A3FD163F-7D5C-43F3-A2A4-BD803F61107B}">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F7DC9EC5-6E3B-47B6-99F1-1E59BAD2884C}">
            <xm:f>'Classe, période, dates, coef'!$DW$301</xm:f>
            <x14:dxf>
              <font>
                <color rgb="FFFF0000"/>
              </font>
              <fill>
                <patternFill>
                  <bgColor rgb="FFFFCCCC"/>
                </patternFill>
              </fill>
            </x14:dxf>
          </x14:cfRule>
          <xm:sqref>A2:I4</xm:sqref>
        </x14:conditionalFormatting>
      </x14:conditionalFormatting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7" t="str">
        <f>IF(OR('Classe, période, dates, coef'!A7="",'Classe, période, dates, coef'!A14=""),'Bilan Groupe Compétences'!B3,CONCATENATE('Classe, période, dates, coef'!A7,"  ~  Période : ",'Classe, période, dates, coef'!A14))</f>
        <v>Affichage classe et période : Complétez l'onglet ''Classe, période, dates, coef''</v>
      </c>
      <c r="C1" s="357"/>
      <c r="D1" s="357"/>
      <c r="E1" s="357"/>
      <c r="F1" s="357"/>
      <c r="G1" s="357"/>
      <c r="H1" s="357"/>
      <c r="I1" s="357"/>
      <c r="J1" s="111" t="str">
        <f>CONCATENATE("   ",'Bilan Groupe Compétences'!DW303)</f>
        <v xml:space="preserve">   Seconde Relation Client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5" t="str">
        <f ca="1">IF(INDEX($HF$301:$HG$338,MATCH(RIGHT(CELL("nomfichier",$HF$301),2),$HF$301:$HF$338,0),2)=0,'Classe, période, dates, coef'!DW301,INDEX($HF$301:$HG$338,MATCH(RIGHT(CELL("nomfichier",$HF$301),2),$HF$301:$HF$338,0),2))</f>
        <v>Nom élève &gt; Complétez l'onglet ''Classe, période, dates, coef''</v>
      </c>
      <c r="B2" s="355"/>
      <c r="C2" s="355"/>
      <c r="D2" s="355"/>
      <c r="E2" s="355"/>
      <c r="F2" s="355"/>
      <c r="G2" s="355"/>
      <c r="H2" s="355"/>
      <c r="I2" s="355"/>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5"/>
      <c r="B3" s="355"/>
      <c r="C3" s="355"/>
      <c r="D3" s="355"/>
      <c r="E3" s="355"/>
      <c r="F3" s="355"/>
      <c r="G3" s="355"/>
      <c r="H3" s="355"/>
      <c r="I3" s="355"/>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6"/>
      <c r="B4" s="356"/>
      <c r="C4" s="356"/>
      <c r="D4" s="356"/>
      <c r="E4" s="356"/>
      <c r="F4" s="356"/>
      <c r="G4" s="356"/>
      <c r="H4" s="356"/>
      <c r="I4" s="356"/>
    </row>
    <row r="5" spans="1:127" ht="21" customHeight="1" thickTop="1" x14ac:dyDescent="0.2">
      <c r="A5" s="365" t="s">
        <v>49</v>
      </c>
      <c r="B5" s="366"/>
      <c r="C5" s="382" t="s">
        <v>75</v>
      </c>
      <c r="D5" s="55">
        <v>4</v>
      </c>
      <c r="E5" s="385" t="s">
        <v>99</v>
      </c>
      <c r="F5" s="385"/>
      <c r="G5" s="385"/>
      <c r="H5" s="385"/>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7"/>
      <c r="B6" s="368"/>
      <c r="C6" s="383"/>
      <c r="D6" s="90">
        <v>4</v>
      </c>
      <c r="E6" s="386" t="s">
        <v>100</v>
      </c>
      <c r="F6" s="386"/>
      <c r="G6" s="386"/>
      <c r="H6" s="386"/>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9" t="str">
        <f>IF(COUNTA(J5:BG6)-COUNTIF(J5:BG6,"")=0,"",IF(ISTEXT(HT300),HT300,ROUND(HT300,1)))</f>
        <v/>
      </c>
      <c r="B7" s="370"/>
      <c r="C7" s="383"/>
      <c r="D7" s="204">
        <v>4</v>
      </c>
      <c r="E7" s="203"/>
      <c r="F7" s="400" t="s">
        <v>122</v>
      </c>
      <c r="G7" s="400"/>
      <c r="H7" s="400"/>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1"/>
      <c r="B8" s="372"/>
      <c r="C8" s="384"/>
      <c r="D8" s="201">
        <v>4</v>
      </c>
      <c r="E8" s="202"/>
      <c r="F8" s="401" t="s">
        <v>232</v>
      </c>
      <c r="G8" s="401"/>
      <c r="H8" s="401"/>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2" t="s">
        <v>22</v>
      </c>
      <c r="B9" s="393"/>
      <c r="C9" s="393"/>
      <c r="D9" s="393"/>
      <c r="E9" s="97">
        <v>4</v>
      </c>
      <c r="F9" s="387" t="s">
        <v>118</v>
      </c>
      <c r="G9" s="388"/>
      <c r="H9" s="388"/>
      <c r="I9" s="389"/>
      <c r="J9" s="375" t="str">
        <f t="shared" ref="J9:BG9" ca="1" si="3">IF(OFFSET($HN$301,COLUMN(A:A)-1,0)=0,"",OFFSET($HN$301,COLUMN(A:A)-1,0))</f>
        <v/>
      </c>
      <c r="K9" s="358" t="str">
        <f t="shared" ca="1" si="3"/>
        <v/>
      </c>
      <c r="L9" s="358" t="str">
        <f t="shared" ca="1" si="3"/>
        <v/>
      </c>
      <c r="M9" s="358" t="str">
        <f t="shared" ca="1" si="3"/>
        <v/>
      </c>
      <c r="N9" s="358" t="str">
        <f t="shared" ca="1" si="3"/>
        <v/>
      </c>
      <c r="O9" s="358" t="str">
        <f t="shared" ca="1" si="3"/>
        <v/>
      </c>
      <c r="P9" s="358" t="str">
        <f t="shared" ca="1" si="3"/>
        <v/>
      </c>
      <c r="Q9" s="358" t="str">
        <f t="shared" ca="1" si="3"/>
        <v/>
      </c>
      <c r="R9" s="358" t="str">
        <f t="shared" ca="1" si="3"/>
        <v/>
      </c>
      <c r="S9" s="358" t="str">
        <f t="shared" ca="1" si="3"/>
        <v/>
      </c>
      <c r="T9" s="358" t="str">
        <f t="shared" ca="1" si="3"/>
        <v/>
      </c>
      <c r="U9" s="358" t="str">
        <f t="shared" ca="1" si="3"/>
        <v/>
      </c>
      <c r="V9" s="358" t="str">
        <f t="shared" ca="1" si="3"/>
        <v/>
      </c>
      <c r="W9" s="358" t="str">
        <f t="shared" ca="1" si="3"/>
        <v/>
      </c>
      <c r="X9" s="358" t="str">
        <f t="shared" ca="1" si="3"/>
        <v/>
      </c>
      <c r="Y9" s="358" t="str">
        <f t="shared" ca="1" si="3"/>
        <v/>
      </c>
      <c r="Z9" s="358" t="str">
        <f t="shared" ca="1" si="3"/>
        <v/>
      </c>
      <c r="AA9" s="358" t="str">
        <f t="shared" ca="1" si="3"/>
        <v/>
      </c>
      <c r="AB9" s="358" t="str">
        <f t="shared" ca="1" si="3"/>
        <v/>
      </c>
      <c r="AC9" s="358" t="str">
        <f t="shared" ca="1" si="3"/>
        <v/>
      </c>
      <c r="AD9" s="358" t="str">
        <f t="shared" ca="1" si="3"/>
        <v/>
      </c>
      <c r="AE9" s="358" t="str">
        <f t="shared" ca="1" si="3"/>
        <v/>
      </c>
      <c r="AF9" s="358" t="str">
        <f t="shared" ca="1" si="3"/>
        <v/>
      </c>
      <c r="AG9" s="358" t="str">
        <f t="shared" ca="1" si="3"/>
        <v/>
      </c>
      <c r="AH9" s="358" t="str">
        <f t="shared" ca="1" si="3"/>
        <v/>
      </c>
      <c r="AI9" s="358" t="str">
        <f t="shared" ca="1" si="3"/>
        <v/>
      </c>
      <c r="AJ9" s="358" t="str">
        <f t="shared" ca="1" si="3"/>
        <v/>
      </c>
      <c r="AK9" s="358" t="str">
        <f t="shared" ca="1" si="3"/>
        <v/>
      </c>
      <c r="AL9" s="358" t="str">
        <f t="shared" ca="1" si="3"/>
        <v/>
      </c>
      <c r="AM9" s="358" t="str">
        <f t="shared" ca="1" si="3"/>
        <v/>
      </c>
      <c r="AN9" s="358" t="str">
        <f t="shared" ca="1" si="3"/>
        <v/>
      </c>
      <c r="AO9" s="358" t="str">
        <f t="shared" ca="1" si="3"/>
        <v/>
      </c>
      <c r="AP9" s="358" t="str">
        <f t="shared" ca="1" si="3"/>
        <v/>
      </c>
      <c r="AQ9" s="358" t="str">
        <f t="shared" ca="1" si="3"/>
        <v/>
      </c>
      <c r="AR9" s="358" t="str">
        <f t="shared" ca="1" si="3"/>
        <v/>
      </c>
      <c r="AS9" s="358" t="str">
        <f t="shared" ca="1" si="3"/>
        <v/>
      </c>
      <c r="AT9" s="358" t="str">
        <f t="shared" ca="1" si="3"/>
        <v/>
      </c>
      <c r="AU9" s="358" t="str">
        <f t="shared" ca="1" si="3"/>
        <v/>
      </c>
      <c r="AV9" s="358" t="str">
        <f t="shared" ca="1" si="3"/>
        <v/>
      </c>
      <c r="AW9" s="358" t="str">
        <f t="shared" ca="1" si="3"/>
        <v/>
      </c>
      <c r="AX9" s="358" t="str">
        <f t="shared" ca="1" si="3"/>
        <v/>
      </c>
      <c r="AY9" s="358" t="str">
        <f t="shared" ca="1" si="3"/>
        <v/>
      </c>
      <c r="AZ9" s="358" t="str">
        <f t="shared" ca="1" si="3"/>
        <v/>
      </c>
      <c r="BA9" s="358" t="str">
        <f t="shared" ca="1" si="3"/>
        <v/>
      </c>
      <c r="BB9" s="358" t="str">
        <f t="shared" ca="1" si="3"/>
        <v/>
      </c>
      <c r="BC9" s="358" t="str">
        <f t="shared" ca="1" si="3"/>
        <v/>
      </c>
      <c r="BD9" s="358" t="str">
        <f t="shared" ca="1" si="3"/>
        <v/>
      </c>
      <c r="BE9" s="358" t="str">
        <f t="shared" ca="1" si="3"/>
        <v/>
      </c>
      <c r="BF9" s="358" t="str">
        <f t="shared" ca="1" si="3"/>
        <v/>
      </c>
      <c r="BG9" s="373" t="str">
        <f t="shared" ca="1" si="3"/>
        <v/>
      </c>
      <c r="DF9" s="9"/>
      <c r="DG9" s="28"/>
      <c r="DI9" s="28"/>
      <c r="DK9" s="28"/>
      <c r="DO9" s="28"/>
      <c r="DQ9" s="28"/>
      <c r="DS9" s="28"/>
      <c r="DU9" s="28"/>
      <c r="DW9" s="28"/>
    </row>
    <row r="10" spans="1:127" ht="36" customHeight="1" x14ac:dyDescent="0.2">
      <c r="A10" s="394" t="s">
        <v>23</v>
      </c>
      <c r="B10" s="395"/>
      <c r="C10" s="395"/>
      <c r="D10" s="395"/>
      <c r="E10" s="396"/>
      <c r="F10" s="112" t="str">
        <f>E6</f>
        <v>Moyenne minimale indicative</v>
      </c>
      <c r="G10" s="113" t="str">
        <f>E5</f>
        <v>Moyenne maximale indicative</v>
      </c>
      <c r="H10" s="390" t="s">
        <v>77</v>
      </c>
      <c r="I10" s="391"/>
      <c r="J10" s="376"/>
      <c r="K10" s="359"/>
      <c r="L10" s="359"/>
      <c r="M10" s="359"/>
      <c r="N10" s="359"/>
      <c r="O10" s="359"/>
      <c r="P10" s="359"/>
      <c r="Q10" s="359"/>
      <c r="R10" s="359"/>
      <c r="S10" s="359"/>
      <c r="T10" s="359"/>
      <c r="U10" s="359"/>
      <c r="V10" s="359"/>
      <c r="W10" s="359"/>
      <c r="X10" s="359"/>
      <c r="Y10" s="359"/>
      <c r="Z10" s="359"/>
      <c r="AA10" s="359"/>
      <c r="AB10" s="359"/>
      <c r="AC10" s="359"/>
      <c r="AD10" s="359"/>
      <c r="AE10" s="359"/>
      <c r="AF10" s="359"/>
      <c r="AG10" s="359"/>
      <c r="AH10" s="359"/>
      <c r="AI10" s="359"/>
      <c r="AJ10" s="359"/>
      <c r="AK10" s="359"/>
      <c r="AL10" s="359"/>
      <c r="AM10" s="359"/>
      <c r="AN10" s="359"/>
      <c r="AO10" s="359"/>
      <c r="AP10" s="359"/>
      <c r="AQ10" s="359"/>
      <c r="AR10" s="359"/>
      <c r="AS10" s="359"/>
      <c r="AT10" s="359"/>
      <c r="AU10" s="359"/>
      <c r="AV10" s="359"/>
      <c r="AW10" s="359"/>
      <c r="AX10" s="359"/>
      <c r="AY10" s="359"/>
      <c r="AZ10" s="359"/>
      <c r="BA10" s="359"/>
      <c r="BB10" s="359"/>
      <c r="BC10" s="359"/>
      <c r="BD10" s="359"/>
      <c r="BE10" s="359"/>
      <c r="BF10" s="359"/>
      <c r="BG10" s="374"/>
      <c r="DF10" s="9"/>
      <c r="DG10" s="28"/>
      <c r="DI10" s="28"/>
      <c r="DK10" s="28"/>
      <c r="DO10" s="28"/>
      <c r="DQ10" s="28"/>
      <c r="DS10" s="28"/>
      <c r="DU10" s="28"/>
      <c r="DW10" s="28"/>
    </row>
    <row r="11" spans="1:127" ht="12.75" customHeight="1" x14ac:dyDescent="0.2">
      <c r="A11" s="397">
        <v>6</v>
      </c>
      <c r="B11" s="398"/>
      <c r="C11" s="398"/>
      <c r="D11" s="398"/>
      <c r="E11" s="399"/>
      <c r="F11" s="82">
        <v>6</v>
      </c>
      <c r="G11" s="100">
        <v>6</v>
      </c>
      <c r="H11" s="377">
        <v>6</v>
      </c>
      <c r="I11" s="378"/>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2" t="str">
        <f>IF('Bilan Groupe Compétences'!A13="","",'Bilan Groupe Compétences'!A13)</f>
        <v>Orientation MA1 : Communiquer avec courtoisie, faire preuve de serviabilité, de calme et de tact</v>
      </c>
      <c r="B12" s="363"/>
      <c r="C12" s="363"/>
      <c r="D12" s="363"/>
      <c r="E12" s="363"/>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60" t="str">
        <f t="shared" ref="H12:H71" si="6">IF(HR307="","",HR307)</f>
        <v/>
      </c>
      <c r="I12" s="361"/>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2" t="str">
        <f>IF('Bilan Groupe Compétences'!A14="","",'Bilan Groupe Compétences'!A14)</f>
        <v>Orientation MA2 : Maintenir son espace de travail fonctionnel et propre dans le respect des règles internes</v>
      </c>
      <c r="B13" s="363"/>
      <c r="C13" s="363"/>
      <c r="D13" s="363"/>
      <c r="E13" s="364"/>
      <c r="F13" s="96" t="str">
        <f t="shared" si="4"/>
        <v/>
      </c>
      <c r="G13" s="95" t="str">
        <f t="shared" si="5"/>
        <v/>
      </c>
      <c r="H13" s="360" t="str">
        <f t="shared" si="6"/>
        <v/>
      </c>
      <c r="I13" s="361"/>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2" t="str">
        <f>IF('Bilan Groupe Compétences'!A15="","",'Bilan Groupe Compétences'!A15)</f>
        <v>Orientation MA3 : Rechercher, trier, classifier, sélectionner l'information papier et numérique</v>
      </c>
      <c r="B14" s="363"/>
      <c r="C14" s="363"/>
      <c r="D14" s="363"/>
      <c r="E14" s="364"/>
      <c r="F14" s="96" t="str">
        <f t="shared" si="4"/>
        <v/>
      </c>
      <c r="G14" s="95" t="str">
        <f t="shared" si="5"/>
        <v/>
      </c>
      <c r="H14" s="360" t="str">
        <f t="shared" si="6"/>
        <v/>
      </c>
      <c r="I14" s="361"/>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2" t="str">
        <f>IF('Bilan Groupe Compétences'!A16="","",'Bilan Groupe Compétences'!A16)</f>
        <v>Orientation MA4 : Rédiger correctement des messages et comptes-rendus simples</v>
      </c>
      <c r="B15" s="363"/>
      <c r="C15" s="363"/>
      <c r="D15" s="363"/>
      <c r="E15" s="364"/>
      <c r="F15" s="96" t="str">
        <f t="shared" si="4"/>
        <v/>
      </c>
      <c r="G15" s="95" t="str">
        <f t="shared" si="5"/>
        <v/>
      </c>
      <c r="H15" s="360" t="str">
        <f t="shared" si="6"/>
        <v/>
      </c>
      <c r="I15" s="361"/>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2" t="str">
        <f>IF('Bilan Groupe Compétences'!A17="","",'Bilan Groupe Compétences'!A17)</f>
        <v>Orientation MA5 : Montrer de l'intérêt pour l'anglais et/ou autre(s) langue(s) étrangère(s)</v>
      </c>
      <c r="B16" s="363"/>
      <c r="C16" s="363"/>
      <c r="D16" s="363"/>
      <c r="E16" s="364"/>
      <c r="F16" s="96" t="str">
        <f t="shared" si="4"/>
        <v/>
      </c>
      <c r="G16" s="95" t="str">
        <f t="shared" si="5"/>
        <v/>
      </c>
      <c r="H16" s="360" t="str">
        <f t="shared" si="6"/>
        <v/>
      </c>
      <c r="I16" s="361"/>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2" t="str">
        <f>IF('Bilan Groupe Compétences'!A18="","",'Bilan Groupe Compétences'!A18)</f>
        <v>Orientation MCV-A1 : Effectuer et comprendre des calculs commerciaux simples (cadencier, % TVA et réduction)</v>
      </c>
      <c r="B17" s="363"/>
      <c r="C17" s="363"/>
      <c r="D17" s="363"/>
      <c r="E17" s="364"/>
      <c r="F17" s="96" t="str">
        <f t="shared" si="4"/>
        <v/>
      </c>
      <c r="G17" s="95" t="str">
        <f t="shared" si="5"/>
        <v/>
      </c>
      <c r="H17" s="360" t="str">
        <f t="shared" si="6"/>
        <v/>
      </c>
      <c r="I17" s="361"/>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2" t="str">
        <f>IF('Bilan Groupe Compétences'!A19="","",'Bilan Groupe Compétences'!A19)</f>
        <v>Orientation MCV-A2 : Travailler en équipe, collaborer, communiquer avec ses collaborateurs</v>
      </c>
      <c r="B18" s="363"/>
      <c r="C18" s="363"/>
      <c r="D18" s="363"/>
      <c r="E18" s="364"/>
      <c r="F18" s="96" t="str">
        <f t="shared" si="4"/>
        <v/>
      </c>
      <c r="G18" s="95" t="str">
        <f t="shared" si="5"/>
        <v/>
      </c>
      <c r="H18" s="360" t="str">
        <f t="shared" si="6"/>
        <v/>
      </c>
      <c r="I18" s="361"/>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2" t="str">
        <f>IF('Bilan Groupe Compétences'!A20="","",'Bilan Groupe Compétences'!A20)</f>
        <v>Orientation MCV-A3 : Argumenter, convaincre, répondre à des objections sur des sujets (ou produits) simples</v>
      </c>
      <c r="B19" s="363"/>
      <c r="C19" s="363"/>
      <c r="D19" s="363"/>
      <c r="E19" s="364"/>
      <c r="F19" s="96" t="str">
        <f t="shared" si="4"/>
        <v/>
      </c>
      <c r="G19" s="95" t="str">
        <f t="shared" si="5"/>
        <v/>
      </c>
      <c r="H19" s="360" t="str">
        <f t="shared" si="6"/>
        <v/>
      </c>
      <c r="I19" s="361"/>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2" t="str">
        <f>IF('Bilan Groupe Compétences'!A21="","",'Bilan Groupe Compétences'!A21)</f>
        <v>Orientation MCV-A4 : Se montrer dynamique, rapide et efficace dans la réalisation de tâches matérielles</v>
      </c>
      <c r="B20" s="363"/>
      <c r="C20" s="363"/>
      <c r="D20" s="363"/>
      <c r="E20" s="364"/>
      <c r="F20" s="96" t="str">
        <f t="shared" si="4"/>
        <v/>
      </c>
      <c r="G20" s="95" t="str">
        <f t="shared" si="5"/>
        <v/>
      </c>
      <c r="H20" s="360" t="str">
        <f t="shared" si="6"/>
        <v/>
      </c>
      <c r="I20" s="361"/>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2" t="str">
        <f>IF('Bilan Groupe Compétences'!A22="","",'Bilan Groupe Compétences'!A22)</f>
        <v>Orientation MCV-A5 : Mettre en valeur des présentations de produits et/ou créer des affichettes attrayantes</v>
      </c>
      <c r="B21" s="363"/>
      <c r="C21" s="363"/>
      <c r="D21" s="363"/>
      <c r="E21" s="364"/>
      <c r="F21" s="96" t="str">
        <f t="shared" si="4"/>
        <v/>
      </c>
      <c r="G21" s="95" t="str">
        <f t="shared" si="5"/>
        <v/>
      </c>
      <c r="H21" s="360" t="str">
        <f t="shared" si="6"/>
        <v/>
      </c>
      <c r="I21" s="361"/>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2" t="str">
        <f>IF('Bilan Groupe Compétences'!A23="","",'Bilan Groupe Compétences'!A23)</f>
        <v>Orientation MCV-B1 : Travailler en autonomie, faire preuve d’indépendance et d’organisation, prendre des initiatives</v>
      </c>
      <c r="B22" s="363"/>
      <c r="C22" s="363"/>
      <c r="D22" s="363"/>
      <c r="E22" s="364"/>
      <c r="F22" s="96" t="str">
        <f t="shared" si="4"/>
        <v/>
      </c>
      <c r="G22" s="95" t="str">
        <f t="shared" si="5"/>
        <v/>
      </c>
      <c r="H22" s="360" t="str">
        <f t="shared" si="6"/>
        <v/>
      </c>
      <c r="I22" s="361"/>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2" t="str">
        <f>IF('Bilan Groupe Compétences'!A24="","",'Bilan Groupe Compétences'!A24)</f>
        <v>Orientation MCV-B2 : Faire preuve de qualité d'écoute, d'observation, d'adaptabilité et d'aisance verbale</v>
      </c>
      <c r="B23" s="363"/>
      <c r="C23" s="363"/>
      <c r="D23" s="363"/>
      <c r="E23" s="364"/>
      <c r="F23" s="96" t="str">
        <f t="shared" si="4"/>
        <v/>
      </c>
      <c r="G23" s="95" t="str">
        <f t="shared" si="5"/>
        <v/>
      </c>
      <c r="H23" s="360" t="str">
        <f t="shared" si="6"/>
        <v/>
      </c>
      <c r="I23" s="361"/>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2" t="str">
        <f>IF('Bilan Groupe Compétences'!A25="","",'Bilan Groupe Compétences'!A25)</f>
        <v>Orientation MCV-B3 : Faire preuve d'aisance, de persévérance dans l'argumentation, la réponse aux objections</v>
      </c>
      <c r="B24" s="363"/>
      <c r="C24" s="363"/>
      <c r="D24" s="363"/>
      <c r="E24" s="364"/>
      <c r="F24" s="96" t="str">
        <f t="shared" si="4"/>
        <v/>
      </c>
      <c r="G24" s="95" t="str">
        <f t="shared" si="5"/>
        <v/>
      </c>
      <c r="H24" s="360" t="str">
        <f t="shared" si="6"/>
        <v/>
      </c>
      <c r="I24" s="361"/>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2" t="str">
        <f>IF('Bilan Groupe Compétences'!A26="","",'Bilan Groupe Compétences'!A26)</f>
        <v>Orientation MCV-B4 : Analyser, synthétiser, s’autoanalyser avec pertinence à l’oral ou l’écrit</v>
      </c>
      <c r="B25" s="363"/>
      <c r="C25" s="363"/>
      <c r="D25" s="363"/>
      <c r="E25" s="364"/>
      <c r="F25" s="96" t="str">
        <f t="shared" si="4"/>
        <v/>
      </c>
      <c r="G25" s="95" t="str">
        <f t="shared" si="5"/>
        <v/>
      </c>
      <c r="H25" s="360" t="str">
        <f t="shared" si="6"/>
        <v/>
      </c>
      <c r="I25" s="361"/>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2" t="str">
        <f>IF('Bilan Groupe Compétences'!A27="","",'Bilan Groupe Compétences'!A27)</f>
        <v>Orientation MCV-B5 : Se montrer rationnel, flexible et entreprenant dans des situations de mobilité</v>
      </c>
      <c r="B26" s="363"/>
      <c r="C26" s="363"/>
      <c r="D26" s="363"/>
      <c r="E26" s="364"/>
      <c r="F26" s="96" t="str">
        <f t="shared" si="4"/>
        <v/>
      </c>
      <c r="G26" s="95" t="str">
        <f t="shared" si="5"/>
        <v/>
      </c>
      <c r="H26" s="360" t="str">
        <f t="shared" si="6"/>
        <v/>
      </c>
      <c r="I26" s="361"/>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2" t="str">
        <f>IF('Bilan Groupe Compétences'!A28="","",'Bilan Groupe Compétences'!A28)</f>
        <v>1.A. Prendre contact avec le client interne ou externe (ou prospect), dans un cadre omnicanal :</v>
      </c>
      <c r="B27" s="363"/>
      <c r="C27" s="363"/>
      <c r="D27" s="363"/>
      <c r="E27" s="364"/>
      <c r="F27" s="96" t="str">
        <f t="shared" si="4"/>
        <v/>
      </c>
      <c r="G27" s="95" t="str">
        <f t="shared" si="5"/>
        <v/>
      </c>
      <c r="H27" s="360" t="str">
        <f t="shared" si="6"/>
        <v/>
      </c>
      <c r="I27" s="361"/>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2" t="str">
        <f>IF('Bilan Groupe Compétences'!A29="","",'Bilan Groupe Compétences'!A29)</f>
        <v>1.B. Identifier le client externe ou interne à l’organisation et ses caractéristiques, dans un cadre omnicanal</v>
      </c>
      <c r="B28" s="363"/>
      <c r="C28" s="363"/>
      <c r="D28" s="363"/>
      <c r="E28" s="364"/>
      <c r="F28" s="96" t="str">
        <f t="shared" si="4"/>
        <v/>
      </c>
      <c r="G28" s="95" t="str">
        <f t="shared" si="5"/>
        <v/>
      </c>
      <c r="H28" s="360" t="str">
        <f t="shared" si="6"/>
        <v/>
      </c>
      <c r="I28" s="361"/>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2" t="str">
        <f>IF('Bilan Groupe Compétences'!A30="","",'Bilan Groupe Compétences'!A30)</f>
        <v>1.C. Identifier le besoin du client externe ou interne (ou du prospect), dans un cadre omnicanal</v>
      </c>
      <c r="B29" s="363"/>
      <c r="C29" s="363"/>
      <c r="D29" s="363"/>
      <c r="E29" s="364"/>
      <c r="F29" s="96" t="str">
        <f t="shared" si="4"/>
        <v/>
      </c>
      <c r="G29" s="95" t="str">
        <f t="shared" si="5"/>
        <v/>
      </c>
      <c r="H29" s="360" t="str">
        <f t="shared" si="6"/>
        <v/>
      </c>
      <c r="I29" s="361"/>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2" t="str">
        <f>IF('Bilan Groupe Compétences'!A31="","",'Bilan Groupe Compétences'!A31)</f>
        <v>1.D. Proposer une solution adaptée au parcours et à l’expérience du client interne ou externe (ou prospect), dans un cadre omnicanal</v>
      </c>
      <c r="B30" s="363"/>
      <c r="C30" s="363"/>
      <c r="D30" s="363"/>
      <c r="E30" s="364"/>
      <c r="F30" s="96" t="str">
        <f t="shared" si="4"/>
        <v/>
      </c>
      <c r="G30" s="95" t="str">
        <f t="shared" si="5"/>
        <v/>
      </c>
      <c r="H30" s="360" t="str">
        <f t="shared" si="6"/>
        <v/>
      </c>
      <c r="I30" s="361"/>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2" t="str">
        <f>IF('Bilan Groupe Compétences'!A32="","",'Bilan Groupe Compétences'!A32)</f>
        <v>2.A. Gérer le suivi de la demande du client interne ou externe (ou du prospect) dans un cadre omnicanal, notamment :</v>
      </c>
      <c r="B31" s="363"/>
      <c r="C31" s="363"/>
      <c r="D31" s="363"/>
      <c r="E31" s="364"/>
      <c r="F31" s="96" t="str">
        <f t="shared" si="4"/>
        <v/>
      </c>
      <c r="G31" s="95" t="str">
        <f t="shared" si="5"/>
        <v/>
      </c>
      <c r="H31" s="360" t="str">
        <f t="shared" si="6"/>
        <v/>
      </c>
      <c r="I31" s="361"/>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2" t="str">
        <f>IF('Bilan Groupe Compétences'!A33="","",'Bilan Groupe Compétences'!A33)</f>
        <v>2.B. Satisfaire le client interne ou externe (ou prospect) dans un cadre omnicanal</v>
      </c>
      <c r="B32" s="363"/>
      <c r="C32" s="363"/>
      <c r="D32" s="363"/>
      <c r="E32" s="364"/>
      <c r="F32" s="96" t="str">
        <f t="shared" si="4"/>
        <v/>
      </c>
      <c r="G32" s="95" t="str">
        <f t="shared" si="5"/>
        <v/>
      </c>
      <c r="H32" s="360" t="str">
        <f t="shared" si="6"/>
        <v/>
      </c>
      <c r="I32" s="361"/>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2" t="str">
        <f>IF('Bilan Groupe Compétences'!A34="","",'Bilan Groupe Compétences'!A34)</f>
        <v>2.C. Fidéliser/pérenniser la relation avec le client interne ou externe dans un cadre omnicanal</v>
      </c>
      <c r="B33" s="363"/>
      <c r="C33" s="363"/>
      <c r="D33" s="363"/>
      <c r="E33" s="364"/>
      <c r="F33" s="96" t="str">
        <f t="shared" si="4"/>
        <v/>
      </c>
      <c r="G33" s="95" t="str">
        <f t="shared" si="5"/>
        <v/>
      </c>
      <c r="H33" s="360" t="str">
        <f t="shared" si="6"/>
        <v/>
      </c>
      <c r="I33" s="361"/>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2" t="str">
        <f>IF('Bilan Groupe Compétences'!A35="","",'Bilan Groupe Compétences'!A35)</f>
        <v>3.A. Assurer la veille informationnelle et commerciale (la collecte) dans un cadre omnicanal</v>
      </c>
      <c r="B34" s="363"/>
      <c r="C34" s="363"/>
      <c r="D34" s="363"/>
      <c r="E34" s="364"/>
      <c r="F34" s="96" t="str">
        <f t="shared" si="4"/>
        <v/>
      </c>
      <c r="G34" s="95" t="str">
        <f t="shared" si="5"/>
        <v/>
      </c>
      <c r="H34" s="360" t="str">
        <f t="shared" si="6"/>
        <v/>
      </c>
      <c r="I34" s="361"/>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2" t="str">
        <f>IF('Bilan Groupe Compétences'!A36="","",'Bilan Groupe Compétences'!A36)</f>
        <v>3.B. Traiter et exploiter l’information relative à la relation client (interne, externe ou prospect) dans un cadre omnicanal</v>
      </c>
      <c r="B35" s="363"/>
      <c r="C35" s="363"/>
      <c r="D35" s="363"/>
      <c r="E35" s="364"/>
      <c r="F35" s="96" t="str">
        <f t="shared" si="4"/>
        <v/>
      </c>
      <c r="G35" s="95" t="str">
        <f t="shared" si="5"/>
        <v/>
      </c>
      <c r="H35" s="360" t="str">
        <f t="shared" si="6"/>
        <v/>
      </c>
      <c r="I35" s="361"/>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2" t="str">
        <f>IF('Bilan Groupe Compétences'!A37="","",'Bilan Groupe Compétences'!A37)</f>
        <v>3.C. Diffuser l’information au client interne, externe ou au prospect dans un cadre omnicanal</v>
      </c>
      <c r="B36" s="363"/>
      <c r="C36" s="363"/>
      <c r="D36" s="363"/>
      <c r="E36" s="364"/>
      <c r="F36" s="96" t="str">
        <f t="shared" si="4"/>
        <v/>
      </c>
      <c r="G36" s="95" t="str">
        <f t="shared" si="5"/>
        <v/>
      </c>
      <c r="H36" s="360" t="str">
        <f t="shared" si="6"/>
        <v/>
      </c>
      <c r="I36" s="361"/>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2" t="str">
        <f>IF('Bilan Groupe Compétences'!A38="","",'Bilan Groupe Compétences'!A38)</f>
        <v>CT 1. Produire un résultat conforme à la commande (de la hiérarchie, du client…)</v>
      </c>
      <c r="B37" s="363"/>
      <c r="C37" s="363"/>
      <c r="D37" s="363"/>
      <c r="E37" s="364"/>
      <c r="F37" s="96" t="str">
        <f t="shared" si="4"/>
        <v/>
      </c>
      <c r="G37" s="95" t="str">
        <f t="shared" si="5"/>
        <v/>
      </c>
      <c r="H37" s="360" t="str">
        <f t="shared" si="6"/>
        <v/>
      </c>
      <c r="I37" s="361"/>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2" t="str">
        <f>IF('Bilan Groupe Compétences'!A39="","",'Bilan Groupe Compétences'!A39)</f>
        <v>CT 2. Respecter les délais impartis</v>
      </c>
      <c r="B38" s="363"/>
      <c r="C38" s="363"/>
      <c r="D38" s="363"/>
      <c r="E38" s="364"/>
      <c r="F38" s="96" t="str">
        <f t="shared" si="4"/>
        <v/>
      </c>
      <c r="G38" s="95" t="str">
        <f t="shared" si="5"/>
        <v/>
      </c>
      <c r="H38" s="360" t="str">
        <f t="shared" si="6"/>
        <v/>
      </c>
      <c r="I38" s="361"/>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2" t="str">
        <f>IF('Bilan Groupe Compétences'!A40="","",'Bilan Groupe Compétences'!A40)</f>
        <v>CT 3. Restituer la présentation de son activité</v>
      </c>
      <c r="B39" s="363"/>
      <c r="C39" s="363"/>
      <c r="D39" s="363"/>
      <c r="E39" s="364"/>
      <c r="F39" s="96" t="str">
        <f t="shared" si="4"/>
        <v/>
      </c>
      <c r="G39" s="95" t="str">
        <f t="shared" si="5"/>
        <v/>
      </c>
      <c r="H39" s="360" t="str">
        <f t="shared" si="6"/>
        <v/>
      </c>
      <c r="I39" s="361"/>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2" t="str">
        <f>IF('Bilan Groupe Compétences'!A41="","",'Bilan Groupe Compétences'!A41)</f>
        <v>CT 4. S'impliquer dans son action</v>
      </c>
      <c r="B40" s="363"/>
      <c r="C40" s="363"/>
      <c r="D40" s="363"/>
      <c r="E40" s="364"/>
      <c r="F40" s="96" t="str">
        <f t="shared" si="4"/>
        <v/>
      </c>
      <c r="G40" s="95" t="str">
        <f t="shared" si="5"/>
        <v/>
      </c>
      <c r="H40" s="360" t="str">
        <f t="shared" si="6"/>
        <v/>
      </c>
      <c r="I40" s="361"/>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2" t="str">
        <f>IF('Bilan Groupe Compétences'!A42="","",'Bilan Groupe Compétences'!A42)</f>
        <v>CT 5. S'intégrer de façon harmonieuse et constructive à l'équipe de travail</v>
      </c>
      <c r="B41" s="363"/>
      <c r="C41" s="363"/>
      <c r="D41" s="363"/>
      <c r="E41" s="364"/>
      <c r="F41" s="96" t="str">
        <f t="shared" si="4"/>
        <v/>
      </c>
      <c r="G41" s="95" t="str">
        <f t="shared" si="5"/>
        <v/>
      </c>
      <c r="H41" s="360" t="str">
        <f t="shared" si="6"/>
        <v/>
      </c>
      <c r="I41" s="361"/>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2" t="str">
        <f>IF('Bilan Groupe Compétences'!A43="","",'Bilan Groupe Compétences'!A43)</f>
        <v>CT 6. Rechercher l'information et l'exploiter</v>
      </c>
      <c r="B42" s="363"/>
      <c r="C42" s="363"/>
      <c r="D42" s="363"/>
      <c r="E42" s="364"/>
      <c r="F42" s="96" t="str">
        <f t="shared" si="4"/>
        <v/>
      </c>
      <c r="G42" s="95" t="str">
        <f t="shared" si="5"/>
        <v/>
      </c>
      <c r="H42" s="360" t="str">
        <f t="shared" si="6"/>
        <v/>
      </c>
      <c r="I42" s="361"/>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2" t="str">
        <f>IF('Bilan Groupe Compétences'!A44="","",'Bilan Groupe Compétences'!A44)</f>
        <v>CT 7. A l'écrit, s'exprimer avec la qualité rédactionnelle attendue</v>
      </c>
      <c r="B43" s="363"/>
      <c r="C43" s="363"/>
      <c r="D43" s="363"/>
      <c r="E43" s="364"/>
      <c r="F43" s="96" t="str">
        <f t="shared" si="4"/>
        <v/>
      </c>
      <c r="G43" s="95" t="str">
        <f t="shared" si="5"/>
        <v/>
      </c>
      <c r="H43" s="360" t="str">
        <f t="shared" si="6"/>
        <v/>
      </c>
      <c r="I43" s="361"/>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2" t="str">
        <f>IF('Bilan Groupe Compétences'!A45="","",'Bilan Groupe Compétences'!A45)</f>
        <v>CT 8. A l'oral, s'exprimer de façon professionnelle</v>
      </c>
      <c r="B44" s="363"/>
      <c r="C44" s="363"/>
      <c r="D44" s="363"/>
      <c r="E44" s="364"/>
      <c r="F44" s="96" t="str">
        <f t="shared" si="4"/>
        <v/>
      </c>
      <c r="G44" s="95" t="str">
        <f t="shared" si="5"/>
        <v/>
      </c>
      <c r="H44" s="360" t="str">
        <f t="shared" si="6"/>
        <v/>
      </c>
      <c r="I44" s="361"/>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2" t="str">
        <f>IF('Bilan Groupe Compétences'!A46="","",'Bilan Groupe Compétences'!A46)</f>
        <v>CT 9. Développer son agilité numérique</v>
      </c>
      <c r="B45" s="363"/>
      <c r="C45" s="363"/>
      <c r="D45" s="363"/>
      <c r="E45" s="364"/>
      <c r="F45" s="96" t="str">
        <f t="shared" si="4"/>
        <v/>
      </c>
      <c r="G45" s="95" t="str">
        <f t="shared" si="5"/>
        <v/>
      </c>
      <c r="H45" s="360" t="str">
        <f t="shared" si="6"/>
        <v/>
      </c>
      <c r="I45" s="361"/>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2" t="str">
        <f>IF('Bilan Groupe Compétences'!A47="","",'Bilan Groupe Compétences'!A47)</f>
        <v>CT 10. Adopter une posture professionnelle (non verbal)</v>
      </c>
      <c r="B46" s="363"/>
      <c r="C46" s="363"/>
      <c r="D46" s="363"/>
      <c r="E46" s="364"/>
      <c r="F46" s="96" t="str">
        <f t="shared" si="4"/>
        <v/>
      </c>
      <c r="G46" s="95" t="str">
        <f t="shared" si="5"/>
        <v/>
      </c>
      <c r="H46" s="360" t="str">
        <f t="shared" si="6"/>
        <v/>
      </c>
      <c r="I46" s="361"/>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2" t="str">
        <f>IF('Bilan Groupe Compétences'!A48="","",'Bilan Groupe Compétences'!A48)</f>
        <v>CT 11. S'autoévaluer</v>
      </c>
      <c r="B47" s="363"/>
      <c r="C47" s="363"/>
      <c r="D47" s="363"/>
      <c r="E47" s="364"/>
      <c r="F47" s="96" t="str">
        <f t="shared" si="4"/>
        <v/>
      </c>
      <c r="G47" s="95" t="str">
        <f t="shared" si="5"/>
        <v/>
      </c>
      <c r="H47" s="360" t="str">
        <f t="shared" si="6"/>
        <v/>
      </c>
      <c r="I47" s="361"/>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2" t="str">
        <f>IF('Bilan Groupe Compétences'!A49="","",'Bilan Groupe Compétences'!A49)</f>
        <v/>
      </c>
      <c r="B48" s="363"/>
      <c r="C48" s="363"/>
      <c r="D48" s="363"/>
      <c r="E48" s="364"/>
      <c r="F48" s="96" t="str">
        <f t="shared" si="4"/>
        <v/>
      </c>
      <c r="G48" s="95" t="str">
        <f t="shared" si="5"/>
        <v/>
      </c>
      <c r="H48" s="360" t="str">
        <f t="shared" si="6"/>
        <v/>
      </c>
      <c r="I48" s="361"/>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2" t="str">
        <f>IF('Bilan Groupe Compétences'!A50="","",'Bilan Groupe Compétences'!A50)</f>
        <v/>
      </c>
      <c r="B49" s="363"/>
      <c r="C49" s="363"/>
      <c r="D49" s="363"/>
      <c r="E49" s="364"/>
      <c r="F49" s="96" t="str">
        <f t="shared" si="4"/>
        <v/>
      </c>
      <c r="G49" s="95" t="str">
        <f t="shared" si="5"/>
        <v/>
      </c>
      <c r="H49" s="360" t="str">
        <f t="shared" si="6"/>
        <v/>
      </c>
      <c r="I49" s="361"/>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2" t="str">
        <f>IF('Bilan Groupe Compétences'!A51="","",'Bilan Groupe Compétences'!A51)</f>
        <v/>
      </c>
      <c r="B50" s="363"/>
      <c r="C50" s="363"/>
      <c r="D50" s="363"/>
      <c r="E50" s="364"/>
      <c r="F50" s="96" t="str">
        <f t="shared" si="4"/>
        <v/>
      </c>
      <c r="G50" s="95" t="str">
        <f t="shared" si="5"/>
        <v/>
      </c>
      <c r="H50" s="360" t="str">
        <f t="shared" si="6"/>
        <v/>
      </c>
      <c r="I50" s="361"/>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2" t="str">
        <f>IF('Bilan Groupe Compétences'!A52="","",'Bilan Groupe Compétences'!A52)</f>
        <v/>
      </c>
      <c r="B51" s="363"/>
      <c r="C51" s="363"/>
      <c r="D51" s="363"/>
      <c r="E51" s="364"/>
      <c r="F51" s="96" t="str">
        <f t="shared" si="4"/>
        <v/>
      </c>
      <c r="G51" s="95" t="str">
        <f t="shared" si="5"/>
        <v/>
      </c>
      <c r="H51" s="360" t="str">
        <f t="shared" si="6"/>
        <v/>
      </c>
      <c r="I51" s="361"/>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2" t="str">
        <f>IF('Bilan Groupe Compétences'!A53="","",'Bilan Groupe Compétences'!A53)</f>
        <v/>
      </c>
      <c r="B52" s="363"/>
      <c r="C52" s="363"/>
      <c r="D52" s="363"/>
      <c r="E52" s="364"/>
      <c r="F52" s="96" t="str">
        <f t="shared" si="4"/>
        <v/>
      </c>
      <c r="G52" s="95" t="str">
        <f t="shared" si="5"/>
        <v/>
      </c>
      <c r="H52" s="360" t="str">
        <f t="shared" si="6"/>
        <v/>
      </c>
      <c r="I52" s="361"/>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2" t="str">
        <f>IF('Bilan Groupe Compétences'!A54="","",'Bilan Groupe Compétences'!A54)</f>
        <v/>
      </c>
      <c r="B53" s="363"/>
      <c r="C53" s="363"/>
      <c r="D53" s="363"/>
      <c r="E53" s="364"/>
      <c r="F53" s="96" t="str">
        <f t="shared" si="4"/>
        <v/>
      </c>
      <c r="G53" s="95" t="str">
        <f t="shared" si="5"/>
        <v/>
      </c>
      <c r="H53" s="360" t="str">
        <f t="shared" si="6"/>
        <v/>
      </c>
      <c r="I53" s="361"/>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2" t="str">
        <f>IF('Bilan Groupe Compétences'!A55="","",'Bilan Groupe Compétences'!A55)</f>
        <v/>
      </c>
      <c r="B54" s="363"/>
      <c r="C54" s="363"/>
      <c r="D54" s="363"/>
      <c r="E54" s="364"/>
      <c r="F54" s="96" t="str">
        <f t="shared" si="4"/>
        <v/>
      </c>
      <c r="G54" s="95" t="str">
        <f t="shared" si="5"/>
        <v/>
      </c>
      <c r="H54" s="360" t="str">
        <f t="shared" si="6"/>
        <v/>
      </c>
      <c r="I54" s="361"/>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2" t="str">
        <f>IF('Bilan Groupe Compétences'!A56="","",'Bilan Groupe Compétences'!A56)</f>
        <v/>
      </c>
      <c r="B55" s="363"/>
      <c r="C55" s="363"/>
      <c r="D55" s="363"/>
      <c r="E55" s="364"/>
      <c r="F55" s="96" t="str">
        <f t="shared" si="4"/>
        <v/>
      </c>
      <c r="G55" s="95" t="str">
        <f t="shared" si="5"/>
        <v/>
      </c>
      <c r="H55" s="360" t="str">
        <f t="shared" si="6"/>
        <v/>
      </c>
      <c r="I55" s="361"/>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2" t="str">
        <f>IF('Bilan Groupe Compétences'!A57="","",'Bilan Groupe Compétences'!A57)</f>
        <v/>
      </c>
      <c r="B56" s="363"/>
      <c r="C56" s="363"/>
      <c r="D56" s="363"/>
      <c r="E56" s="364"/>
      <c r="F56" s="96" t="str">
        <f t="shared" si="4"/>
        <v/>
      </c>
      <c r="G56" s="95" t="str">
        <f t="shared" si="5"/>
        <v/>
      </c>
      <c r="H56" s="360" t="str">
        <f t="shared" si="6"/>
        <v/>
      </c>
      <c r="I56" s="361"/>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2" t="str">
        <f>IF('Bilan Groupe Compétences'!A58="","",'Bilan Groupe Compétences'!A58)</f>
        <v/>
      </c>
      <c r="B57" s="363"/>
      <c r="C57" s="363"/>
      <c r="D57" s="363"/>
      <c r="E57" s="364"/>
      <c r="F57" s="96" t="str">
        <f t="shared" si="4"/>
        <v/>
      </c>
      <c r="G57" s="95" t="str">
        <f t="shared" si="5"/>
        <v/>
      </c>
      <c r="H57" s="360" t="str">
        <f t="shared" si="6"/>
        <v/>
      </c>
      <c r="I57" s="361"/>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2" t="str">
        <f>IF('Bilan Groupe Compétences'!A59="","",'Bilan Groupe Compétences'!A59)</f>
        <v/>
      </c>
      <c r="B58" s="363"/>
      <c r="C58" s="363"/>
      <c r="D58" s="363"/>
      <c r="E58" s="364"/>
      <c r="F58" s="96" t="str">
        <f t="shared" si="4"/>
        <v/>
      </c>
      <c r="G58" s="95" t="str">
        <f t="shared" si="5"/>
        <v/>
      </c>
      <c r="H58" s="360" t="str">
        <f t="shared" si="6"/>
        <v/>
      </c>
      <c r="I58" s="361"/>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2" t="str">
        <f>IF('Bilan Groupe Compétences'!A60="","",'Bilan Groupe Compétences'!A60)</f>
        <v/>
      </c>
      <c r="B59" s="363"/>
      <c r="C59" s="363"/>
      <c r="D59" s="363"/>
      <c r="E59" s="364"/>
      <c r="F59" s="96" t="str">
        <f t="shared" si="4"/>
        <v/>
      </c>
      <c r="G59" s="95" t="str">
        <f t="shared" si="5"/>
        <v/>
      </c>
      <c r="H59" s="360" t="str">
        <f t="shared" si="6"/>
        <v/>
      </c>
      <c r="I59" s="361"/>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2" t="str">
        <f>IF('Bilan Groupe Compétences'!A61="","",'Bilan Groupe Compétences'!A61)</f>
        <v/>
      </c>
      <c r="B60" s="363"/>
      <c r="C60" s="363"/>
      <c r="D60" s="363"/>
      <c r="E60" s="364"/>
      <c r="F60" s="96" t="str">
        <f t="shared" si="4"/>
        <v/>
      </c>
      <c r="G60" s="95" t="str">
        <f t="shared" si="5"/>
        <v/>
      </c>
      <c r="H60" s="360" t="str">
        <f t="shared" si="6"/>
        <v/>
      </c>
      <c r="I60" s="361"/>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2" t="str">
        <f>IF('Bilan Groupe Compétences'!A62="","",'Bilan Groupe Compétences'!A62)</f>
        <v/>
      </c>
      <c r="B61" s="363"/>
      <c r="C61" s="363"/>
      <c r="D61" s="363"/>
      <c r="E61" s="364"/>
      <c r="F61" s="96" t="str">
        <f t="shared" si="4"/>
        <v/>
      </c>
      <c r="G61" s="95" t="str">
        <f t="shared" si="5"/>
        <v/>
      </c>
      <c r="H61" s="360" t="str">
        <f t="shared" si="6"/>
        <v/>
      </c>
      <c r="I61" s="361"/>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2" t="str">
        <f>IF('Bilan Groupe Compétences'!A63="","",'Bilan Groupe Compétences'!A63)</f>
        <v/>
      </c>
      <c r="B62" s="363"/>
      <c r="C62" s="363"/>
      <c r="D62" s="363"/>
      <c r="E62" s="364"/>
      <c r="F62" s="96" t="str">
        <f t="shared" si="4"/>
        <v/>
      </c>
      <c r="G62" s="95" t="str">
        <f t="shared" si="5"/>
        <v/>
      </c>
      <c r="H62" s="360" t="str">
        <f t="shared" si="6"/>
        <v/>
      </c>
      <c r="I62" s="361"/>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2" t="str">
        <f>IF('Bilan Groupe Compétences'!A64="","",'Bilan Groupe Compétences'!A64)</f>
        <v/>
      </c>
      <c r="B63" s="363"/>
      <c r="C63" s="363"/>
      <c r="D63" s="363"/>
      <c r="E63" s="364"/>
      <c r="F63" s="96" t="str">
        <f t="shared" si="4"/>
        <v/>
      </c>
      <c r="G63" s="95" t="str">
        <f t="shared" si="5"/>
        <v/>
      </c>
      <c r="H63" s="360" t="str">
        <f t="shared" si="6"/>
        <v/>
      </c>
      <c r="I63" s="361"/>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2" t="str">
        <f>IF('Bilan Groupe Compétences'!A65="","",'Bilan Groupe Compétences'!A65)</f>
        <v/>
      </c>
      <c r="B64" s="363"/>
      <c r="C64" s="363"/>
      <c r="D64" s="363"/>
      <c r="E64" s="364"/>
      <c r="F64" s="96" t="str">
        <f t="shared" si="4"/>
        <v/>
      </c>
      <c r="G64" s="95" t="str">
        <f t="shared" si="5"/>
        <v/>
      </c>
      <c r="H64" s="360" t="str">
        <f t="shared" si="6"/>
        <v/>
      </c>
      <c r="I64" s="361"/>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2" t="str">
        <f>IF('Bilan Groupe Compétences'!A66="","",'Bilan Groupe Compétences'!A66)</f>
        <v/>
      </c>
      <c r="B65" s="363"/>
      <c r="C65" s="363"/>
      <c r="D65" s="363"/>
      <c r="E65" s="364"/>
      <c r="F65" s="96" t="str">
        <f t="shared" si="4"/>
        <v/>
      </c>
      <c r="G65" s="95" t="str">
        <f t="shared" si="5"/>
        <v/>
      </c>
      <c r="H65" s="360" t="str">
        <f t="shared" si="6"/>
        <v/>
      </c>
      <c r="I65" s="361"/>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2" t="str">
        <f>IF('Bilan Groupe Compétences'!A67="","",'Bilan Groupe Compétences'!A67)</f>
        <v/>
      </c>
      <c r="B66" s="363"/>
      <c r="C66" s="363"/>
      <c r="D66" s="363"/>
      <c r="E66" s="364"/>
      <c r="F66" s="96" t="str">
        <f t="shared" si="4"/>
        <v/>
      </c>
      <c r="G66" s="95" t="str">
        <f t="shared" si="5"/>
        <v/>
      </c>
      <c r="H66" s="360" t="str">
        <f t="shared" si="6"/>
        <v/>
      </c>
      <c r="I66" s="361"/>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2" t="str">
        <f>IF('Bilan Groupe Compétences'!A68="","",'Bilan Groupe Compétences'!A68)</f>
        <v/>
      </c>
      <c r="B67" s="363"/>
      <c r="C67" s="363"/>
      <c r="D67" s="363"/>
      <c r="E67" s="364"/>
      <c r="F67" s="96" t="str">
        <f t="shared" si="4"/>
        <v/>
      </c>
      <c r="G67" s="95" t="str">
        <f t="shared" si="5"/>
        <v/>
      </c>
      <c r="H67" s="360" t="str">
        <f t="shared" si="6"/>
        <v/>
      </c>
      <c r="I67" s="361"/>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2" t="str">
        <f>IF('Bilan Groupe Compétences'!A69="","",'Bilan Groupe Compétences'!A69)</f>
        <v/>
      </c>
      <c r="B68" s="363"/>
      <c r="C68" s="363"/>
      <c r="D68" s="363"/>
      <c r="E68" s="364"/>
      <c r="F68" s="96" t="str">
        <f t="shared" si="4"/>
        <v/>
      </c>
      <c r="G68" s="95" t="str">
        <f t="shared" si="5"/>
        <v/>
      </c>
      <c r="H68" s="360" t="str">
        <f t="shared" si="6"/>
        <v/>
      </c>
      <c r="I68" s="361"/>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2" t="str">
        <f>IF('Bilan Groupe Compétences'!A70="","",'Bilan Groupe Compétences'!A70)</f>
        <v/>
      </c>
      <c r="B69" s="363"/>
      <c r="C69" s="363"/>
      <c r="D69" s="363"/>
      <c r="E69" s="379"/>
      <c r="F69" s="96" t="str">
        <f t="shared" si="4"/>
        <v/>
      </c>
      <c r="G69" s="95" t="str">
        <f t="shared" si="5"/>
        <v/>
      </c>
      <c r="H69" s="360" t="str">
        <f t="shared" si="6"/>
        <v/>
      </c>
      <c r="I69" s="361"/>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2" t="str">
        <f>IF('Bilan Groupe Compétences'!A71="","",'Bilan Groupe Compétences'!A71)</f>
        <v/>
      </c>
      <c r="B70" s="363"/>
      <c r="C70" s="363"/>
      <c r="D70" s="363"/>
      <c r="E70" s="379"/>
      <c r="F70" s="96" t="str">
        <f t="shared" si="4"/>
        <v/>
      </c>
      <c r="G70" s="95" t="str">
        <f t="shared" si="5"/>
        <v/>
      </c>
      <c r="H70" s="360" t="str">
        <f t="shared" si="6"/>
        <v/>
      </c>
      <c r="I70" s="361"/>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6" t="str">
        <f>IF('Bilan Groupe Compétences'!A72="","",'Bilan Groupe Compétences'!A72)</f>
        <v/>
      </c>
      <c r="B71" s="337"/>
      <c r="C71" s="337"/>
      <c r="D71" s="337"/>
      <c r="E71" s="338"/>
      <c r="F71" s="98" t="str">
        <f t="shared" si="4"/>
        <v/>
      </c>
      <c r="G71" s="99" t="str">
        <f t="shared" si="5"/>
        <v/>
      </c>
      <c r="H71" s="380" t="str">
        <f t="shared" si="6"/>
        <v/>
      </c>
      <c r="I71" s="381"/>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127</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132</v>
      </c>
      <c r="HT300" s="10" t="str">
        <f ca="1">IF(COUNTA($HV$300:$JS$300)-COUNTIF($HV$300:$JS$300,"")=0,$HI$307,IF(COUNTIF(HV306:JS306,$HI$307)=COUNTA($J$6:$BG$6)-COUNTIF($J$6:$BG$6,""),$HI$307,IF(AND(COUNTA($J$7:$BG$7)-COUNTIF($J$7:$BG$7,$HI$307)=COUNTIF($J$7:$BG$7,$HI$306),COUNTA($J$12:$BG$71)=COUNTIF($J$12:$BG$71,$HI$306)),$HI$306,SUM(HV300:JS300)/SUM(HV305:JS305))))</f>
        <v>NC</v>
      </c>
      <c r="HU300" s="16" t="s">
        <v>130</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133</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65" priority="22" operator="equal">
      <formula>20</formula>
    </cfRule>
    <cfRule type="cellIs" dxfId="64" priority="23" operator="between">
      <formula>15</formula>
      <formula>19.9999999999999</formula>
    </cfRule>
    <cfRule type="cellIs" dxfId="63" priority="24" operator="between">
      <formula>10</formula>
      <formula>14.9999999999999</formula>
    </cfRule>
    <cfRule type="containsBlanks" dxfId="62" priority="25" stopIfTrue="1">
      <formula>LEN(TRIM(J5))=0</formula>
    </cfRule>
    <cfRule type="cellIs" dxfId="61" priority="26" operator="between">
      <formula>5</formula>
      <formula>9.999999999999</formula>
    </cfRule>
    <cfRule type="cellIs" dxfId="60" priority="27" operator="between">
      <formula>0</formula>
      <formula>4.99999999999999</formula>
    </cfRule>
  </conditionalFormatting>
  <conditionalFormatting sqref="J6:BG6">
    <cfRule type="cellIs" dxfId="59" priority="16" operator="equal">
      <formula>20</formula>
    </cfRule>
    <cfRule type="cellIs" dxfId="58" priority="17" operator="between">
      <formula>15</formula>
      <formula>19.9999999999999</formula>
    </cfRule>
    <cfRule type="cellIs" dxfId="57" priority="18" operator="between">
      <formula>10</formula>
      <formula>14.9999999999999</formula>
    </cfRule>
    <cfRule type="containsBlanks" dxfId="56" priority="19" stopIfTrue="1">
      <formula>LEN(TRIM(J6))=0</formula>
    </cfRule>
    <cfRule type="cellIs" dxfId="55" priority="20" operator="between">
      <formula>5</formula>
      <formula>9.999999999999</formula>
    </cfRule>
    <cfRule type="cellIs" dxfId="54" priority="21" operator="between">
      <formula>0</formula>
      <formula>4.99999999999999</formula>
    </cfRule>
  </conditionalFormatting>
  <conditionalFormatting sqref="F12:G71">
    <cfRule type="cellIs" dxfId="53" priority="10" operator="equal">
      <formula>20</formula>
    </cfRule>
    <cfRule type="cellIs" dxfId="52" priority="11" operator="between">
      <formula>15</formula>
      <formula>19.9999999999999</formula>
    </cfRule>
    <cfRule type="cellIs" dxfId="51" priority="12" operator="between">
      <formula>10</formula>
      <formula>14.9999999999999</formula>
    </cfRule>
    <cfRule type="containsBlanks" dxfId="50" priority="13" stopIfTrue="1">
      <formula>LEN(TRIM(F12))=0</formula>
    </cfRule>
    <cfRule type="cellIs" dxfId="49" priority="14" operator="between">
      <formula>5</formula>
      <formula>9.999999999999</formula>
    </cfRule>
    <cfRule type="cellIs" dxfId="48" priority="15" operator="between">
      <formula>0</formula>
      <formula>4.99999999999999</formula>
    </cfRule>
  </conditionalFormatting>
  <conditionalFormatting sqref="A7">
    <cfRule type="cellIs" dxfId="47" priority="4" operator="equal">
      <formula>20</formula>
    </cfRule>
    <cfRule type="cellIs" dxfId="46" priority="5" operator="between">
      <formula>15</formula>
      <formula>19.9999999999999</formula>
    </cfRule>
    <cfRule type="cellIs" dxfId="45" priority="6" operator="between">
      <formula>10</formula>
      <formula>14.9999999999999</formula>
    </cfRule>
    <cfRule type="containsBlanks" dxfId="44" priority="7" stopIfTrue="1">
      <formula>LEN(TRIM(A7))=0</formula>
    </cfRule>
    <cfRule type="cellIs" dxfId="43" priority="8" operator="between">
      <formula>5</formula>
      <formula>9.999999999999</formula>
    </cfRule>
    <cfRule type="cellIs" dxfId="42" priority="9" operator="between">
      <formula>0</formula>
      <formula>4.99999999999999</formula>
    </cfRule>
  </conditionalFormatting>
  <conditionalFormatting sqref="C5">
    <cfRule type="cellIs" dxfId="41" priority="3" operator="equal">
      <formula>20</formula>
    </cfRule>
  </conditionalFormatting>
  <conditionalFormatting sqref="J12:BG71 H12:H71">
    <cfRule type="cellIs" dxfId="40" priority="28" stopIfTrue="1" operator="equal">
      <formula>$HI$301</formula>
    </cfRule>
    <cfRule type="cellIs" dxfId="39" priority="29" stopIfTrue="1" operator="equal">
      <formula>$HI$302</formula>
    </cfRule>
    <cfRule type="cellIs" dxfId="38" priority="30" stopIfTrue="1" operator="equal">
      <formula>$HI$303</formula>
    </cfRule>
    <cfRule type="cellIs" dxfId="37" priority="31" stopIfTrue="1" operator="equal">
      <formula>$HI$304</formula>
    </cfRule>
    <cfRule type="cellIs" dxfId="36" priority="32" stopIfTrue="1" operator="equal">
      <formula>$HI$305</formula>
    </cfRule>
    <cfRule type="cellIs" dxfId="35" priority="33" stopIfTrue="1" operator="equal">
      <formula>$HI$306</formula>
    </cfRule>
  </conditionalFormatting>
  <conditionalFormatting sqref="J7:BG7">
    <cfRule type="cellIs" dxfId="34" priority="34" operator="equal">
      <formula>$HI$306</formula>
    </cfRule>
    <cfRule type="cellIs" dxfId="33" priority="35" operator="equal">
      <formula>$HI$305</formula>
    </cfRule>
    <cfRule type="cellIs" dxfId="32" priority="36" operator="equal">
      <formula>$HI$304</formula>
    </cfRule>
    <cfRule type="cellIs" dxfId="31" priority="37" operator="equal">
      <formula>$HI$303</formula>
    </cfRule>
    <cfRule type="cellIs" dxfId="30" priority="38" operator="equal">
      <formula>$HI$302</formula>
    </cfRule>
    <cfRule type="cellIs" dxfId="29" priority="39" operator="equal">
      <formula>$HI$301</formula>
    </cfRule>
    <cfRule type="cellIs" dxfId="28" priority="40" operator="equal">
      <formula>20</formula>
    </cfRule>
    <cfRule type="cellIs" dxfId="27" priority="41" operator="between">
      <formula>15</formula>
      <formula>19.9999999999999</formula>
    </cfRule>
    <cfRule type="cellIs" dxfId="26" priority="42" operator="between">
      <formula>10</formula>
      <formula>14.9999999999999</formula>
    </cfRule>
    <cfRule type="containsBlanks" dxfId="25" priority="43" stopIfTrue="1">
      <formula>LEN(TRIM(J7))=0</formula>
    </cfRule>
    <cfRule type="cellIs" dxfId="24" priority="44" operator="between">
      <formula>5</formula>
      <formula>9.999999999999</formula>
    </cfRule>
    <cfRule type="cellIs" dxfId="23" priority="45" operator="between">
      <formula>0</formula>
      <formula>4.99999999999999</formula>
    </cfRule>
  </conditionalFormatting>
  <conditionalFormatting sqref="A7:B8">
    <cfRule type="cellIs" dxfId="22" priority="46" operator="equal">
      <formula>$HI$306</formula>
    </cfRule>
  </conditionalFormatting>
  <dataValidations count="3">
    <dataValidation type="list" allowBlank="1" showInputMessage="1" showErrorMessage="1" sqref="J12:BG71">
      <formula1>$HI$301:$HI$306</formula1>
    </dataValidation>
    <dataValidation type="list" allowBlank="1" showInputMessage="1" showErrorMessage="1" sqref="J7:BG7">
      <formula1>$HI$301:$HI$348</formula1>
    </dataValidation>
    <dataValidation type="list" allowBlank="1" showInputMessage="1" showErrorMessage="1" sqref="J8:BG8">
      <formula1>$HP$301:$HP$329</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1FCBF102-A8AA-4191-8FFD-14CFAFDDC3ED}">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FB8988E5-2A3B-475E-BE65-1D44B5E6088A}">
            <xm:f>'Classe, période, dates, coef'!$DW$301</xm:f>
            <x14:dxf>
              <font>
                <color rgb="FFFF0000"/>
              </font>
              <fill>
                <patternFill>
                  <bgColor rgb="FFFFCCCC"/>
                </patternFill>
              </fill>
            </x14:dxf>
          </x14:cfRule>
          <xm:sqref>A2:I4</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U428"/>
  <sheetViews>
    <sheetView showGridLines="0" zoomScaleNormal="100" workbookViewId="0">
      <pane xSplit="4" ySplit="12" topLeftCell="E13" activePane="bottomRight" state="frozen"/>
      <selection activeCell="Y22" sqref="Y22"/>
      <selection pane="topRight" activeCell="Y22" sqref="Y22"/>
      <selection pane="bottomLeft" activeCell="Y22" sqref="Y22"/>
      <selection pane="bottomRight" activeCell="C5" sqref="C5:D6"/>
    </sheetView>
  </sheetViews>
  <sheetFormatPr baseColWidth="10" defaultRowHeight="12.75" x14ac:dyDescent="0.2"/>
  <cols>
    <col min="1" max="1" width="20.140625" style="9" customWidth="1"/>
    <col min="2" max="2" width="7.42578125" style="9" customWidth="1"/>
    <col min="3" max="3" width="6.5703125" style="9" customWidth="1"/>
    <col min="4" max="4" width="3.7109375" style="9" customWidth="1"/>
    <col min="5" max="40" width="5.7109375" style="9" customWidth="1"/>
    <col min="41" max="123" width="11.42578125" style="9" customWidth="1"/>
    <col min="124" max="130" width="11.42578125" style="9" hidden="1" customWidth="1"/>
    <col min="131" max="132" width="11.42578125" style="28" hidden="1" customWidth="1"/>
    <col min="133" max="133" width="11.42578125" style="9" hidden="1" customWidth="1"/>
    <col min="134" max="134" width="72" style="9" hidden="1" customWidth="1"/>
    <col min="135" max="177" width="11.42578125" style="9" hidden="1" customWidth="1"/>
    <col min="178" max="16384" width="11.42578125" style="9"/>
  </cols>
  <sheetData>
    <row r="1" spans="1:132" ht="4.5" customHeight="1" x14ac:dyDescent="0.2"/>
    <row r="2" spans="1:132" s="5" customFormat="1" ht="28.5" customHeight="1" x14ac:dyDescent="0.2">
      <c r="A2" s="51"/>
      <c r="B2" s="180" t="s">
        <v>142</v>
      </c>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54" t="str">
        <f>CONCATENATE(B2,"   ")</f>
        <v xml:space="preserve">Bilan périodique par compétence (en lecture seule)   </v>
      </c>
      <c r="EA2" s="52"/>
      <c r="EB2" s="52"/>
    </row>
    <row r="3" spans="1:132" s="5" customFormat="1" ht="24" customHeight="1" x14ac:dyDescent="0.2">
      <c r="A3" s="51"/>
      <c r="B3" s="181" t="str">
        <f>IF(OR('Classe, période, dates, coef'!A7="",'Classe, période, dates, coef'!A14=""),'Classe, période, dates, coef'!DW300,CONCATENATE('Classe, période, dates, coef'!A7,"  ~  ",'Classe, période, dates, coef'!A14))</f>
        <v>Affichage classe et période : Complétez l'onglet ''Classe, période, dates, coef''</v>
      </c>
      <c r="C3" s="34"/>
      <c r="D3" s="34"/>
      <c r="E3" s="34"/>
      <c r="F3" s="34"/>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107" t="str">
        <f>CONCATENATE(B3,"   ")</f>
        <v xml:space="preserve">Affichage classe et période : Complétez l'onglet ''Classe, période, dates, coef''   </v>
      </c>
      <c r="EA3" s="52"/>
      <c r="EB3" s="52"/>
    </row>
    <row r="4" spans="1:132" ht="11.25" customHeight="1" thickBot="1" x14ac:dyDescent="0.25">
      <c r="D4" s="12"/>
    </row>
    <row r="5" spans="1:132" ht="30" customHeight="1" thickTop="1" x14ac:dyDescent="0.2">
      <c r="A5" s="308" t="s">
        <v>117</v>
      </c>
      <c r="B5" s="309"/>
      <c r="C5" s="312" t="str">
        <f ca="1">IF(COUNTA(E8:AN8)-COUNTIF(E8:AN8,"")=0,"",ROUND(AVERAGE(E8:AN8),1))</f>
        <v/>
      </c>
      <c r="D5" s="313"/>
      <c r="E5" s="317" t="str">
        <f>CONCATENATE("   ",'GUIDE d''évaluation'!A4)</f>
        <v xml:space="preserve">    Seconde Relation Client ~ Livret de compétences 
 &gt; Disponible sur ecogest.ac-grenoble.fr &gt; Rénovation Bac Pro Métiers Commerce Vente Accueil </v>
      </c>
      <c r="F5" s="318"/>
      <c r="G5" s="318"/>
      <c r="H5" s="318"/>
      <c r="I5" s="318"/>
      <c r="J5" s="318"/>
      <c r="K5" s="318"/>
      <c r="L5" s="318"/>
      <c r="M5" s="318"/>
      <c r="N5" s="318"/>
      <c r="O5" s="318"/>
      <c r="P5" s="318"/>
      <c r="Q5" s="318"/>
      <c r="R5" s="318"/>
      <c r="S5" s="318"/>
      <c r="T5" s="318"/>
      <c r="U5" s="318"/>
      <c r="V5" s="318"/>
      <c r="W5" s="318"/>
      <c r="X5" s="318"/>
      <c r="Y5" s="318"/>
      <c r="Z5" s="318"/>
      <c r="AA5" s="318"/>
      <c r="AB5" s="318"/>
      <c r="AC5" s="318"/>
      <c r="AD5" s="318"/>
      <c r="AE5" s="318"/>
      <c r="AF5" s="318"/>
      <c r="AG5" s="318"/>
      <c r="AH5" s="318"/>
      <c r="AI5" s="318"/>
      <c r="AJ5" s="318"/>
      <c r="AK5" s="318"/>
      <c r="AL5" s="318"/>
      <c r="AM5" s="318"/>
      <c r="AN5" s="318"/>
    </row>
    <row r="6" spans="1:132" ht="11.25" customHeight="1" thickBot="1" x14ac:dyDescent="0.25">
      <c r="A6" s="310"/>
      <c r="B6" s="311"/>
      <c r="C6" s="314"/>
      <c r="D6" s="315"/>
      <c r="E6" s="53" t="str">
        <f>IF(DZ309=0,"    Enseignant.e.s : Complétez l'onglet ''Classe, période, dates''",CONCATENATE("    Enseignant.e.s : ",DZ309))</f>
        <v xml:space="preserve">    Enseignant.e.s : Complétez l'onglet ''Classe, période, dates''</v>
      </c>
      <c r="F6" s="43"/>
      <c r="G6" s="43"/>
      <c r="H6" s="43"/>
      <c r="I6" s="43"/>
      <c r="J6" s="43"/>
      <c r="K6" s="43"/>
      <c r="L6" s="43"/>
      <c r="M6" s="43"/>
      <c r="N6" s="43"/>
      <c r="O6" s="43"/>
      <c r="P6" s="43"/>
      <c r="Q6" s="43"/>
      <c r="R6" s="43"/>
      <c r="S6" s="43"/>
      <c r="T6" s="43"/>
      <c r="U6" s="43"/>
      <c r="V6" s="43"/>
      <c r="W6" s="43"/>
      <c r="X6" s="43"/>
      <c r="Y6" s="43"/>
      <c r="Z6" s="43"/>
      <c r="AA6" s="43"/>
      <c r="AB6" s="43"/>
      <c r="AC6" s="43"/>
      <c r="AD6" s="43"/>
      <c r="AE6" s="43"/>
      <c r="AF6" s="43"/>
      <c r="AG6" s="43"/>
      <c r="AH6" s="43"/>
      <c r="AI6" s="43"/>
      <c r="AJ6" s="43"/>
      <c r="AK6" s="43"/>
      <c r="AL6" s="43"/>
      <c r="AM6" s="43"/>
      <c r="AN6" s="43"/>
    </row>
    <row r="7" spans="1:132" ht="11.25" customHeight="1" thickTop="1" thickBot="1" x14ac:dyDescent="0.25">
      <c r="D7" s="12"/>
    </row>
    <row r="8" spans="1:132" ht="45" customHeight="1" thickTop="1" thickBot="1" x14ac:dyDescent="0.25">
      <c r="A8" s="322" t="s">
        <v>139</v>
      </c>
      <c r="B8" s="323"/>
      <c r="C8" s="323"/>
      <c r="D8" s="37">
        <v>4</v>
      </c>
      <c r="E8" s="38" t="str">
        <f t="shared" ref="E8" ca="1" si="0">IF(EI305="","",EI305)</f>
        <v/>
      </c>
      <c r="F8" s="38" t="str">
        <f t="shared" ref="F8" ca="1" si="1">IF(EJ305="","",EJ305)</f>
        <v/>
      </c>
      <c r="G8" s="38" t="str">
        <f t="shared" ref="G8" ca="1" si="2">IF(EK305="","",EK305)</f>
        <v/>
      </c>
      <c r="H8" s="38" t="str">
        <f t="shared" ref="H8" ca="1" si="3">IF(EL305="","",EL305)</f>
        <v/>
      </c>
      <c r="I8" s="38" t="str">
        <f t="shared" ref="I8" ca="1" si="4">IF(EM305="","",EM305)</f>
        <v/>
      </c>
      <c r="J8" s="38" t="str">
        <f t="shared" ref="J8" ca="1" si="5">IF(EN305="","",EN305)</f>
        <v/>
      </c>
      <c r="K8" s="38" t="str">
        <f t="shared" ref="K8" ca="1" si="6">IF(EO305="","",EO305)</f>
        <v/>
      </c>
      <c r="L8" s="38" t="str">
        <f t="shared" ref="L8" ca="1" si="7">IF(EP305="","",EP305)</f>
        <v/>
      </c>
      <c r="M8" s="38" t="str">
        <f t="shared" ref="M8" ca="1" si="8">IF(EQ305="","",EQ305)</f>
        <v/>
      </c>
      <c r="N8" s="38" t="str">
        <f t="shared" ref="N8" ca="1" si="9">IF(ER305="","",ER305)</f>
        <v/>
      </c>
      <c r="O8" s="38" t="str">
        <f t="shared" ref="O8" ca="1" si="10">IF(ES305="","",ES305)</f>
        <v/>
      </c>
      <c r="P8" s="38" t="str">
        <f t="shared" ref="P8" ca="1" si="11">IF(ET305="","",ET305)</f>
        <v/>
      </c>
      <c r="Q8" s="38" t="str">
        <f t="shared" ref="Q8" ca="1" si="12">IF(EU305="","",EU305)</f>
        <v/>
      </c>
      <c r="R8" s="38" t="str">
        <f t="shared" ref="R8" ca="1" si="13">IF(EV305="","",EV305)</f>
        <v/>
      </c>
      <c r="S8" s="38" t="str">
        <f t="shared" ref="S8" ca="1" si="14">IF(EW305="","",EW305)</f>
        <v/>
      </c>
      <c r="T8" s="38" t="str">
        <f t="shared" ref="T8" ca="1" si="15">IF(EX305="","",EX305)</f>
        <v/>
      </c>
      <c r="U8" s="38" t="str">
        <f t="shared" ref="U8" ca="1" si="16">IF(EY305="","",EY305)</f>
        <v/>
      </c>
      <c r="V8" s="38" t="str">
        <f t="shared" ref="V8" ca="1" si="17">IF(EZ305="","",EZ305)</f>
        <v/>
      </c>
      <c r="W8" s="38" t="str">
        <f t="shared" ref="W8" ca="1" si="18">IF(FA305="","",FA305)</f>
        <v/>
      </c>
      <c r="X8" s="38" t="str">
        <f t="shared" ref="X8" ca="1" si="19">IF(FB305="","",FB305)</f>
        <v/>
      </c>
      <c r="Y8" s="38" t="str">
        <f t="shared" ref="Y8" ca="1" si="20">IF(FC305="","",FC305)</f>
        <v/>
      </c>
      <c r="Z8" s="38" t="str">
        <f t="shared" ref="Z8" ca="1" si="21">IF(FD305="","",FD305)</f>
        <v/>
      </c>
      <c r="AA8" s="38" t="str">
        <f t="shared" ref="AA8" ca="1" si="22">IF(FE305="","",FE305)</f>
        <v/>
      </c>
      <c r="AB8" s="38" t="str">
        <f t="shared" ref="AB8" ca="1" si="23">IF(FF305="","",FF305)</f>
        <v/>
      </c>
      <c r="AC8" s="38" t="str">
        <f t="shared" ref="AC8" ca="1" si="24">IF(FG305="","",FG305)</f>
        <v/>
      </c>
      <c r="AD8" s="38" t="str">
        <f t="shared" ref="AD8" ca="1" si="25">IF(FH305="","",FH305)</f>
        <v/>
      </c>
      <c r="AE8" s="38" t="str">
        <f t="shared" ref="AE8" ca="1" si="26">IF(FI305="","",FI305)</f>
        <v/>
      </c>
      <c r="AF8" s="38" t="str">
        <f t="shared" ref="AF8" ca="1" si="27">IF(FJ305="","",FJ305)</f>
        <v/>
      </c>
      <c r="AG8" s="38" t="str">
        <f t="shared" ref="AG8" ca="1" si="28">IF(FK305="","",FK305)</f>
        <v/>
      </c>
      <c r="AH8" s="38" t="str">
        <f t="shared" ref="AH8" ca="1" si="29">IF(FL305="","",FL305)</f>
        <v/>
      </c>
      <c r="AI8" s="38" t="str">
        <f t="shared" ref="AI8" ca="1" si="30">IF(FM305="","",FM305)</f>
        <v/>
      </c>
      <c r="AJ8" s="38" t="str">
        <f t="shared" ref="AJ8" ca="1" si="31">IF(FN305="","",FN305)</f>
        <v/>
      </c>
      <c r="AK8" s="38" t="str">
        <f t="shared" ref="AK8" ca="1" si="32">IF(FO305="","",FO305)</f>
        <v/>
      </c>
      <c r="AL8" s="38" t="str">
        <f t="shared" ref="AL8" ca="1" si="33">IF(FP305="","",FP305)</f>
        <v/>
      </c>
      <c r="AM8" s="38" t="str">
        <f t="shared" ref="AM8" ca="1" si="34">IF(FQ305="","",FQ305)</f>
        <v/>
      </c>
      <c r="AN8" s="81" t="str">
        <f t="shared" ref="AN8" ca="1" si="35">IF(FR305="","",FR305)</f>
        <v/>
      </c>
    </row>
    <row r="9" spans="1:132" ht="18.75" customHeight="1" thickTop="1" x14ac:dyDescent="0.2">
      <c r="A9" s="324" t="s">
        <v>140</v>
      </c>
      <c r="B9" s="325"/>
      <c r="C9" s="325"/>
      <c r="D9" s="328">
        <v>4</v>
      </c>
      <c r="E9" s="36">
        <v>1</v>
      </c>
      <c r="F9" s="36">
        <f>E9+1</f>
        <v>2</v>
      </c>
      <c r="G9" s="36">
        <f t="shared" ref="G9:AN9" si="36">F9+1</f>
        <v>3</v>
      </c>
      <c r="H9" s="36">
        <f t="shared" si="36"/>
        <v>4</v>
      </c>
      <c r="I9" s="36">
        <f t="shared" si="36"/>
        <v>5</v>
      </c>
      <c r="J9" s="36">
        <f t="shared" si="36"/>
        <v>6</v>
      </c>
      <c r="K9" s="36">
        <f t="shared" si="36"/>
        <v>7</v>
      </c>
      <c r="L9" s="36">
        <f t="shared" si="36"/>
        <v>8</v>
      </c>
      <c r="M9" s="36">
        <f t="shared" si="36"/>
        <v>9</v>
      </c>
      <c r="N9" s="36">
        <f t="shared" si="36"/>
        <v>10</v>
      </c>
      <c r="O9" s="36">
        <f t="shared" si="36"/>
        <v>11</v>
      </c>
      <c r="P9" s="36">
        <f t="shared" si="36"/>
        <v>12</v>
      </c>
      <c r="Q9" s="36">
        <f t="shared" si="36"/>
        <v>13</v>
      </c>
      <c r="R9" s="36">
        <f t="shared" si="36"/>
        <v>14</v>
      </c>
      <c r="S9" s="36">
        <f t="shared" si="36"/>
        <v>15</v>
      </c>
      <c r="T9" s="36">
        <f t="shared" si="36"/>
        <v>16</v>
      </c>
      <c r="U9" s="36">
        <f t="shared" si="36"/>
        <v>17</v>
      </c>
      <c r="V9" s="36">
        <f t="shared" si="36"/>
        <v>18</v>
      </c>
      <c r="W9" s="36">
        <f t="shared" si="36"/>
        <v>19</v>
      </c>
      <c r="X9" s="36">
        <f t="shared" si="36"/>
        <v>20</v>
      </c>
      <c r="Y9" s="36">
        <f t="shared" si="36"/>
        <v>21</v>
      </c>
      <c r="Z9" s="36">
        <f t="shared" si="36"/>
        <v>22</v>
      </c>
      <c r="AA9" s="36">
        <f t="shared" si="36"/>
        <v>23</v>
      </c>
      <c r="AB9" s="36">
        <f t="shared" si="36"/>
        <v>24</v>
      </c>
      <c r="AC9" s="36">
        <f t="shared" si="36"/>
        <v>25</v>
      </c>
      <c r="AD9" s="36">
        <f t="shared" si="36"/>
        <v>26</v>
      </c>
      <c r="AE9" s="36">
        <f t="shared" si="36"/>
        <v>27</v>
      </c>
      <c r="AF9" s="36">
        <f t="shared" si="36"/>
        <v>28</v>
      </c>
      <c r="AG9" s="36">
        <f t="shared" si="36"/>
        <v>29</v>
      </c>
      <c r="AH9" s="36">
        <f t="shared" si="36"/>
        <v>30</v>
      </c>
      <c r="AI9" s="36">
        <f t="shared" si="36"/>
        <v>31</v>
      </c>
      <c r="AJ9" s="36">
        <f t="shared" si="36"/>
        <v>32</v>
      </c>
      <c r="AK9" s="36">
        <f t="shared" si="36"/>
        <v>33</v>
      </c>
      <c r="AL9" s="36">
        <f t="shared" si="36"/>
        <v>34</v>
      </c>
      <c r="AM9" s="36">
        <f t="shared" si="36"/>
        <v>35</v>
      </c>
      <c r="AN9" s="39">
        <f t="shared" si="36"/>
        <v>36</v>
      </c>
    </row>
    <row r="10" spans="1:132" ht="28.5" customHeight="1" x14ac:dyDescent="0.2">
      <c r="A10" s="326"/>
      <c r="B10" s="327"/>
      <c r="C10" s="327"/>
      <c r="D10" s="329"/>
      <c r="E10" s="316" t="str">
        <f t="shared" ref="E10:AN10" ca="1" si="37">IF(OFFSET($DX$304,COLUMN(A:A)-1,0)=0,"",OFFSET($DX$304,COLUMN(A:A)-1,0))</f>
        <v/>
      </c>
      <c r="F10" s="316" t="str">
        <f t="shared" ca="1" si="37"/>
        <v/>
      </c>
      <c r="G10" s="316" t="str">
        <f t="shared" ca="1" si="37"/>
        <v/>
      </c>
      <c r="H10" s="316" t="str">
        <f t="shared" ca="1" si="37"/>
        <v/>
      </c>
      <c r="I10" s="316" t="str">
        <f t="shared" ca="1" si="37"/>
        <v/>
      </c>
      <c r="J10" s="316" t="str">
        <f t="shared" ca="1" si="37"/>
        <v/>
      </c>
      <c r="K10" s="316" t="str">
        <f t="shared" ca="1" si="37"/>
        <v/>
      </c>
      <c r="L10" s="316" t="str">
        <f t="shared" ca="1" si="37"/>
        <v/>
      </c>
      <c r="M10" s="316" t="str">
        <f t="shared" ca="1" si="37"/>
        <v/>
      </c>
      <c r="N10" s="316" t="str">
        <f t="shared" ca="1" si="37"/>
        <v/>
      </c>
      <c r="O10" s="316" t="str">
        <f t="shared" ca="1" si="37"/>
        <v/>
      </c>
      <c r="P10" s="316" t="str">
        <f t="shared" ca="1" si="37"/>
        <v/>
      </c>
      <c r="Q10" s="316" t="str">
        <f t="shared" ca="1" si="37"/>
        <v/>
      </c>
      <c r="R10" s="316" t="str">
        <f t="shared" ca="1" si="37"/>
        <v/>
      </c>
      <c r="S10" s="316" t="str">
        <f t="shared" ca="1" si="37"/>
        <v/>
      </c>
      <c r="T10" s="316" t="str">
        <f t="shared" ca="1" si="37"/>
        <v/>
      </c>
      <c r="U10" s="316" t="str">
        <f t="shared" ca="1" si="37"/>
        <v/>
      </c>
      <c r="V10" s="316" t="str">
        <f t="shared" ca="1" si="37"/>
        <v/>
      </c>
      <c r="W10" s="316" t="str">
        <f t="shared" ca="1" si="37"/>
        <v/>
      </c>
      <c r="X10" s="316" t="str">
        <f t="shared" ca="1" si="37"/>
        <v/>
      </c>
      <c r="Y10" s="316" t="str">
        <f t="shared" ca="1" si="37"/>
        <v/>
      </c>
      <c r="Z10" s="316" t="str">
        <f t="shared" ca="1" si="37"/>
        <v/>
      </c>
      <c r="AA10" s="316" t="str">
        <f t="shared" ca="1" si="37"/>
        <v/>
      </c>
      <c r="AB10" s="316" t="str">
        <f t="shared" ca="1" si="37"/>
        <v/>
      </c>
      <c r="AC10" s="316" t="str">
        <f t="shared" ca="1" si="37"/>
        <v/>
      </c>
      <c r="AD10" s="316" t="str">
        <f t="shared" ca="1" si="37"/>
        <v/>
      </c>
      <c r="AE10" s="316" t="str">
        <f t="shared" ca="1" si="37"/>
        <v/>
      </c>
      <c r="AF10" s="316" t="str">
        <f t="shared" ca="1" si="37"/>
        <v/>
      </c>
      <c r="AG10" s="316" t="str">
        <f t="shared" ca="1" si="37"/>
        <v/>
      </c>
      <c r="AH10" s="316" t="str">
        <f t="shared" ca="1" si="37"/>
        <v/>
      </c>
      <c r="AI10" s="316" t="str">
        <f t="shared" ca="1" si="37"/>
        <v/>
      </c>
      <c r="AJ10" s="316" t="str">
        <f t="shared" ca="1" si="37"/>
        <v/>
      </c>
      <c r="AK10" s="316" t="str">
        <f t="shared" ca="1" si="37"/>
        <v/>
      </c>
      <c r="AL10" s="316" t="str">
        <f t="shared" ca="1" si="37"/>
        <v/>
      </c>
      <c r="AM10" s="316" t="str">
        <f t="shared" ca="1" si="37"/>
        <v/>
      </c>
      <c r="AN10" s="319" t="str">
        <f t="shared" ca="1" si="37"/>
        <v/>
      </c>
    </row>
    <row r="11" spans="1:132" ht="30.75" customHeight="1" x14ac:dyDescent="0.2">
      <c r="A11" s="320" t="s">
        <v>141</v>
      </c>
      <c r="B11" s="321"/>
      <c r="C11" s="321"/>
      <c r="D11" s="321"/>
      <c r="E11" s="316"/>
      <c r="F11" s="316"/>
      <c r="G11" s="316"/>
      <c r="H11" s="316"/>
      <c r="I11" s="316"/>
      <c r="J11" s="316"/>
      <c r="K11" s="316"/>
      <c r="L11" s="316"/>
      <c r="M11" s="316"/>
      <c r="N11" s="316"/>
      <c r="O11" s="316"/>
      <c r="P11" s="316"/>
      <c r="Q11" s="316"/>
      <c r="R11" s="316"/>
      <c r="S11" s="316"/>
      <c r="T11" s="316"/>
      <c r="U11" s="316"/>
      <c r="V11" s="316"/>
      <c r="W11" s="316"/>
      <c r="X11" s="316"/>
      <c r="Y11" s="316"/>
      <c r="Z11" s="316"/>
      <c r="AA11" s="316"/>
      <c r="AB11" s="316"/>
      <c r="AC11" s="316"/>
      <c r="AD11" s="316"/>
      <c r="AE11" s="316"/>
      <c r="AF11" s="316"/>
      <c r="AG11" s="316"/>
      <c r="AH11" s="316"/>
      <c r="AI11" s="316"/>
      <c r="AJ11" s="316"/>
      <c r="AK11" s="316"/>
      <c r="AL11" s="316"/>
      <c r="AM11" s="316"/>
      <c r="AN11" s="319"/>
    </row>
    <row r="12" spans="1:132" ht="15" customHeight="1" x14ac:dyDescent="0.2">
      <c r="A12" s="332">
        <v>6</v>
      </c>
      <c r="B12" s="333"/>
      <c r="C12" s="333"/>
      <c r="D12" s="333"/>
      <c r="E12" s="44"/>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114"/>
      <c r="AI12" s="114"/>
      <c r="AJ12" s="114"/>
      <c r="AK12" s="114"/>
      <c r="AL12" s="114"/>
      <c r="AM12" s="114"/>
      <c r="AN12" s="46"/>
    </row>
    <row r="13" spans="1:132" ht="21" customHeight="1" x14ac:dyDescent="0.2">
      <c r="A13" s="330" t="str">
        <f>IF(ISNA(MATCH(EB304,$EC$304:$EC$428,0)),"",INDEX($EC$304:$ED$428,MATCH(EB304,$EC$304:$EC$428,0),2))</f>
        <v>Orientation MA1 : Communiquer avec courtoisie, faire preuve de serviabilité, de calme et de tact</v>
      </c>
      <c r="B13" s="331"/>
      <c r="C13" s="331"/>
      <c r="D13" s="331"/>
      <c r="E13" s="35" t="str">
        <f ca="1">IF(EI306="","",EI306)</f>
        <v/>
      </c>
      <c r="F13" s="35" t="str">
        <f t="shared" ref="F13:AN20" ca="1" si="38">IF(EJ306="","",EJ306)</f>
        <v/>
      </c>
      <c r="G13" s="35" t="str">
        <f t="shared" ca="1" si="38"/>
        <v/>
      </c>
      <c r="H13" s="35" t="str">
        <f t="shared" ca="1" si="38"/>
        <v/>
      </c>
      <c r="I13" s="35" t="str">
        <f t="shared" ca="1" si="38"/>
        <v/>
      </c>
      <c r="J13" s="35" t="str">
        <f t="shared" ca="1" si="38"/>
        <v/>
      </c>
      <c r="K13" s="35" t="str">
        <f t="shared" ca="1" si="38"/>
        <v/>
      </c>
      <c r="L13" s="35" t="str">
        <f t="shared" ca="1" si="38"/>
        <v/>
      </c>
      <c r="M13" s="35" t="str">
        <f t="shared" ca="1" si="38"/>
        <v/>
      </c>
      <c r="N13" s="35" t="str">
        <f t="shared" ca="1" si="38"/>
        <v/>
      </c>
      <c r="O13" s="35" t="str">
        <f t="shared" ca="1" si="38"/>
        <v/>
      </c>
      <c r="P13" s="35" t="str">
        <f t="shared" ca="1" si="38"/>
        <v/>
      </c>
      <c r="Q13" s="35" t="str">
        <f t="shared" ca="1" si="38"/>
        <v/>
      </c>
      <c r="R13" s="35" t="str">
        <f t="shared" ca="1" si="38"/>
        <v/>
      </c>
      <c r="S13" s="35" t="str">
        <f t="shared" ca="1" si="38"/>
        <v/>
      </c>
      <c r="T13" s="35" t="str">
        <f t="shared" ca="1" si="38"/>
        <v/>
      </c>
      <c r="U13" s="35" t="str">
        <f t="shared" ca="1" si="38"/>
        <v/>
      </c>
      <c r="V13" s="35" t="str">
        <f t="shared" ca="1" si="38"/>
        <v/>
      </c>
      <c r="W13" s="35" t="str">
        <f t="shared" ca="1" si="38"/>
        <v/>
      </c>
      <c r="X13" s="35" t="str">
        <f t="shared" ca="1" si="38"/>
        <v/>
      </c>
      <c r="Y13" s="35" t="str">
        <f t="shared" ca="1" si="38"/>
        <v/>
      </c>
      <c r="Z13" s="35" t="str">
        <f t="shared" ca="1" si="38"/>
        <v/>
      </c>
      <c r="AA13" s="35" t="str">
        <f t="shared" ca="1" si="38"/>
        <v/>
      </c>
      <c r="AB13" s="35" t="str">
        <f t="shared" ca="1" si="38"/>
        <v/>
      </c>
      <c r="AC13" s="35" t="str">
        <f t="shared" ca="1" si="38"/>
        <v/>
      </c>
      <c r="AD13" s="35" t="str">
        <f t="shared" ca="1" si="38"/>
        <v/>
      </c>
      <c r="AE13" s="35" t="str">
        <f t="shared" ca="1" si="38"/>
        <v/>
      </c>
      <c r="AF13" s="35" t="str">
        <f t="shared" ca="1" si="38"/>
        <v/>
      </c>
      <c r="AG13" s="35" t="str">
        <f t="shared" ca="1" si="38"/>
        <v/>
      </c>
      <c r="AH13" s="35" t="str">
        <f t="shared" ca="1" si="38"/>
        <v/>
      </c>
      <c r="AI13" s="35" t="str">
        <f t="shared" ca="1" si="38"/>
        <v/>
      </c>
      <c r="AJ13" s="35" t="str">
        <f t="shared" ca="1" si="38"/>
        <v/>
      </c>
      <c r="AK13" s="35" t="str">
        <f t="shared" ca="1" si="38"/>
        <v/>
      </c>
      <c r="AL13" s="35" t="str">
        <f t="shared" ca="1" si="38"/>
        <v/>
      </c>
      <c r="AM13" s="35" t="str">
        <f t="shared" ca="1" si="38"/>
        <v/>
      </c>
      <c r="AN13" s="40" t="str">
        <f t="shared" ca="1" si="38"/>
        <v/>
      </c>
    </row>
    <row r="14" spans="1:132" ht="21" customHeight="1" x14ac:dyDescent="0.2">
      <c r="A14" s="330" t="str">
        <f t="shared" ref="A14:A26" si="39">IF(ISNA(MATCH(EB305,$EC$304:$EC$428,0)),"",INDEX($EC$304:$ED$428,MATCH(EB305,$EC$304:$EC$428,0),2))</f>
        <v>Orientation MA2 : Maintenir son espace de travail fonctionnel et propre dans le respect des règles internes</v>
      </c>
      <c r="B14" s="331"/>
      <c r="C14" s="331"/>
      <c r="D14" s="331"/>
      <c r="E14" s="35" t="str">
        <f t="shared" ref="E14:E72" ca="1" si="40">IF(EI307="","",EI307)</f>
        <v/>
      </c>
      <c r="F14" s="35" t="str">
        <f t="shared" ca="1" si="38"/>
        <v/>
      </c>
      <c r="G14" s="35" t="str">
        <f t="shared" ca="1" si="38"/>
        <v/>
      </c>
      <c r="H14" s="35" t="str">
        <f t="shared" ca="1" si="38"/>
        <v/>
      </c>
      <c r="I14" s="35" t="str">
        <f t="shared" ca="1" si="38"/>
        <v/>
      </c>
      <c r="J14" s="35" t="str">
        <f t="shared" ca="1" si="38"/>
        <v/>
      </c>
      <c r="K14" s="35" t="str">
        <f t="shared" ca="1" si="38"/>
        <v/>
      </c>
      <c r="L14" s="35" t="str">
        <f t="shared" ca="1" si="38"/>
        <v/>
      </c>
      <c r="M14" s="35" t="str">
        <f t="shared" ca="1" si="38"/>
        <v/>
      </c>
      <c r="N14" s="35" t="str">
        <f t="shared" ca="1" si="38"/>
        <v/>
      </c>
      <c r="O14" s="35" t="str">
        <f t="shared" ca="1" si="38"/>
        <v/>
      </c>
      <c r="P14" s="35" t="str">
        <f t="shared" ca="1" si="38"/>
        <v/>
      </c>
      <c r="Q14" s="35" t="str">
        <f t="shared" ca="1" si="38"/>
        <v/>
      </c>
      <c r="R14" s="35" t="str">
        <f t="shared" ca="1" si="38"/>
        <v/>
      </c>
      <c r="S14" s="35" t="str">
        <f t="shared" ca="1" si="38"/>
        <v/>
      </c>
      <c r="T14" s="35" t="str">
        <f t="shared" ca="1" si="38"/>
        <v/>
      </c>
      <c r="U14" s="35" t="str">
        <f t="shared" ca="1" si="38"/>
        <v/>
      </c>
      <c r="V14" s="35" t="str">
        <f t="shared" ca="1" si="38"/>
        <v/>
      </c>
      <c r="W14" s="35" t="str">
        <f t="shared" ca="1" si="38"/>
        <v/>
      </c>
      <c r="X14" s="35" t="str">
        <f t="shared" ca="1" si="38"/>
        <v/>
      </c>
      <c r="Y14" s="35" t="str">
        <f t="shared" ca="1" si="38"/>
        <v/>
      </c>
      <c r="Z14" s="35" t="str">
        <f t="shared" ca="1" si="38"/>
        <v/>
      </c>
      <c r="AA14" s="35" t="str">
        <f t="shared" ca="1" si="38"/>
        <v/>
      </c>
      <c r="AB14" s="35" t="str">
        <f t="shared" ca="1" si="38"/>
        <v/>
      </c>
      <c r="AC14" s="35" t="str">
        <f t="shared" ca="1" si="38"/>
        <v/>
      </c>
      <c r="AD14" s="35" t="str">
        <f t="shared" ca="1" si="38"/>
        <v/>
      </c>
      <c r="AE14" s="35" t="str">
        <f t="shared" ca="1" si="38"/>
        <v/>
      </c>
      <c r="AF14" s="35" t="str">
        <f t="shared" ca="1" si="38"/>
        <v/>
      </c>
      <c r="AG14" s="35" t="str">
        <f t="shared" ca="1" si="38"/>
        <v/>
      </c>
      <c r="AH14" s="35" t="str">
        <f t="shared" ca="1" si="38"/>
        <v/>
      </c>
      <c r="AI14" s="35" t="str">
        <f t="shared" ca="1" si="38"/>
        <v/>
      </c>
      <c r="AJ14" s="35" t="str">
        <f t="shared" ca="1" si="38"/>
        <v/>
      </c>
      <c r="AK14" s="35" t="str">
        <f t="shared" ca="1" si="38"/>
        <v/>
      </c>
      <c r="AL14" s="35" t="str">
        <f t="shared" ca="1" si="38"/>
        <v/>
      </c>
      <c r="AM14" s="35" t="str">
        <f t="shared" ca="1" si="38"/>
        <v/>
      </c>
      <c r="AN14" s="40" t="str">
        <f t="shared" ca="1" si="38"/>
        <v/>
      </c>
    </row>
    <row r="15" spans="1:132" ht="21" customHeight="1" x14ac:dyDescent="0.2">
      <c r="A15" s="330" t="str">
        <f t="shared" si="39"/>
        <v>Orientation MA3 : Rechercher, trier, classifier, sélectionner l'information papier et numérique</v>
      </c>
      <c r="B15" s="331"/>
      <c r="C15" s="331"/>
      <c r="D15" s="331"/>
      <c r="E15" s="35" t="str">
        <f t="shared" ca="1" si="40"/>
        <v/>
      </c>
      <c r="F15" s="35" t="str">
        <f t="shared" ca="1" si="38"/>
        <v/>
      </c>
      <c r="G15" s="35" t="str">
        <f t="shared" ca="1" si="38"/>
        <v/>
      </c>
      <c r="H15" s="35" t="str">
        <f t="shared" ca="1" si="38"/>
        <v/>
      </c>
      <c r="I15" s="35" t="str">
        <f t="shared" ca="1" si="38"/>
        <v/>
      </c>
      <c r="J15" s="35" t="str">
        <f t="shared" ca="1" si="38"/>
        <v/>
      </c>
      <c r="K15" s="35" t="str">
        <f t="shared" ca="1" si="38"/>
        <v/>
      </c>
      <c r="L15" s="35" t="str">
        <f t="shared" ca="1" si="38"/>
        <v/>
      </c>
      <c r="M15" s="35" t="str">
        <f t="shared" ca="1" si="38"/>
        <v/>
      </c>
      <c r="N15" s="35" t="str">
        <f t="shared" ca="1" si="38"/>
        <v/>
      </c>
      <c r="O15" s="35" t="str">
        <f t="shared" ca="1" si="38"/>
        <v/>
      </c>
      <c r="P15" s="35" t="str">
        <f t="shared" ca="1" si="38"/>
        <v/>
      </c>
      <c r="Q15" s="35" t="str">
        <f t="shared" ca="1" si="38"/>
        <v/>
      </c>
      <c r="R15" s="35" t="str">
        <f t="shared" ca="1" si="38"/>
        <v/>
      </c>
      <c r="S15" s="35" t="str">
        <f t="shared" ca="1" si="38"/>
        <v/>
      </c>
      <c r="T15" s="35" t="str">
        <f t="shared" ca="1" si="38"/>
        <v/>
      </c>
      <c r="U15" s="35" t="str">
        <f t="shared" ca="1" si="38"/>
        <v/>
      </c>
      <c r="V15" s="35" t="str">
        <f t="shared" ca="1" si="38"/>
        <v/>
      </c>
      <c r="W15" s="35" t="str">
        <f t="shared" ca="1" si="38"/>
        <v/>
      </c>
      <c r="X15" s="35" t="str">
        <f t="shared" ca="1" si="38"/>
        <v/>
      </c>
      <c r="Y15" s="35" t="str">
        <f t="shared" ca="1" si="38"/>
        <v/>
      </c>
      <c r="Z15" s="35" t="str">
        <f t="shared" ca="1" si="38"/>
        <v/>
      </c>
      <c r="AA15" s="35" t="str">
        <f t="shared" ca="1" si="38"/>
        <v/>
      </c>
      <c r="AB15" s="35" t="str">
        <f t="shared" ca="1" si="38"/>
        <v/>
      </c>
      <c r="AC15" s="35" t="str">
        <f t="shared" ca="1" si="38"/>
        <v/>
      </c>
      <c r="AD15" s="35" t="str">
        <f t="shared" ca="1" si="38"/>
        <v/>
      </c>
      <c r="AE15" s="35" t="str">
        <f t="shared" ca="1" si="38"/>
        <v/>
      </c>
      <c r="AF15" s="35" t="str">
        <f t="shared" ca="1" si="38"/>
        <v/>
      </c>
      <c r="AG15" s="35" t="str">
        <f t="shared" ca="1" si="38"/>
        <v/>
      </c>
      <c r="AH15" s="35" t="str">
        <f t="shared" ca="1" si="38"/>
        <v/>
      </c>
      <c r="AI15" s="35" t="str">
        <f t="shared" ca="1" si="38"/>
        <v/>
      </c>
      <c r="AJ15" s="35" t="str">
        <f t="shared" ca="1" si="38"/>
        <v/>
      </c>
      <c r="AK15" s="35" t="str">
        <f t="shared" ca="1" si="38"/>
        <v/>
      </c>
      <c r="AL15" s="35" t="str">
        <f t="shared" ca="1" si="38"/>
        <v/>
      </c>
      <c r="AM15" s="35" t="str">
        <f t="shared" ca="1" si="38"/>
        <v/>
      </c>
      <c r="AN15" s="40" t="str">
        <f t="shared" ca="1" si="38"/>
        <v/>
      </c>
    </row>
    <row r="16" spans="1:132" ht="21" customHeight="1" x14ac:dyDescent="0.2">
      <c r="A16" s="330" t="str">
        <f t="shared" si="39"/>
        <v>Orientation MA4 : Rédiger correctement des messages et comptes-rendus simples</v>
      </c>
      <c r="B16" s="331"/>
      <c r="C16" s="331"/>
      <c r="D16" s="331"/>
      <c r="E16" s="35" t="str">
        <f t="shared" ca="1" si="40"/>
        <v/>
      </c>
      <c r="F16" s="35" t="str">
        <f t="shared" ca="1" si="38"/>
        <v/>
      </c>
      <c r="G16" s="35" t="str">
        <f t="shared" ca="1" si="38"/>
        <v/>
      </c>
      <c r="H16" s="35" t="str">
        <f t="shared" ca="1" si="38"/>
        <v/>
      </c>
      <c r="I16" s="35" t="str">
        <f t="shared" ca="1" si="38"/>
        <v/>
      </c>
      <c r="J16" s="35" t="str">
        <f t="shared" ca="1" si="38"/>
        <v/>
      </c>
      <c r="K16" s="35" t="str">
        <f t="shared" ca="1" si="38"/>
        <v/>
      </c>
      <c r="L16" s="35" t="str">
        <f t="shared" ca="1" si="38"/>
        <v/>
      </c>
      <c r="M16" s="35" t="str">
        <f t="shared" ca="1" si="38"/>
        <v/>
      </c>
      <c r="N16" s="35" t="str">
        <f t="shared" ca="1" si="38"/>
        <v/>
      </c>
      <c r="O16" s="35" t="str">
        <f t="shared" ca="1" si="38"/>
        <v/>
      </c>
      <c r="P16" s="35" t="str">
        <f t="shared" ca="1" si="38"/>
        <v/>
      </c>
      <c r="Q16" s="35" t="str">
        <f t="shared" ca="1" si="38"/>
        <v/>
      </c>
      <c r="R16" s="35" t="str">
        <f t="shared" ca="1" si="38"/>
        <v/>
      </c>
      <c r="S16" s="35" t="str">
        <f t="shared" ca="1" si="38"/>
        <v/>
      </c>
      <c r="T16" s="35" t="str">
        <f t="shared" ca="1" si="38"/>
        <v/>
      </c>
      <c r="U16" s="35" t="str">
        <f t="shared" ca="1" si="38"/>
        <v/>
      </c>
      <c r="V16" s="35" t="str">
        <f t="shared" ca="1" si="38"/>
        <v/>
      </c>
      <c r="W16" s="35" t="str">
        <f t="shared" ca="1" si="38"/>
        <v/>
      </c>
      <c r="X16" s="35" t="str">
        <f t="shared" ca="1" si="38"/>
        <v/>
      </c>
      <c r="Y16" s="35" t="str">
        <f t="shared" ca="1" si="38"/>
        <v/>
      </c>
      <c r="Z16" s="35" t="str">
        <f t="shared" ca="1" si="38"/>
        <v/>
      </c>
      <c r="AA16" s="35" t="str">
        <f t="shared" ca="1" si="38"/>
        <v/>
      </c>
      <c r="AB16" s="35" t="str">
        <f t="shared" ca="1" si="38"/>
        <v/>
      </c>
      <c r="AC16" s="35" t="str">
        <f t="shared" ca="1" si="38"/>
        <v/>
      </c>
      <c r="AD16" s="35" t="str">
        <f t="shared" ca="1" si="38"/>
        <v/>
      </c>
      <c r="AE16" s="35" t="str">
        <f t="shared" ca="1" si="38"/>
        <v/>
      </c>
      <c r="AF16" s="35" t="str">
        <f t="shared" ca="1" si="38"/>
        <v/>
      </c>
      <c r="AG16" s="35" t="str">
        <f t="shared" ca="1" si="38"/>
        <v/>
      </c>
      <c r="AH16" s="35" t="str">
        <f t="shared" ca="1" si="38"/>
        <v/>
      </c>
      <c r="AI16" s="35" t="str">
        <f t="shared" ca="1" si="38"/>
        <v/>
      </c>
      <c r="AJ16" s="35" t="str">
        <f t="shared" ca="1" si="38"/>
        <v/>
      </c>
      <c r="AK16" s="35" t="str">
        <f t="shared" ca="1" si="38"/>
        <v/>
      </c>
      <c r="AL16" s="35" t="str">
        <f t="shared" ca="1" si="38"/>
        <v/>
      </c>
      <c r="AM16" s="35" t="str">
        <f t="shared" ca="1" si="38"/>
        <v/>
      </c>
      <c r="AN16" s="40" t="str">
        <f t="shared" ca="1" si="38"/>
        <v/>
      </c>
    </row>
    <row r="17" spans="1:40" ht="21" customHeight="1" x14ac:dyDescent="0.2">
      <c r="A17" s="330" t="str">
        <f t="shared" si="39"/>
        <v>Orientation MA5 : Montrer de l'intérêt pour l'anglais et/ou autre(s) langue(s) étrangère(s)</v>
      </c>
      <c r="B17" s="331"/>
      <c r="C17" s="331"/>
      <c r="D17" s="331"/>
      <c r="E17" s="35" t="str">
        <f t="shared" ca="1" si="40"/>
        <v/>
      </c>
      <c r="F17" s="35" t="str">
        <f t="shared" ca="1" si="38"/>
        <v/>
      </c>
      <c r="G17" s="35" t="str">
        <f t="shared" ca="1" si="38"/>
        <v/>
      </c>
      <c r="H17" s="35" t="str">
        <f t="shared" ca="1" si="38"/>
        <v/>
      </c>
      <c r="I17" s="35" t="str">
        <f t="shared" ca="1" si="38"/>
        <v/>
      </c>
      <c r="J17" s="35" t="str">
        <f t="shared" ca="1" si="38"/>
        <v/>
      </c>
      <c r="K17" s="35" t="str">
        <f t="shared" ca="1" si="38"/>
        <v/>
      </c>
      <c r="L17" s="35" t="str">
        <f t="shared" ca="1" si="38"/>
        <v/>
      </c>
      <c r="M17" s="35" t="str">
        <f t="shared" ca="1" si="38"/>
        <v/>
      </c>
      <c r="N17" s="35" t="str">
        <f t="shared" ca="1" si="38"/>
        <v/>
      </c>
      <c r="O17" s="35" t="str">
        <f t="shared" ca="1" si="38"/>
        <v/>
      </c>
      <c r="P17" s="35" t="str">
        <f t="shared" ca="1" si="38"/>
        <v/>
      </c>
      <c r="Q17" s="35" t="str">
        <f t="shared" ca="1" si="38"/>
        <v/>
      </c>
      <c r="R17" s="35" t="str">
        <f t="shared" ca="1" si="38"/>
        <v/>
      </c>
      <c r="S17" s="35" t="str">
        <f t="shared" ca="1" si="38"/>
        <v/>
      </c>
      <c r="T17" s="35" t="str">
        <f t="shared" ca="1" si="38"/>
        <v/>
      </c>
      <c r="U17" s="35" t="str">
        <f t="shared" ca="1" si="38"/>
        <v/>
      </c>
      <c r="V17" s="35" t="str">
        <f t="shared" ca="1" si="38"/>
        <v/>
      </c>
      <c r="W17" s="35" t="str">
        <f t="shared" ca="1" si="38"/>
        <v/>
      </c>
      <c r="X17" s="35" t="str">
        <f t="shared" ca="1" si="38"/>
        <v/>
      </c>
      <c r="Y17" s="35" t="str">
        <f t="shared" ca="1" si="38"/>
        <v/>
      </c>
      <c r="Z17" s="35" t="str">
        <f t="shared" ca="1" si="38"/>
        <v/>
      </c>
      <c r="AA17" s="35" t="str">
        <f t="shared" ca="1" si="38"/>
        <v/>
      </c>
      <c r="AB17" s="35" t="str">
        <f t="shared" ca="1" si="38"/>
        <v/>
      </c>
      <c r="AC17" s="35" t="str">
        <f t="shared" ca="1" si="38"/>
        <v/>
      </c>
      <c r="AD17" s="35" t="str">
        <f t="shared" ca="1" si="38"/>
        <v/>
      </c>
      <c r="AE17" s="35" t="str">
        <f t="shared" ca="1" si="38"/>
        <v/>
      </c>
      <c r="AF17" s="35" t="str">
        <f t="shared" ca="1" si="38"/>
        <v/>
      </c>
      <c r="AG17" s="35" t="str">
        <f t="shared" ca="1" si="38"/>
        <v/>
      </c>
      <c r="AH17" s="35" t="str">
        <f t="shared" ca="1" si="38"/>
        <v/>
      </c>
      <c r="AI17" s="35" t="str">
        <f t="shared" ca="1" si="38"/>
        <v/>
      </c>
      <c r="AJ17" s="35" t="str">
        <f t="shared" ca="1" si="38"/>
        <v/>
      </c>
      <c r="AK17" s="35" t="str">
        <f t="shared" ca="1" si="38"/>
        <v/>
      </c>
      <c r="AL17" s="35" t="str">
        <f t="shared" ca="1" si="38"/>
        <v/>
      </c>
      <c r="AM17" s="35" t="str">
        <f t="shared" ca="1" si="38"/>
        <v/>
      </c>
      <c r="AN17" s="40" t="str">
        <f t="shared" ca="1" si="38"/>
        <v/>
      </c>
    </row>
    <row r="18" spans="1:40" ht="21" customHeight="1" x14ac:dyDescent="0.2">
      <c r="A18" s="330" t="str">
        <f t="shared" si="39"/>
        <v>Orientation MCV-A1 : Effectuer et comprendre des calculs commerciaux simples (cadencier, % TVA et réduction)</v>
      </c>
      <c r="B18" s="331"/>
      <c r="C18" s="331"/>
      <c r="D18" s="331"/>
      <c r="E18" s="35" t="str">
        <f t="shared" ca="1" si="40"/>
        <v/>
      </c>
      <c r="F18" s="35" t="str">
        <f t="shared" ca="1" si="38"/>
        <v/>
      </c>
      <c r="G18" s="35" t="str">
        <f t="shared" ca="1" si="38"/>
        <v/>
      </c>
      <c r="H18" s="35" t="str">
        <f t="shared" ca="1" si="38"/>
        <v/>
      </c>
      <c r="I18" s="35" t="str">
        <f t="shared" ca="1" si="38"/>
        <v/>
      </c>
      <c r="J18" s="35" t="str">
        <f t="shared" ca="1" si="38"/>
        <v/>
      </c>
      <c r="K18" s="35" t="str">
        <f t="shared" ca="1" si="38"/>
        <v/>
      </c>
      <c r="L18" s="35" t="str">
        <f t="shared" ca="1" si="38"/>
        <v/>
      </c>
      <c r="M18" s="35" t="str">
        <f t="shared" ca="1" si="38"/>
        <v/>
      </c>
      <c r="N18" s="35" t="str">
        <f t="shared" ca="1" si="38"/>
        <v/>
      </c>
      <c r="O18" s="35" t="str">
        <f t="shared" ca="1" si="38"/>
        <v/>
      </c>
      <c r="P18" s="35" t="str">
        <f t="shared" ca="1" si="38"/>
        <v/>
      </c>
      <c r="Q18" s="35" t="str">
        <f t="shared" ca="1" si="38"/>
        <v/>
      </c>
      <c r="R18" s="35" t="str">
        <f t="shared" ca="1" si="38"/>
        <v/>
      </c>
      <c r="S18" s="35" t="str">
        <f t="shared" ca="1" si="38"/>
        <v/>
      </c>
      <c r="T18" s="35" t="str">
        <f t="shared" ca="1" si="38"/>
        <v/>
      </c>
      <c r="U18" s="35" t="str">
        <f t="shared" ca="1" si="38"/>
        <v/>
      </c>
      <c r="V18" s="35" t="str">
        <f t="shared" ca="1" si="38"/>
        <v/>
      </c>
      <c r="W18" s="35" t="str">
        <f t="shared" ca="1" si="38"/>
        <v/>
      </c>
      <c r="X18" s="35" t="str">
        <f t="shared" ca="1" si="38"/>
        <v/>
      </c>
      <c r="Y18" s="35" t="str">
        <f t="shared" ca="1" si="38"/>
        <v/>
      </c>
      <c r="Z18" s="35" t="str">
        <f t="shared" ca="1" si="38"/>
        <v/>
      </c>
      <c r="AA18" s="35" t="str">
        <f t="shared" ca="1" si="38"/>
        <v/>
      </c>
      <c r="AB18" s="35" t="str">
        <f t="shared" ca="1" si="38"/>
        <v/>
      </c>
      <c r="AC18" s="35" t="str">
        <f t="shared" ca="1" si="38"/>
        <v/>
      </c>
      <c r="AD18" s="35" t="str">
        <f t="shared" ca="1" si="38"/>
        <v/>
      </c>
      <c r="AE18" s="35" t="str">
        <f t="shared" ca="1" si="38"/>
        <v/>
      </c>
      <c r="AF18" s="35" t="str">
        <f t="shared" ca="1" si="38"/>
        <v/>
      </c>
      <c r="AG18" s="35" t="str">
        <f t="shared" ca="1" si="38"/>
        <v/>
      </c>
      <c r="AH18" s="35" t="str">
        <f t="shared" ca="1" si="38"/>
        <v/>
      </c>
      <c r="AI18" s="35" t="str">
        <f t="shared" ca="1" si="38"/>
        <v/>
      </c>
      <c r="AJ18" s="35" t="str">
        <f t="shared" ca="1" si="38"/>
        <v/>
      </c>
      <c r="AK18" s="35" t="str">
        <f t="shared" ca="1" si="38"/>
        <v/>
      </c>
      <c r="AL18" s="35" t="str">
        <f t="shared" ca="1" si="38"/>
        <v/>
      </c>
      <c r="AM18" s="35" t="str">
        <f t="shared" ca="1" si="38"/>
        <v/>
      </c>
      <c r="AN18" s="40" t="str">
        <f t="shared" ca="1" si="38"/>
        <v/>
      </c>
    </row>
    <row r="19" spans="1:40" ht="21" customHeight="1" x14ac:dyDescent="0.2">
      <c r="A19" s="330" t="str">
        <f t="shared" si="39"/>
        <v>Orientation MCV-A2 : Travailler en équipe, collaborer, communiquer avec ses collaborateurs</v>
      </c>
      <c r="B19" s="331"/>
      <c r="C19" s="331"/>
      <c r="D19" s="331"/>
      <c r="E19" s="35" t="str">
        <f t="shared" ca="1" si="40"/>
        <v/>
      </c>
      <c r="F19" s="35" t="str">
        <f t="shared" ca="1" si="38"/>
        <v/>
      </c>
      <c r="G19" s="35" t="str">
        <f t="shared" ca="1" si="38"/>
        <v/>
      </c>
      <c r="H19" s="35" t="str">
        <f t="shared" ca="1" si="38"/>
        <v/>
      </c>
      <c r="I19" s="35" t="str">
        <f t="shared" ca="1" si="38"/>
        <v/>
      </c>
      <c r="J19" s="35" t="str">
        <f t="shared" ca="1" si="38"/>
        <v/>
      </c>
      <c r="K19" s="35" t="str">
        <f t="shared" ca="1" si="38"/>
        <v/>
      </c>
      <c r="L19" s="35" t="str">
        <f t="shared" ca="1" si="38"/>
        <v/>
      </c>
      <c r="M19" s="35" t="str">
        <f t="shared" ca="1" si="38"/>
        <v/>
      </c>
      <c r="N19" s="35" t="str">
        <f t="shared" ca="1" si="38"/>
        <v/>
      </c>
      <c r="O19" s="35" t="str">
        <f t="shared" ca="1" si="38"/>
        <v/>
      </c>
      <c r="P19" s="35" t="str">
        <f t="shared" ca="1" si="38"/>
        <v/>
      </c>
      <c r="Q19" s="35" t="str">
        <f t="shared" ca="1" si="38"/>
        <v/>
      </c>
      <c r="R19" s="35" t="str">
        <f t="shared" ca="1" si="38"/>
        <v/>
      </c>
      <c r="S19" s="35" t="str">
        <f t="shared" ca="1" si="38"/>
        <v/>
      </c>
      <c r="T19" s="35" t="str">
        <f t="shared" ca="1" si="38"/>
        <v/>
      </c>
      <c r="U19" s="35" t="str">
        <f t="shared" ca="1" si="38"/>
        <v/>
      </c>
      <c r="V19" s="35" t="str">
        <f t="shared" ca="1" si="38"/>
        <v/>
      </c>
      <c r="W19" s="35" t="str">
        <f t="shared" ca="1" si="38"/>
        <v/>
      </c>
      <c r="X19" s="35" t="str">
        <f t="shared" ca="1" si="38"/>
        <v/>
      </c>
      <c r="Y19" s="35" t="str">
        <f t="shared" ca="1" si="38"/>
        <v/>
      </c>
      <c r="Z19" s="35" t="str">
        <f t="shared" ca="1" si="38"/>
        <v/>
      </c>
      <c r="AA19" s="35" t="str">
        <f t="shared" ca="1" si="38"/>
        <v/>
      </c>
      <c r="AB19" s="35" t="str">
        <f t="shared" ca="1" si="38"/>
        <v/>
      </c>
      <c r="AC19" s="35" t="str">
        <f t="shared" ca="1" si="38"/>
        <v/>
      </c>
      <c r="AD19" s="35" t="str">
        <f t="shared" ca="1" si="38"/>
        <v/>
      </c>
      <c r="AE19" s="35" t="str">
        <f t="shared" ca="1" si="38"/>
        <v/>
      </c>
      <c r="AF19" s="35" t="str">
        <f t="shared" ca="1" si="38"/>
        <v/>
      </c>
      <c r="AG19" s="35" t="str">
        <f t="shared" ca="1" si="38"/>
        <v/>
      </c>
      <c r="AH19" s="35" t="str">
        <f t="shared" ca="1" si="38"/>
        <v/>
      </c>
      <c r="AI19" s="35" t="str">
        <f t="shared" ca="1" si="38"/>
        <v/>
      </c>
      <c r="AJ19" s="35" t="str">
        <f t="shared" ca="1" si="38"/>
        <v/>
      </c>
      <c r="AK19" s="35" t="str">
        <f t="shared" ca="1" si="38"/>
        <v/>
      </c>
      <c r="AL19" s="35" t="str">
        <f t="shared" ca="1" si="38"/>
        <v/>
      </c>
      <c r="AM19" s="35" t="str">
        <f t="shared" ca="1" si="38"/>
        <v/>
      </c>
      <c r="AN19" s="40" t="str">
        <f t="shared" ca="1" si="38"/>
        <v/>
      </c>
    </row>
    <row r="20" spans="1:40" ht="21" customHeight="1" x14ac:dyDescent="0.2">
      <c r="A20" s="330" t="str">
        <f t="shared" si="39"/>
        <v>Orientation MCV-A3 : Argumenter, convaincre, répondre à des objections sur des sujets (ou produits) simples</v>
      </c>
      <c r="B20" s="331"/>
      <c r="C20" s="331"/>
      <c r="D20" s="331"/>
      <c r="E20" s="35" t="str">
        <f t="shared" ca="1" si="40"/>
        <v/>
      </c>
      <c r="F20" s="35" t="str">
        <f t="shared" ca="1" si="38"/>
        <v/>
      </c>
      <c r="G20" s="35" t="str">
        <f t="shared" ca="1" si="38"/>
        <v/>
      </c>
      <c r="H20" s="35" t="str">
        <f t="shared" ca="1" si="38"/>
        <v/>
      </c>
      <c r="I20" s="35" t="str">
        <f t="shared" ca="1" si="38"/>
        <v/>
      </c>
      <c r="J20" s="35" t="str">
        <f t="shared" ca="1" si="38"/>
        <v/>
      </c>
      <c r="K20" s="35" t="str">
        <f t="shared" ca="1" si="38"/>
        <v/>
      </c>
      <c r="L20" s="35" t="str">
        <f t="shared" ca="1" si="38"/>
        <v/>
      </c>
      <c r="M20" s="35" t="str">
        <f t="shared" ca="1" si="38"/>
        <v/>
      </c>
      <c r="N20" s="35" t="str">
        <f t="shared" ca="1" si="38"/>
        <v/>
      </c>
      <c r="O20" s="35" t="str">
        <f t="shared" ca="1" si="38"/>
        <v/>
      </c>
      <c r="P20" s="35" t="str">
        <f t="shared" ref="P20:P72" ca="1" si="41">IF(ET313="","",ET313)</f>
        <v/>
      </c>
      <c r="Q20" s="35" t="str">
        <f t="shared" ref="Q20:Q72" ca="1" si="42">IF(EU313="","",EU313)</f>
        <v/>
      </c>
      <c r="R20" s="35" t="str">
        <f t="shared" ref="R20:R72" ca="1" si="43">IF(EV313="","",EV313)</f>
        <v/>
      </c>
      <c r="S20" s="35" t="str">
        <f t="shared" ref="S20:S72" ca="1" si="44">IF(EW313="","",EW313)</f>
        <v/>
      </c>
      <c r="T20" s="35" t="str">
        <f t="shared" ref="T20:T72" ca="1" si="45">IF(EX313="","",EX313)</f>
        <v/>
      </c>
      <c r="U20" s="35" t="str">
        <f t="shared" ref="U20:U72" ca="1" si="46">IF(EY313="","",EY313)</f>
        <v/>
      </c>
      <c r="V20" s="35" t="str">
        <f t="shared" ref="V20:V72" ca="1" si="47">IF(EZ313="","",EZ313)</f>
        <v/>
      </c>
      <c r="W20" s="35" t="str">
        <f t="shared" ref="W20:W72" ca="1" si="48">IF(FA313="","",FA313)</f>
        <v/>
      </c>
      <c r="X20" s="35" t="str">
        <f t="shared" ref="X20:X72" ca="1" si="49">IF(FB313="","",FB313)</f>
        <v/>
      </c>
      <c r="Y20" s="35" t="str">
        <f t="shared" ref="Y20:Y72" ca="1" si="50">IF(FC313="","",FC313)</f>
        <v/>
      </c>
      <c r="Z20" s="35" t="str">
        <f t="shared" ref="Z20:Z72" ca="1" si="51">IF(FD313="","",FD313)</f>
        <v/>
      </c>
      <c r="AA20" s="35" t="str">
        <f t="shared" ref="AA20:AA72" ca="1" si="52">IF(FE313="","",FE313)</f>
        <v/>
      </c>
      <c r="AB20" s="35" t="str">
        <f t="shared" ref="AB20:AB72" ca="1" si="53">IF(FF313="","",FF313)</f>
        <v/>
      </c>
      <c r="AC20" s="35" t="str">
        <f t="shared" ref="AC20:AC72" ca="1" si="54">IF(FG313="","",FG313)</f>
        <v/>
      </c>
      <c r="AD20" s="35" t="str">
        <f t="shared" ref="AD20:AD72" ca="1" si="55">IF(FH313="","",FH313)</f>
        <v/>
      </c>
      <c r="AE20" s="35" t="str">
        <f t="shared" ref="AE20:AE72" ca="1" si="56">IF(FI313="","",FI313)</f>
        <v/>
      </c>
      <c r="AF20" s="35" t="str">
        <f t="shared" ref="AF20:AF72" ca="1" si="57">IF(FJ313="","",FJ313)</f>
        <v/>
      </c>
      <c r="AG20" s="35" t="str">
        <f t="shared" ref="AG20:AG72" ca="1" si="58">IF(FK313="","",FK313)</f>
        <v/>
      </c>
      <c r="AH20" s="35" t="str">
        <f t="shared" ref="AH20:AH72" ca="1" si="59">IF(FL313="","",FL313)</f>
        <v/>
      </c>
      <c r="AI20" s="35" t="str">
        <f t="shared" ref="AI20:AI72" ca="1" si="60">IF(FM313="","",FM313)</f>
        <v/>
      </c>
      <c r="AJ20" s="35" t="str">
        <f t="shared" ref="AJ20:AJ72" ca="1" si="61">IF(FN313="","",FN313)</f>
        <v/>
      </c>
      <c r="AK20" s="35" t="str">
        <f t="shared" ref="AK20:AK72" ca="1" si="62">IF(FO313="","",FO313)</f>
        <v/>
      </c>
      <c r="AL20" s="35" t="str">
        <f t="shared" ref="AL20:AL72" ca="1" si="63">IF(FP313="","",FP313)</f>
        <v/>
      </c>
      <c r="AM20" s="35" t="str">
        <f t="shared" ref="AM20:AM72" ca="1" si="64">IF(FQ313="","",FQ313)</f>
        <v/>
      </c>
      <c r="AN20" s="40" t="str">
        <f t="shared" ref="AN20:AN72" ca="1" si="65">IF(FR313="","",FR313)</f>
        <v/>
      </c>
    </row>
    <row r="21" spans="1:40" ht="21" customHeight="1" x14ac:dyDescent="0.2">
      <c r="A21" s="330" t="str">
        <f t="shared" si="39"/>
        <v>Orientation MCV-A4 : Se montrer dynamique, rapide et efficace dans la réalisation de tâches matérielles</v>
      </c>
      <c r="B21" s="331"/>
      <c r="C21" s="331"/>
      <c r="D21" s="331"/>
      <c r="E21" s="35" t="str">
        <f t="shared" ca="1" si="40"/>
        <v/>
      </c>
      <c r="F21" s="35" t="str">
        <f t="shared" ref="F21:F72" ca="1" si="66">IF(EJ314="","",EJ314)</f>
        <v/>
      </c>
      <c r="G21" s="35" t="str">
        <f t="shared" ref="G21:G72" ca="1" si="67">IF(EK314="","",EK314)</f>
        <v/>
      </c>
      <c r="H21" s="35" t="str">
        <f t="shared" ref="H21:H72" ca="1" si="68">IF(EL314="","",EL314)</f>
        <v/>
      </c>
      <c r="I21" s="35" t="str">
        <f t="shared" ref="I21:I72" ca="1" si="69">IF(EM314="","",EM314)</f>
        <v/>
      </c>
      <c r="J21" s="35" t="str">
        <f t="shared" ref="J21:J72" ca="1" si="70">IF(EN314="","",EN314)</f>
        <v/>
      </c>
      <c r="K21" s="35" t="str">
        <f t="shared" ref="K21:K72" ca="1" si="71">IF(EO314="","",EO314)</f>
        <v/>
      </c>
      <c r="L21" s="35" t="str">
        <f t="shared" ref="L21:L72" ca="1" si="72">IF(EP314="","",EP314)</f>
        <v/>
      </c>
      <c r="M21" s="35" t="str">
        <f t="shared" ref="M21:M72" ca="1" si="73">IF(EQ314="","",EQ314)</f>
        <v/>
      </c>
      <c r="N21" s="35" t="str">
        <f t="shared" ref="N21:N72" ca="1" si="74">IF(ER314="","",ER314)</f>
        <v/>
      </c>
      <c r="O21" s="35" t="str">
        <f t="shared" ref="O21:O72" ca="1" si="75">IF(ES314="","",ES314)</f>
        <v/>
      </c>
      <c r="P21" s="35" t="str">
        <f t="shared" ca="1" si="41"/>
        <v/>
      </c>
      <c r="Q21" s="35" t="str">
        <f t="shared" ca="1" si="42"/>
        <v/>
      </c>
      <c r="R21" s="35" t="str">
        <f t="shared" ca="1" si="43"/>
        <v/>
      </c>
      <c r="S21" s="35" t="str">
        <f t="shared" ca="1" si="44"/>
        <v/>
      </c>
      <c r="T21" s="35" t="str">
        <f t="shared" ca="1" si="45"/>
        <v/>
      </c>
      <c r="U21" s="35" t="str">
        <f t="shared" ca="1" si="46"/>
        <v/>
      </c>
      <c r="V21" s="35" t="str">
        <f t="shared" ca="1" si="47"/>
        <v/>
      </c>
      <c r="W21" s="35" t="str">
        <f t="shared" ca="1" si="48"/>
        <v/>
      </c>
      <c r="X21" s="35" t="str">
        <f t="shared" ca="1" si="49"/>
        <v/>
      </c>
      <c r="Y21" s="35" t="str">
        <f t="shared" ca="1" si="50"/>
        <v/>
      </c>
      <c r="Z21" s="35" t="str">
        <f t="shared" ca="1" si="51"/>
        <v/>
      </c>
      <c r="AA21" s="35" t="str">
        <f t="shared" ca="1" si="52"/>
        <v/>
      </c>
      <c r="AB21" s="35" t="str">
        <f t="shared" ca="1" si="53"/>
        <v/>
      </c>
      <c r="AC21" s="35" t="str">
        <f t="shared" ca="1" si="54"/>
        <v/>
      </c>
      <c r="AD21" s="35" t="str">
        <f t="shared" ca="1" si="55"/>
        <v/>
      </c>
      <c r="AE21" s="35" t="str">
        <f t="shared" ca="1" si="56"/>
        <v/>
      </c>
      <c r="AF21" s="35" t="str">
        <f t="shared" ca="1" si="57"/>
        <v/>
      </c>
      <c r="AG21" s="35" t="str">
        <f t="shared" ca="1" si="58"/>
        <v/>
      </c>
      <c r="AH21" s="35" t="str">
        <f t="shared" ca="1" si="59"/>
        <v/>
      </c>
      <c r="AI21" s="35" t="str">
        <f t="shared" ca="1" si="60"/>
        <v/>
      </c>
      <c r="AJ21" s="35" t="str">
        <f t="shared" ca="1" si="61"/>
        <v/>
      </c>
      <c r="AK21" s="35" t="str">
        <f t="shared" ca="1" si="62"/>
        <v/>
      </c>
      <c r="AL21" s="35" t="str">
        <f t="shared" ca="1" si="63"/>
        <v/>
      </c>
      <c r="AM21" s="35" t="str">
        <f t="shared" ca="1" si="64"/>
        <v/>
      </c>
      <c r="AN21" s="40" t="str">
        <f t="shared" ca="1" si="65"/>
        <v/>
      </c>
    </row>
    <row r="22" spans="1:40" ht="21" customHeight="1" x14ac:dyDescent="0.2">
      <c r="A22" s="330" t="str">
        <f t="shared" si="39"/>
        <v>Orientation MCV-A5 : Mettre en valeur des présentations de produits et/ou créer des affichettes attrayantes</v>
      </c>
      <c r="B22" s="331"/>
      <c r="C22" s="331"/>
      <c r="D22" s="331"/>
      <c r="E22" s="35" t="str">
        <f t="shared" ca="1" si="40"/>
        <v/>
      </c>
      <c r="F22" s="35" t="str">
        <f t="shared" ca="1" si="66"/>
        <v/>
      </c>
      <c r="G22" s="35" t="str">
        <f t="shared" ca="1" si="67"/>
        <v/>
      </c>
      <c r="H22" s="35" t="str">
        <f t="shared" ca="1" si="68"/>
        <v/>
      </c>
      <c r="I22" s="35" t="str">
        <f t="shared" ca="1" si="69"/>
        <v/>
      </c>
      <c r="J22" s="35" t="str">
        <f t="shared" ca="1" si="70"/>
        <v/>
      </c>
      <c r="K22" s="35" t="str">
        <f t="shared" ca="1" si="71"/>
        <v/>
      </c>
      <c r="L22" s="35" t="str">
        <f t="shared" ca="1" si="72"/>
        <v/>
      </c>
      <c r="M22" s="35" t="str">
        <f t="shared" ca="1" si="73"/>
        <v/>
      </c>
      <c r="N22" s="35" t="str">
        <f t="shared" ca="1" si="74"/>
        <v/>
      </c>
      <c r="O22" s="35" t="str">
        <f t="shared" ca="1" si="75"/>
        <v/>
      </c>
      <c r="P22" s="35" t="str">
        <f t="shared" ca="1" si="41"/>
        <v/>
      </c>
      <c r="Q22" s="35" t="str">
        <f t="shared" ca="1" si="42"/>
        <v/>
      </c>
      <c r="R22" s="35" t="str">
        <f t="shared" ca="1" si="43"/>
        <v/>
      </c>
      <c r="S22" s="35" t="str">
        <f t="shared" ca="1" si="44"/>
        <v/>
      </c>
      <c r="T22" s="35" t="str">
        <f t="shared" ca="1" si="45"/>
        <v/>
      </c>
      <c r="U22" s="35" t="str">
        <f t="shared" ca="1" si="46"/>
        <v/>
      </c>
      <c r="V22" s="35" t="str">
        <f t="shared" ca="1" si="47"/>
        <v/>
      </c>
      <c r="W22" s="35" t="str">
        <f t="shared" ca="1" si="48"/>
        <v/>
      </c>
      <c r="X22" s="35" t="str">
        <f t="shared" ca="1" si="49"/>
        <v/>
      </c>
      <c r="Y22" s="35" t="str">
        <f t="shared" ca="1" si="50"/>
        <v/>
      </c>
      <c r="Z22" s="35" t="str">
        <f t="shared" ca="1" si="51"/>
        <v/>
      </c>
      <c r="AA22" s="35" t="str">
        <f t="shared" ca="1" si="52"/>
        <v/>
      </c>
      <c r="AB22" s="35" t="str">
        <f t="shared" ca="1" si="53"/>
        <v/>
      </c>
      <c r="AC22" s="35" t="str">
        <f t="shared" ca="1" si="54"/>
        <v/>
      </c>
      <c r="AD22" s="35" t="str">
        <f t="shared" ca="1" si="55"/>
        <v/>
      </c>
      <c r="AE22" s="35" t="str">
        <f t="shared" ca="1" si="56"/>
        <v/>
      </c>
      <c r="AF22" s="35" t="str">
        <f t="shared" ca="1" si="57"/>
        <v/>
      </c>
      <c r="AG22" s="35" t="str">
        <f t="shared" ca="1" si="58"/>
        <v/>
      </c>
      <c r="AH22" s="35" t="str">
        <f t="shared" ca="1" si="59"/>
        <v/>
      </c>
      <c r="AI22" s="35" t="str">
        <f t="shared" ca="1" si="60"/>
        <v/>
      </c>
      <c r="AJ22" s="35" t="str">
        <f t="shared" ca="1" si="61"/>
        <v/>
      </c>
      <c r="AK22" s="35" t="str">
        <f t="shared" ca="1" si="62"/>
        <v/>
      </c>
      <c r="AL22" s="35" t="str">
        <f t="shared" ca="1" si="63"/>
        <v/>
      </c>
      <c r="AM22" s="35" t="str">
        <f t="shared" ca="1" si="64"/>
        <v/>
      </c>
      <c r="AN22" s="40" t="str">
        <f t="shared" ca="1" si="65"/>
        <v/>
      </c>
    </row>
    <row r="23" spans="1:40" ht="21" customHeight="1" x14ac:dyDescent="0.2">
      <c r="A23" s="330" t="str">
        <f t="shared" si="39"/>
        <v>Orientation MCV-B1 : Travailler en autonomie, faire preuve d’indépendance et d’organisation, prendre des initiatives</v>
      </c>
      <c r="B23" s="331"/>
      <c r="C23" s="331"/>
      <c r="D23" s="331"/>
      <c r="E23" s="35" t="str">
        <f t="shared" ca="1" si="40"/>
        <v/>
      </c>
      <c r="F23" s="35" t="str">
        <f t="shared" ca="1" si="66"/>
        <v/>
      </c>
      <c r="G23" s="35" t="str">
        <f t="shared" ca="1" si="67"/>
        <v/>
      </c>
      <c r="H23" s="35" t="str">
        <f t="shared" ca="1" si="68"/>
        <v/>
      </c>
      <c r="I23" s="35" t="str">
        <f t="shared" ca="1" si="69"/>
        <v/>
      </c>
      <c r="J23" s="35" t="str">
        <f t="shared" ca="1" si="70"/>
        <v/>
      </c>
      <c r="K23" s="35" t="str">
        <f t="shared" ca="1" si="71"/>
        <v/>
      </c>
      <c r="L23" s="35" t="str">
        <f t="shared" ca="1" si="72"/>
        <v/>
      </c>
      <c r="M23" s="35" t="str">
        <f t="shared" ca="1" si="73"/>
        <v/>
      </c>
      <c r="N23" s="35" t="str">
        <f t="shared" ca="1" si="74"/>
        <v/>
      </c>
      <c r="O23" s="35" t="str">
        <f t="shared" ca="1" si="75"/>
        <v/>
      </c>
      <c r="P23" s="35" t="str">
        <f t="shared" ca="1" si="41"/>
        <v/>
      </c>
      <c r="Q23" s="35" t="str">
        <f t="shared" ca="1" si="42"/>
        <v/>
      </c>
      <c r="R23" s="35" t="str">
        <f t="shared" ca="1" si="43"/>
        <v/>
      </c>
      <c r="S23" s="35" t="str">
        <f t="shared" ca="1" si="44"/>
        <v/>
      </c>
      <c r="T23" s="35" t="str">
        <f t="shared" ca="1" si="45"/>
        <v/>
      </c>
      <c r="U23" s="35" t="str">
        <f t="shared" ca="1" si="46"/>
        <v/>
      </c>
      <c r="V23" s="35" t="str">
        <f t="shared" ca="1" si="47"/>
        <v/>
      </c>
      <c r="W23" s="35" t="str">
        <f t="shared" ca="1" si="48"/>
        <v/>
      </c>
      <c r="X23" s="35" t="str">
        <f t="shared" ca="1" si="49"/>
        <v/>
      </c>
      <c r="Y23" s="35" t="str">
        <f t="shared" ca="1" si="50"/>
        <v/>
      </c>
      <c r="Z23" s="35" t="str">
        <f t="shared" ca="1" si="51"/>
        <v/>
      </c>
      <c r="AA23" s="35" t="str">
        <f t="shared" ca="1" si="52"/>
        <v/>
      </c>
      <c r="AB23" s="35" t="str">
        <f t="shared" ca="1" si="53"/>
        <v/>
      </c>
      <c r="AC23" s="35" t="str">
        <f t="shared" ca="1" si="54"/>
        <v/>
      </c>
      <c r="AD23" s="35" t="str">
        <f t="shared" ca="1" si="55"/>
        <v/>
      </c>
      <c r="AE23" s="35" t="str">
        <f t="shared" ca="1" si="56"/>
        <v/>
      </c>
      <c r="AF23" s="35" t="str">
        <f t="shared" ca="1" si="57"/>
        <v/>
      </c>
      <c r="AG23" s="35" t="str">
        <f t="shared" ca="1" si="58"/>
        <v/>
      </c>
      <c r="AH23" s="35" t="str">
        <f t="shared" ca="1" si="59"/>
        <v/>
      </c>
      <c r="AI23" s="35" t="str">
        <f t="shared" ca="1" si="60"/>
        <v/>
      </c>
      <c r="AJ23" s="35" t="str">
        <f t="shared" ca="1" si="61"/>
        <v/>
      </c>
      <c r="AK23" s="35" t="str">
        <f t="shared" ca="1" si="62"/>
        <v/>
      </c>
      <c r="AL23" s="35" t="str">
        <f t="shared" ca="1" si="63"/>
        <v/>
      </c>
      <c r="AM23" s="35" t="str">
        <f t="shared" ca="1" si="64"/>
        <v/>
      </c>
      <c r="AN23" s="40" t="str">
        <f t="shared" ca="1" si="65"/>
        <v/>
      </c>
    </row>
    <row r="24" spans="1:40" ht="21" customHeight="1" x14ac:dyDescent="0.2">
      <c r="A24" s="330" t="str">
        <f t="shared" si="39"/>
        <v>Orientation MCV-B2 : Faire preuve de qualité d'écoute, d'observation, d'adaptabilité et d'aisance verbale</v>
      </c>
      <c r="B24" s="331"/>
      <c r="C24" s="331"/>
      <c r="D24" s="331"/>
      <c r="E24" s="35" t="str">
        <f t="shared" ca="1" si="40"/>
        <v/>
      </c>
      <c r="F24" s="35" t="str">
        <f t="shared" ca="1" si="66"/>
        <v/>
      </c>
      <c r="G24" s="35" t="str">
        <f t="shared" ca="1" si="67"/>
        <v/>
      </c>
      <c r="H24" s="35" t="str">
        <f t="shared" ca="1" si="68"/>
        <v/>
      </c>
      <c r="I24" s="35" t="str">
        <f t="shared" ca="1" si="69"/>
        <v/>
      </c>
      <c r="J24" s="35" t="str">
        <f t="shared" ca="1" si="70"/>
        <v/>
      </c>
      <c r="K24" s="35" t="str">
        <f t="shared" ca="1" si="71"/>
        <v/>
      </c>
      <c r="L24" s="35" t="str">
        <f t="shared" ca="1" si="72"/>
        <v/>
      </c>
      <c r="M24" s="35" t="str">
        <f t="shared" ca="1" si="73"/>
        <v/>
      </c>
      <c r="N24" s="35" t="str">
        <f t="shared" ca="1" si="74"/>
        <v/>
      </c>
      <c r="O24" s="35" t="str">
        <f t="shared" ca="1" si="75"/>
        <v/>
      </c>
      <c r="P24" s="35" t="str">
        <f t="shared" ca="1" si="41"/>
        <v/>
      </c>
      <c r="Q24" s="35" t="str">
        <f t="shared" ca="1" si="42"/>
        <v/>
      </c>
      <c r="R24" s="35" t="str">
        <f t="shared" ca="1" si="43"/>
        <v/>
      </c>
      <c r="S24" s="35" t="str">
        <f t="shared" ca="1" si="44"/>
        <v/>
      </c>
      <c r="T24" s="35" t="str">
        <f t="shared" ca="1" si="45"/>
        <v/>
      </c>
      <c r="U24" s="35" t="str">
        <f t="shared" ca="1" si="46"/>
        <v/>
      </c>
      <c r="V24" s="35" t="str">
        <f t="shared" ca="1" si="47"/>
        <v/>
      </c>
      <c r="W24" s="35" t="str">
        <f t="shared" ca="1" si="48"/>
        <v/>
      </c>
      <c r="X24" s="35" t="str">
        <f t="shared" ca="1" si="49"/>
        <v/>
      </c>
      <c r="Y24" s="35" t="str">
        <f t="shared" ca="1" si="50"/>
        <v/>
      </c>
      <c r="Z24" s="35" t="str">
        <f t="shared" ca="1" si="51"/>
        <v/>
      </c>
      <c r="AA24" s="35" t="str">
        <f t="shared" ca="1" si="52"/>
        <v/>
      </c>
      <c r="AB24" s="35" t="str">
        <f t="shared" ca="1" si="53"/>
        <v/>
      </c>
      <c r="AC24" s="35" t="str">
        <f t="shared" ca="1" si="54"/>
        <v/>
      </c>
      <c r="AD24" s="35" t="str">
        <f t="shared" ca="1" si="55"/>
        <v/>
      </c>
      <c r="AE24" s="35" t="str">
        <f t="shared" ca="1" si="56"/>
        <v/>
      </c>
      <c r="AF24" s="35" t="str">
        <f t="shared" ca="1" si="57"/>
        <v/>
      </c>
      <c r="AG24" s="35" t="str">
        <f t="shared" ca="1" si="58"/>
        <v/>
      </c>
      <c r="AH24" s="35" t="str">
        <f t="shared" ca="1" si="59"/>
        <v/>
      </c>
      <c r="AI24" s="35" t="str">
        <f t="shared" ca="1" si="60"/>
        <v/>
      </c>
      <c r="AJ24" s="35" t="str">
        <f t="shared" ca="1" si="61"/>
        <v/>
      </c>
      <c r="AK24" s="35" t="str">
        <f t="shared" ca="1" si="62"/>
        <v/>
      </c>
      <c r="AL24" s="35" t="str">
        <f t="shared" ca="1" si="63"/>
        <v/>
      </c>
      <c r="AM24" s="35" t="str">
        <f t="shared" ca="1" si="64"/>
        <v/>
      </c>
      <c r="AN24" s="40" t="str">
        <f t="shared" ca="1" si="65"/>
        <v/>
      </c>
    </row>
    <row r="25" spans="1:40" ht="21" customHeight="1" x14ac:dyDescent="0.2">
      <c r="A25" s="330" t="str">
        <f t="shared" si="39"/>
        <v>Orientation MCV-B3 : Faire preuve d'aisance, de persévérance dans l'argumentation, la réponse aux objections</v>
      </c>
      <c r="B25" s="331"/>
      <c r="C25" s="331"/>
      <c r="D25" s="331"/>
      <c r="E25" s="35" t="str">
        <f t="shared" ca="1" si="40"/>
        <v/>
      </c>
      <c r="F25" s="35" t="str">
        <f t="shared" ca="1" si="66"/>
        <v/>
      </c>
      <c r="G25" s="35" t="str">
        <f t="shared" ca="1" si="67"/>
        <v/>
      </c>
      <c r="H25" s="35" t="str">
        <f t="shared" ca="1" si="68"/>
        <v/>
      </c>
      <c r="I25" s="35" t="str">
        <f t="shared" ca="1" si="69"/>
        <v/>
      </c>
      <c r="J25" s="35" t="str">
        <f t="shared" ca="1" si="70"/>
        <v/>
      </c>
      <c r="K25" s="35" t="str">
        <f t="shared" ca="1" si="71"/>
        <v/>
      </c>
      <c r="L25" s="35" t="str">
        <f t="shared" ca="1" si="72"/>
        <v/>
      </c>
      <c r="M25" s="35" t="str">
        <f t="shared" ca="1" si="73"/>
        <v/>
      </c>
      <c r="N25" s="35" t="str">
        <f t="shared" ca="1" si="74"/>
        <v/>
      </c>
      <c r="O25" s="35" t="str">
        <f t="shared" ca="1" si="75"/>
        <v/>
      </c>
      <c r="P25" s="35" t="str">
        <f t="shared" ca="1" si="41"/>
        <v/>
      </c>
      <c r="Q25" s="35" t="str">
        <f t="shared" ca="1" si="42"/>
        <v/>
      </c>
      <c r="R25" s="35" t="str">
        <f t="shared" ca="1" si="43"/>
        <v/>
      </c>
      <c r="S25" s="35" t="str">
        <f t="shared" ca="1" si="44"/>
        <v/>
      </c>
      <c r="T25" s="35" t="str">
        <f t="shared" ca="1" si="45"/>
        <v/>
      </c>
      <c r="U25" s="35" t="str">
        <f t="shared" ca="1" si="46"/>
        <v/>
      </c>
      <c r="V25" s="35" t="str">
        <f t="shared" ca="1" si="47"/>
        <v/>
      </c>
      <c r="W25" s="35" t="str">
        <f t="shared" ca="1" si="48"/>
        <v/>
      </c>
      <c r="X25" s="35" t="str">
        <f t="shared" ca="1" si="49"/>
        <v/>
      </c>
      <c r="Y25" s="35" t="str">
        <f t="shared" ca="1" si="50"/>
        <v/>
      </c>
      <c r="Z25" s="35" t="str">
        <f t="shared" ca="1" si="51"/>
        <v/>
      </c>
      <c r="AA25" s="35" t="str">
        <f t="shared" ca="1" si="52"/>
        <v/>
      </c>
      <c r="AB25" s="35" t="str">
        <f t="shared" ca="1" si="53"/>
        <v/>
      </c>
      <c r="AC25" s="35" t="str">
        <f t="shared" ca="1" si="54"/>
        <v/>
      </c>
      <c r="AD25" s="35" t="str">
        <f t="shared" ca="1" si="55"/>
        <v/>
      </c>
      <c r="AE25" s="35" t="str">
        <f t="shared" ca="1" si="56"/>
        <v/>
      </c>
      <c r="AF25" s="35" t="str">
        <f t="shared" ca="1" si="57"/>
        <v/>
      </c>
      <c r="AG25" s="35" t="str">
        <f t="shared" ca="1" si="58"/>
        <v/>
      </c>
      <c r="AH25" s="35" t="str">
        <f t="shared" ca="1" si="59"/>
        <v/>
      </c>
      <c r="AI25" s="35" t="str">
        <f t="shared" ca="1" si="60"/>
        <v/>
      </c>
      <c r="AJ25" s="35" t="str">
        <f t="shared" ca="1" si="61"/>
        <v/>
      </c>
      <c r="AK25" s="35" t="str">
        <f t="shared" ca="1" si="62"/>
        <v/>
      </c>
      <c r="AL25" s="35" t="str">
        <f t="shared" ca="1" si="63"/>
        <v/>
      </c>
      <c r="AM25" s="35" t="str">
        <f t="shared" ca="1" si="64"/>
        <v/>
      </c>
      <c r="AN25" s="40" t="str">
        <f t="shared" ca="1" si="65"/>
        <v/>
      </c>
    </row>
    <row r="26" spans="1:40" ht="21" customHeight="1" x14ac:dyDescent="0.2">
      <c r="A26" s="330" t="str">
        <f t="shared" si="39"/>
        <v>Orientation MCV-B4 : Analyser, synthétiser, s’autoanalyser avec pertinence à l’oral ou l’écrit</v>
      </c>
      <c r="B26" s="331"/>
      <c r="C26" s="331"/>
      <c r="D26" s="331"/>
      <c r="E26" s="35" t="str">
        <f t="shared" ca="1" si="40"/>
        <v/>
      </c>
      <c r="F26" s="35" t="str">
        <f t="shared" ca="1" si="66"/>
        <v/>
      </c>
      <c r="G26" s="35" t="str">
        <f t="shared" ca="1" si="67"/>
        <v/>
      </c>
      <c r="H26" s="35" t="str">
        <f t="shared" ca="1" si="68"/>
        <v/>
      </c>
      <c r="I26" s="35" t="str">
        <f t="shared" ca="1" si="69"/>
        <v/>
      </c>
      <c r="J26" s="35" t="str">
        <f t="shared" ca="1" si="70"/>
        <v/>
      </c>
      <c r="K26" s="35" t="str">
        <f t="shared" ca="1" si="71"/>
        <v/>
      </c>
      <c r="L26" s="35" t="str">
        <f t="shared" ca="1" si="72"/>
        <v/>
      </c>
      <c r="M26" s="35" t="str">
        <f t="shared" ca="1" si="73"/>
        <v/>
      </c>
      <c r="N26" s="35" t="str">
        <f t="shared" ca="1" si="74"/>
        <v/>
      </c>
      <c r="O26" s="35" t="str">
        <f t="shared" ca="1" si="75"/>
        <v/>
      </c>
      <c r="P26" s="35" t="str">
        <f t="shared" ca="1" si="41"/>
        <v/>
      </c>
      <c r="Q26" s="35" t="str">
        <f t="shared" ca="1" si="42"/>
        <v/>
      </c>
      <c r="R26" s="35" t="str">
        <f t="shared" ca="1" si="43"/>
        <v/>
      </c>
      <c r="S26" s="35" t="str">
        <f t="shared" ca="1" si="44"/>
        <v/>
      </c>
      <c r="T26" s="35" t="str">
        <f t="shared" ca="1" si="45"/>
        <v/>
      </c>
      <c r="U26" s="35" t="str">
        <f t="shared" ca="1" si="46"/>
        <v/>
      </c>
      <c r="V26" s="35" t="str">
        <f t="shared" ca="1" si="47"/>
        <v/>
      </c>
      <c r="W26" s="35" t="str">
        <f t="shared" ca="1" si="48"/>
        <v/>
      </c>
      <c r="X26" s="35" t="str">
        <f t="shared" ca="1" si="49"/>
        <v/>
      </c>
      <c r="Y26" s="35" t="str">
        <f t="shared" ca="1" si="50"/>
        <v/>
      </c>
      <c r="Z26" s="35" t="str">
        <f t="shared" ca="1" si="51"/>
        <v/>
      </c>
      <c r="AA26" s="35" t="str">
        <f t="shared" ca="1" si="52"/>
        <v/>
      </c>
      <c r="AB26" s="35" t="str">
        <f t="shared" ca="1" si="53"/>
        <v/>
      </c>
      <c r="AC26" s="35" t="str">
        <f t="shared" ca="1" si="54"/>
        <v/>
      </c>
      <c r="AD26" s="35" t="str">
        <f t="shared" ca="1" si="55"/>
        <v/>
      </c>
      <c r="AE26" s="35" t="str">
        <f t="shared" ca="1" si="56"/>
        <v/>
      </c>
      <c r="AF26" s="35" t="str">
        <f t="shared" ca="1" si="57"/>
        <v/>
      </c>
      <c r="AG26" s="35" t="str">
        <f t="shared" ca="1" si="58"/>
        <v/>
      </c>
      <c r="AH26" s="35" t="str">
        <f t="shared" ca="1" si="59"/>
        <v/>
      </c>
      <c r="AI26" s="35" t="str">
        <f t="shared" ca="1" si="60"/>
        <v/>
      </c>
      <c r="AJ26" s="35" t="str">
        <f t="shared" ca="1" si="61"/>
        <v/>
      </c>
      <c r="AK26" s="35" t="str">
        <f t="shared" ca="1" si="62"/>
        <v/>
      </c>
      <c r="AL26" s="35" t="str">
        <f t="shared" ca="1" si="63"/>
        <v/>
      </c>
      <c r="AM26" s="35" t="str">
        <f t="shared" ca="1" si="64"/>
        <v/>
      </c>
      <c r="AN26" s="40" t="str">
        <f t="shared" ca="1" si="65"/>
        <v/>
      </c>
    </row>
    <row r="27" spans="1:40" ht="21" customHeight="1" x14ac:dyDescent="0.2">
      <c r="A27" s="330" t="str">
        <f t="shared" ref="A27:A32" si="76">IF(ISNA(MATCH(EB318,$EC$304:$EC$428,0)),"",INDEX($EC$304:$ED$428,MATCH(EB318,$EC$304:$EC$428,0),2))</f>
        <v>Orientation MCV-B5 : Se montrer rationnel, flexible et entreprenant dans des situations de mobilité</v>
      </c>
      <c r="B27" s="331"/>
      <c r="C27" s="331"/>
      <c r="D27" s="331"/>
      <c r="E27" s="35" t="str">
        <f t="shared" ca="1" si="40"/>
        <v/>
      </c>
      <c r="F27" s="35" t="str">
        <f t="shared" ca="1" si="66"/>
        <v/>
      </c>
      <c r="G27" s="35" t="str">
        <f t="shared" ca="1" si="67"/>
        <v/>
      </c>
      <c r="H27" s="35" t="str">
        <f t="shared" ca="1" si="68"/>
        <v/>
      </c>
      <c r="I27" s="35" t="str">
        <f t="shared" ca="1" si="69"/>
        <v/>
      </c>
      <c r="J27" s="35" t="str">
        <f t="shared" ca="1" si="70"/>
        <v/>
      </c>
      <c r="K27" s="35" t="str">
        <f t="shared" ca="1" si="71"/>
        <v/>
      </c>
      <c r="L27" s="35" t="str">
        <f t="shared" ca="1" si="72"/>
        <v/>
      </c>
      <c r="M27" s="35" t="str">
        <f t="shared" ca="1" si="73"/>
        <v/>
      </c>
      <c r="N27" s="35" t="str">
        <f t="shared" ca="1" si="74"/>
        <v/>
      </c>
      <c r="O27" s="35" t="str">
        <f t="shared" ca="1" si="75"/>
        <v/>
      </c>
      <c r="P27" s="35" t="str">
        <f t="shared" ca="1" si="41"/>
        <v/>
      </c>
      <c r="Q27" s="35" t="str">
        <f t="shared" ca="1" si="42"/>
        <v/>
      </c>
      <c r="R27" s="35" t="str">
        <f t="shared" ca="1" si="43"/>
        <v/>
      </c>
      <c r="S27" s="35" t="str">
        <f t="shared" ca="1" si="44"/>
        <v/>
      </c>
      <c r="T27" s="35" t="str">
        <f t="shared" ca="1" si="45"/>
        <v/>
      </c>
      <c r="U27" s="35" t="str">
        <f t="shared" ca="1" si="46"/>
        <v/>
      </c>
      <c r="V27" s="35" t="str">
        <f t="shared" ca="1" si="47"/>
        <v/>
      </c>
      <c r="W27" s="35" t="str">
        <f t="shared" ca="1" si="48"/>
        <v/>
      </c>
      <c r="X27" s="35" t="str">
        <f t="shared" ca="1" si="49"/>
        <v/>
      </c>
      <c r="Y27" s="35" t="str">
        <f t="shared" ca="1" si="50"/>
        <v/>
      </c>
      <c r="Z27" s="35" t="str">
        <f t="shared" ca="1" si="51"/>
        <v/>
      </c>
      <c r="AA27" s="35" t="str">
        <f t="shared" ca="1" si="52"/>
        <v/>
      </c>
      <c r="AB27" s="35" t="str">
        <f t="shared" ca="1" si="53"/>
        <v/>
      </c>
      <c r="AC27" s="35" t="str">
        <f t="shared" ca="1" si="54"/>
        <v/>
      </c>
      <c r="AD27" s="35" t="str">
        <f t="shared" ca="1" si="55"/>
        <v/>
      </c>
      <c r="AE27" s="35" t="str">
        <f t="shared" ca="1" si="56"/>
        <v/>
      </c>
      <c r="AF27" s="35" t="str">
        <f t="shared" ca="1" si="57"/>
        <v/>
      </c>
      <c r="AG27" s="35" t="str">
        <f t="shared" ca="1" si="58"/>
        <v/>
      </c>
      <c r="AH27" s="35" t="str">
        <f t="shared" ca="1" si="59"/>
        <v/>
      </c>
      <c r="AI27" s="35" t="str">
        <f t="shared" ca="1" si="60"/>
        <v/>
      </c>
      <c r="AJ27" s="35" t="str">
        <f t="shared" ca="1" si="61"/>
        <v/>
      </c>
      <c r="AK27" s="35" t="str">
        <f t="shared" ca="1" si="62"/>
        <v/>
      </c>
      <c r="AL27" s="35" t="str">
        <f t="shared" ca="1" si="63"/>
        <v/>
      </c>
      <c r="AM27" s="35" t="str">
        <f t="shared" ca="1" si="64"/>
        <v/>
      </c>
      <c r="AN27" s="40" t="str">
        <f t="shared" ca="1" si="65"/>
        <v/>
      </c>
    </row>
    <row r="28" spans="1:40" ht="21" customHeight="1" x14ac:dyDescent="0.2">
      <c r="A28" s="330" t="str">
        <f t="shared" si="76"/>
        <v>1.A. Prendre contact avec le client interne ou externe (ou prospect), dans un cadre omnicanal :</v>
      </c>
      <c r="B28" s="331"/>
      <c r="C28" s="331"/>
      <c r="D28" s="331"/>
      <c r="E28" s="35" t="str">
        <f t="shared" ca="1" si="40"/>
        <v/>
      </c>
      <c r="F28" s="35" t="str">
        <f t="shared" ca="1" si="66"/>
        <v/>
      </c>
      <c r="G28" s="35" t="str">
        <f t="shared" ca="1" si="67"/>
        <v/>
      </c>
      <c r="H28" s="35" t="str">
        <f t="shared" ca="1" si="68"/>
        <v/>
      </c>
      <c r="I28" s="35" t="str">
        <f t="shared" ca="1" si="69"/>
        <v/>
      </c>
      <c r="J28" s="35" t="str">
        <f t="shared" ca="1" si="70"/>
        <v/>
      </c>
      <c r="K28" s="35" t="str">
        <f t="shared" ca="1" si="71"/>
        <v/>
      </c>
      <c r="L28" s="35" t="str">
        <f t="shared" ca="1" si="72"/>
        <v/>
      </c>
      <c r="M28" s="35" t="str">
        <f t="shared" ca="1" si="73"/>
        <v/>
      </c>
      <c r="N28" s="35" t="str">
        <f t="shared" ca="1" si="74"/>
        <v/>
      </c>
      <c r="O28" s="35" t="str">
        <f t="shared" ca="1" si="75"/>
        <v/>
      </c>
      <c r="P28" s="35" t="str">
        <f t="shared" ca="1" si="41"/>
        <v/>
      </c>
      <c r="Q28" s="35" t="str">
        <f t="shared" ca="1" si="42"/>
        <v/>
      </c>
      <c r="R28" s="35" t="str">
        <f t="shared" ca="1" si="43"/>
        <v/>
      </c>
      <c r="S28" s="35" t="str">
        <f t="shared" ca="1" si="44"/>
        <v/>
      </c>
      <c r="T28" s="35" t="str">
        <f t="shared" ca="1" si="45"/>
        <v/>
      </c>
      <c r="U28" s="35" t="str">
        <f t="shared" ca="1" si="46"/>
        <v/>
      </c>
      <c r="V28" s="35" t="str">
        <f t="shared" ca="1" si="47"/>
        <v/>
      </c>
      <c r="W28" s="35" t="str">
        <f t="shared" ca="1" si="48"/>
        <v/>
      </c>
      <c r="X28" s="35" t="str">
        <f t="shared" ca="1" si="49"/>
        <v/>
      </c>
      <c r="Y28" s="35" t="str">
        <f t="shared" ca="1" si="50"/>
        <v/>
      </c>
      <c r="Z28" s="35" t="str">
        <f t="shared" ca="1" si="51"/>
        <v/>
      </c>
      <c r="AA28" s="35" t="str">
        <f t="shared" ca="1" si="52"/>
        <v/>
      </c>
      <c r="AB28" s="35" t="str">
        <f t="shared" ca="1" si="53"/>
        <v/>
      </c>
      <c r="AC28" s="35" t="str">
        <f t="shared" ca="1" si="54"/>
        <v/>
      </c>
      <c r="AD28" s="35" t="str">
        <f t="shared" ca="1" si="55"/>
        <v/>
      </c>
      <c r="AE28" s="35" t="str">
        <f t="shared" ca="1" si="56"/>
        <v/>
      </c>
      <c r="AF28" s="35" t="str">
        <f t="shared" ca="1" si="57"/>
        <v/>
      </c>
      <c r="AG28" s="35" t="str">
        <f t="shared" ca="1" si="58"/>
        <v/>
      </c>
      <c r="AH28" s="35" t="str">
        <f t="shared" ca="1" si="59"/>
        <v/>
      </c>
      <c r="AI28" s="35" t="str">
        <f t="shared" ca="1" si="60"/>
        <v/>
      </c>
      <c r="AJ28" s="35" t="str">
        <f t="shared" ca="1" si="61"/>
        <v/>
      </c>
      <c r="AK28" s="35" t="str">
        <f t="shared" ca="1" si="62"/>
        <v/>
      </c>
      <c r="AL28" s="35" t="str">
        <f t="shared" ca="1" si="63"/>
        <v/>
      </c>
      <c r="AM28" s="35" t="str">
        <f t="shared" ca="1" si="64"/>
        <v/>
      </c>
      <c r="AN28" s="40" t="str">
        <f t="shared" ca="1" si="65"/>
        <v/>
      </c>
    </row>
    <row r="29" spans="1:40" ht="21" customHeight="1" x14ac:dyDescent="0.2">
      <c r="A29" s="330" t="str">
        <f t="shared" si="76"/>
        <v>1.B. Identifier le client externe ou interne à l’organisation et ses caractéristiques, dans un cadre omnicanal</v>
      </c>
      <c r="B29" s="331"/>
      <c r="C29" s="331"/>
      <c r="D29" s="331"/>
      <c r="E29" s="35" t="str">
        <f t="shared" ca="1" si="40"/>
        <v/>
      </c>
      <c r="F29" s="35" t="str">
        <f t="shared" ca="1" si="66"/>
        <v/>
      </c>
      <c r="G29" s="35" t="str">
        <f t="shared" ca="1" si="67"/>
        <v/>
      </c>
      <c r="H29" s="35" t="str">
        <f t="shared" ca="1" si="68"/>
        <v/>
      </c>
      <c r="I29" s="35" t="str">
        <f t="shared" ca="1" si="69"/>
        <v/>
      </c>
      <c r="J29" s="35" t="str">
        <f t="shared" ca="1" si="70"/>
        <v/>
      </c>
      <c r="K29" s="35" t="str">
        <f t="shared" ca="1" si="71"/>
        <v/>
      </c>
      <c r="L29" s="35" t="str">
        <f t="shared" ca="1" si="72"/>
        <v/>
      </c>
      <c r="M29" s="35" t="str">
        <f t="shared" ca="1" si="73"/>
        <v/>
      </c>
      <c r="N29" s="35" t="str">
        <f t="shared" ca="1" si="74"/>
        <v/>
      </c>
      <c r="O29" s="35" t="str">
        <f t="shared" ca="1" si="75"/>
        <v/>
      </c>
      <c r="P29" s="35" t="str">
        <f t="shared" ca="1" si="41"/>
        <v/>
      </c>
      <c r="Q29" s="35" t="str">
        <f t="shared" ca="1" si="42"/>
        <v/>
      </c>
      <c r="R29" s="35" t="str">
        <f t="shared" ca="1" si="43"/>
        <v/>
      </c>
      <c r="S29" s="35" t="str">
        <f t="shared" ca="1" si="44"/>
        <v/>
      </c>
      <c r="T29" s="35" t="str">
        <f t="shared" ca="1" si="45"/>
        <v/>
      </c>
      <c r="U29" s="35" t="str">
        <f t="shared" ca="1" si="46"/>
        <v/>
      </c>
      <c r="V29" s="35" t="str">
        <f t="shared" ca="1" si="47"/>
        <v/>
      </c>
      <c r="W29" s="35" t="str">
        <f t="shared" ca="1" si="48"/>
        <v/>
      </c>
      <c r="X29" s="35" t="str">
        <f t="shared" ca="1" si="49"/>
        <v/>
      </c>
      <c r="Y29" s="35" t="str">
        <f t="shared" ca="1" si="50"/>
        <v/>
      </c>
      <c r="Z29" s="35" t="str">
        <f t="shared" ca="1" si="51"/>
        <v/>
      </c>
      <c r="AA29" s="35" t="str">
        <f t="shared" ca="1" si="52"/>
        <v/>
      </c>
      <c r="AB29" s="35" t="str">
        <f t="shared" ca="1" si="53"/>
        <v/>
      </c>
      <c r="AC29" s="35" t="str">
        <f t="shared" ca="1" si="54"/>
        <v/>
      </c>
      <c r="AD29" s="35" t="str">
        <f t="shared" ca="1" si="55"/>
        <v/>
      </c>
      <c r="AE29" s="35" t="str">
        <f t="shared" ca="1" si="56"/>
        <v/>
      </c>
      <c r="AF29" s="35" t="str">
        <f t="shared" ca="1" si="57"/>
        <v/>
      </c>
      <c r="AG29" s="35" t="str">
        <f t="shared" ca="1" si="58"/>
        <v/>
      </c>
      <c r="AH29" s="35" t="str">
        <f t="shared" ca="1" si="59"/>
        <v/>
      </c>
      <c r="AI29" s="35" t="str">
        <f t="shared" ca="1" si="60"/>
        <v/>
      </c>
      <c r="AJ29" s="35" t="str">
        <f t="shared" ca="1" si="61"/>
        <v/>
      </c>
      <c r="AK29" s="35" t="str">
        <f t="shared" ca="1" si="62"/>
        <v/>
      </c>
      <c r="AL29" s="35" t="str">
        <f t="shared" ca="1" si="63"/>
        <v/>
      </c>
      <c r="AM29" s="35" t="str">
        <f t="shared" ca="1" si="64"/>
        <v/>
      </c>
      <c r="AN29" s="40" t="str">
        <f t="shared" ca="1" si="65"/>
        <v/>
      </c>
    </row>
    <row r="30" spans="1:40" ht="21" customHeight="1" x14ac:dyDescent="0.2">
      <c r="A30" s="330" t="str">
        <f t="shared" si="76"/>
        <v>1.C. Identifier le besoin du client externe ou interne (ou du prospect), dans un cadre omnicanal</v>
      </c>
      <c r="B30" s="331"/>
      <c r="C30" s="331"/>
      <c r="D30" s="331"/>
      <c r="E30" s="35" t="str">
        <f t="shared" ca="1" si="40"/>
        <v/>
      </c>
      <c r="F30" s="35" t="str">
        <f t="shared" ca="1" si="66"/>
        <v/>
      </c>
      <c r="G30" s="35" t="str">
        <f t="shared" ca="1" si="67"/>
        <v/>
      </c>
      <c r="H30" s="35" t="str">
        <f t="shared" ca="1" si="68"/>
        <v/>
      </c>
      <c r="I30" s="35" t="str">
        <f t="shared" ca="1" si="69"/>
        <v/>
      </c>
      <c r="J30" s="35" t="str">
        <f t="shared" ca="1" si="70"/>
        <v/>
      </c>
      <c r="K30" s="35" t="str">
        <f t="shared" ca="1" si="71"/>
        <v/>
      </c>
      <c r="L30" s="35" t="str">
        <f t="shared" ca="1" si="72"/>
        <v/>
      </c>
      <c r="M30" s="35" t="str">
        <f t="shared" ca="1" si="73"/>
        <v/>
      </c>
      <c r="N30" s="35" t="str">
        <f t="shared" ca="1" si="74"/>
        <v/>
      </c>
      <c r="O30" s="35" t="str">
        <f t="shared" ca="1" si="75"/>
        <v/>
      </c>
      <c r="P30" s="35" t="str">
        <f t="shared" ca="1" si="41"/>
        <v/>
      </c>
      <c r="Q30" s="35" t="str">
        <f t="shared" ca="1" si="42"/>
        <v/>
      </c>
      <c r="R30" s="35" t="str">
        <f t="shared" ca="1" si="43"/>
        <v/>
      </c>
      <c r="S30" s="35" t="str">
        <f t="shared" ca="1" si="44"/>
        <v/>
      </c>
      <c r="T30" s="35" t="str">
        <f t="shared" ca="1" si="45"/>
        <v/>
      </c>
      <c r="U30" s="35" t="str">
        <f t="shared" ca="1" si="46"/>
        <v/>
      </c>
      <c r="V30" s="35" t="str">
        <f t="shared" ca="1" si="47"/>
        <v/>
      </c>
      <c r="W30" s="35" t="str">
        <f t="shared" ca="1" si="48"/>
        <v/>
      </c>
      <c r="X30" s="35" t="str">
        <f t="shared" ca="1" si="49"/>
        <v/>
      </c>
      <c r="Y30" s="35" t="str">
        <f t="shared" ca="1" si="50"/>
        <v/>
      </c>
      <c r="Z30" s="35" t="str">
        <f t="shared" ca="1" si="51"/>
        <v/>
      </c>
      <c r="AA30" s="35" t="str">
        <f t="shared" ca="1" si="52"/>
        <v/>
      </c>
      <c r="AB30" s="35" t="str">
        <f t="shared" ca="1" si="53"/>
        <v/>
      </c>
      <c r="AC30" s="35" t="str">
        <f t="shared" ca="1" si="54"/>
        <v/>
      </c>
      <c r="AD30" s="35" t="str">
        <f t="shared" ca="1" si="55"/>
        <v/>
      </c>
      <c r="AE30" s="35" t="str">
        <f t="shared" ca="1" si="56"/>
        <v/>
      </c>
      <c r="AF30" s="35" t="str">
        <f t="shared" ca="1" si="57"/>
        <v/>
      </c>
      <c r="AG30" s="35" t="str">
        <f t="shared" ca="1" si="58"/>
        <v/>
      </c>
      <c r="AH30" s="35" t="str">
        <f t="shared" ca="1" si="59"/>
        <v/>
      </c>
      <c r="AI30" s="35" t="str">
        <f t="shared" ca="1" si="60"/>
        <v/>
      </c>
      <c r="AJ30" s="35" t="str">
        <f t="shared" ca="1" si="61"/>
        <v/>
      </c>
      <c r="AK30" s="35" t="str">
        <f t="shared" ca="1" si="62"/>
        <v/>
      </c>
      <c r="AL30" s="35" t="str">
        <f t="shared" ca="1" si="63"/>
        <v/>
      </c>
      <c r="AM30" s="35" t="str">
        <f t="shared" ca="1" si="64"/>
        <v/>
      </c>
      <c r="AN30" s="40" t="str">
        <f t="shared" ca="1" si="65"/>
        <v/>
      </c>
    </row>
    <row r="31" spans="1:40" ht="21" customHeight="1" x14ac:dyDescent="0.2">
      <c r="A31" s="330" t="str">
        <f t="shared" si="76"/>
        <v>1.D. Proposer une solution adaptée au parcours et à l’expérience du client interne ou externe (ou prospect), dans un cadre omnicanal</v>
      </c>
      <c r="B31" s="331"/>
      <c r="C31" s="331"/>
      <c r="D31" s="331"/>
      <c r="E31" s="35" t="str">
        <f t="shared" ca="1" si="40"/>
        <v/>
      </c>
      <c r="F31" s="35" t="str">
        <f t="shared" ca="1" si="66"/>
        <v/>
      </c>
      <c r="G31" s="35" t="str">
        <f t="shared" ca="1" si="67"/>
        <v/>
      </c>
      <c r="H31" s="35" t="str">
        <f t="shared" ca="1" si="68"/>
        <v/>
      </c>
      <c r="I31" s="35" t="str">
        <f t="shared" ca="1" si="69"/>
        <v/>
      </c>
      <c r="J31" s="35" t="str">
        <f t="shared" ca="1" si="70"/>
        <v/>
      </c>
      <c r="K31" s="35" t="str">
        <f t="shared" ca="1" si="71"/>
        <v/>
      </c>
      <c r="L31" s="35" t="str">
        <f t="shared" ca="1" si="72"/>
        <v/>
      </c>
      <c r="M31" s="35" t="str">
        <f t="shared" ca="1" si="73"/>
        <v/>
      </c>
      <c r="N31" s="35" t="str">
        <f t="shared" ca="1" si="74"/>
        <v/>
      </c>
      <c r="O31" s="35" t="str">
        <f t="shared" ca="1" si="75"/>
        <v/>
      </c>
      <c r="P31" s="35" t="str">
        <f t="shared" ca="1" si="41"/>
        <v/>
      </c>
      <c r="Q31" s="35" t="str">
        <f t="shared" ca="1" si="42"/>
        <v/>
      </c>
      <c r="R31" s="35" t="str">
        <f t="shared" ca="1" si="43"/>
        <v/>
      </c>
      <c r="S31" s="35" t="str">
        <f t="shared" ca="1" si="44"/>
        <v/>
      </c>
      <c r="T31" s="35" t="str">
        <f t="shared" ca="1" si="45"/>
        <v/>
      </c>
      <c r="U31" s="35" t="str">
        <f t="shared" ca="1" si="46"/>
        <v/>
      </c>
      <c r="V31" s="35" t="str">
        <f t="shared" ca="1" si="47"/>
        <v/>
      </c>
      <c r="W31" s="35" t="str">
        <f t="shared" ca="1" si="48"/>
        <v/>
      </c>
      <c r="X31" s="35" t="str">
        <f t="shared" ca="1" si="49"/>
        <v/>
      </c>
      <c r="Y31" s="35" t="str">
        <f t="shared" ca="1" si="50"/>
        <v/>
      </c>
      <c r="Z31" s="35" t="str">
        <f t="shared" ca="1" si="51"/>
        <v/>
      </c>
      <c r="AA31" s="35" t="str">
        <f t="shared" ca="1" si="52"/>
        <v/>
      </c>
      <c r="AB31" s="35" t="str">
        <f t="shared" ca="1" si="53"/>
        <v/>
      </c>
      <c r="AC31" s="35" t="str">
        <f t="shared" ca="1" si="54"/>
        <v/>
      </c>
      <c r="AD31" s="35" t="str">
        <f t="shared" ca="1" si="55"/>
        <v/>
      </c>
      <c r="AE31" s="35" t="str">
        <f t="shared" ca="1" si="56"/>
        <v/>
      </c>
      <c r="AF31" s="35" t="str">
        <f t="shared" ca="1" si="57"/>
        <v/>
      </c>
      <c r="AG31" s="35" t="str">
        <f t="shared" ca="1" si="58"/>
        <v/>
      </c>
      <c r="AH31" s="35" t="str">
        <f t="shared" ca="1" si="59"/>
        <v/>
      </c>
      <c r="AI31" s="35" t="str">
        <f t="shared" ca="1" si="60"/>
        <v/>
      </c>
      <c r="AJ31" s="35" t="str">
        <f t="shared" ca="1" si="61"/>
        <v/>
      </c>
      <c r="AK31" s="35" t="str">
        <f t="shared" ca="1" si="62"/>
        <v/>
      </c>
      <c r="AL31" s="35" t="str">
        <f t="shared" ca="1" si="63"/>
        <v/>
      </c>
      <c r="AM31" s="35" t="str">
        <f t="shared" ca="1" si="64"/>
        <v/>
      </c>
      <c r="AN31" s="40" t="str">
        <f t="shared" ca="1" si="65"/>
        <v/>
      </c>
    </row>
    <row r="32" spans="1:40" ht="21" customHeight="1" x14ac:dyDescent="0.2">
      <c r="A32" s="330" t="str">
        <f t="shared" si="76"/>
        <v>2.A. Gérer le suivi de la demande du client interne ou externe (ou du prospect) dans un cadre omnicanal, notamment :</v>
      </c>
      <c r="B32" s="331"/>
      <c r="C32" s="331"/>
      <c r="D32" s="331"/>
      <c r="E32" s="35" t="str">
        <f t="shared" ca="1" si="40"/>
        <v/>
      </c>
      <c r="F32" s="35" t="str">
        <f t="shared" ca="1" si="66"/>
        <v/>
      </c>
      <c r="G32" s="35" t="str">
        <f t="shared" ca="1" si="67"/>
        <v/>
      </c>
      <c r="H32" s="35" t="str">
        <f t="shared" ca="1" si="68"/>
        <v/>
      </c>
      <c r="I32" s="35" t="str">
        <f t="shared" ca="1" si="69"/>
        <v/>
      </c>
      <c r="J32" s="35" t="str">
        <f t="shared" ca="1" si="70"/>
        <v/>
      </c>
      <c r="K32" s="35" t="str">
        <f t="shared" ca="1" si="71"/>
        <v/>
      </c>
      <c r="L32" s="35" t="str">
        <f t="shared" ca="1" si="72"/>
        <v/>
      </c>
      <c r="M32" s="35" t="str">
        <f t="shared" ca="1" si="73"/>
        <v/>
      </c>
      <c r="N32" s="35" t="str">
        <f t="shared" ca="1" si="74"/>
        <v/>
      </c>
      <c r="O32" s="35" t="str">
        <f t="shared" ca="1" si="75"/>
        <v/>
      </c>
      <c r="P32" s="35" t="str">
        <f t="shared" ca="1" si="41"/>
        <v/>
      </c>
      <c r="Q32" s="35" t="str">
        <f t="shared" ca="1" si="42"/>
        <v/>
      </c>
      <c r="R32" s="35" t="str">
        <f t="shared" ca="1" si="43"/>
        <v/>
      </c>
      <c r="S32" s="35" t="str">
        <f t="shared" ca="1" si="44"/>
        <v/>
      </c>
      <c r="T32" s="35" t="str">
        <f t="shared" ca="1" si="45"/>
        <v/>
      </c>
      <c r="U32" s="35" t="str">
        <f t="shared" ca="1" si="46"/>
        <v/>
      </c>
      <c r="V32" s="35" t="str">
        <f t="shared" ca="1" si="47"/>
        <v/>
      </c>
      <c r="W32" s="35" t="str">
        <f t="shared" ca="1" si="48"/>
        <v/>
      </c>
      <c r="X32" s="35" t="str">
        <f t="shared" ca="1" si="49"/>
        <v/>
      </c>
      <c r="Y32" s="35" t="str">
        <f t="shared" ca="1" si="50"/>
        <v/>
      </c>
      <c r="Z32" s="35" t="str">
        <f t="shared" ca="1" si="51"/>
        <v/>
      </c>
      <c r="AA32" s="35" t="str">
        <f t="shared" ca="1" si="52"/>
        <v/>
      </c>
      <c r="AB32" s="35" t="str">
        <f t="shared" ca="1" si="53"/>
        <v/>
      </c>
      <c r="AC32" s="35" t="str">
        <f t="shared" ca="1" si="54"/>
        <v/>
      </c>
      <c r="AD32" s="35" t="str">
        <f t="shared" ca="1" si="55"/>
        <v/>
      </c>
      <c r="AE32" s="35" t="str">
        <f t="shared" ca="1" si="56"/>
        <v/>
      </c>
      <c r="AF32" s="35" t="str">
        <f t="shared" ca="1" si="57"/>
        <v/>
      </c>
      <c r="AG32" s="35" t="str">
        <f t="shared" ca="1" si="58"/>
        <v/>
      </c>
      <c r="AH32" s="35" t="str">
        <f t="shared" ca="1" si="59"/>
        <v/>
      </c>
      <c r="AI32" s="35" t="str">
        <f t="shared" ca="1" si="60"/>
        <v/>
      </c>
      <c r="AJ32" s="35" t="str">
        <f t="shared" ca="1" si="61"/>
        <v/>
      </c>
      <c r="AK32" s="35" t="str">
        <f t="shared" ca="1" si="62"/>
        <v/>
      </c>
      <c r="AL32" s="35" t="str">
        <f t="shared" ca="1" si="63"/>
        <v/>
      </c>
      <c r="AM32" s="35" t="str">
        <f t="shared" ca="1" si="64"/>
        <v/>
      </c>
      <c r="AN32" s="40" t="str">
        <f t="shared" ca="1" si="65"/>
        <v/>
      </c>
    </row>
    <row r="33" spans="1:40" ht="21" customHeight="1" x14ac:dyDescent="0.2">
      <c r="A33" s="330" t="str">
        <f t="shared" ref="A33:A72" si="77">IF(ISNA(MATCH(EB324,$EC$304:$EC$428,0)),"",INDEX($EC$304:$ED$428,MATCH(EB324,$EC$304:$EC$428,0),2))</f>
        <v>2.B. Satisfaire le client interne ou externe (ou prospect) dans un cadre omnicanal</v>
      </c>
      <c r="B33" s="331"/>
      <c r="C33" s="331"/>
      <c r="D33" s="331"/>
      <c r="E33" s="35" t="str">
        <f t="shared" ca="1" si="40"/>
        <v/>
      </c>
      <c r="F33" s="35" t="str">
        <f t="shared" ca="1" si="66"/>
        <v/>
      </c>
      <c r="G33" s="35" t="str">
        <f t="shared" ca="1" si="67"/>
        <v/>
      </c>
      <c r="H33" s="35" t="str">
        <f t="shared" ca="1" si="68"/>
        <v/>
      </c>
      <c r="I33" s="35" t="str">
        <f t="shared" ca="1" si="69"/>
        <v/>
      </c>
      <c r="J33" s="35" t="str">
        <f t="shared" ca="1" si="70"/>
        <v/>
      </c>
      <c r="K33" s="35" t="str">
        <f t="shared" ca="1" si="71"/>
        <v/>
      </c>
      <c r="L33" s="35" t="str">
        <f t="shared" ca="1" si="72"/>
        <v/>
      </c>
      <c r="M33" s="35" t="str">
        <f t="shared" ca="1" si="73"/>
        <v/>
      </c>
      <c r="N33" s="35" t="str">
        <f t="shared" ca="1" si="74"/>
        <v/>
      </c>
      <c r="O33" s="35" t="str">
        <f t="shared" ca="1" si="75"/>
        <v/>
      </c>
      <c r="P33" s="35" t="str">
        <f t="shared" ca="1" si="41"/>
        <v/>
      </c>
      <c r="Q33" s="35" t="str">
        <f t="shared" ca="1" si="42"/>
        <v/>
      </c>
      <c r="R33" s="35" t="str">
        <f t="shared" ca="1" si="43"/>
        <v/>
      </c>
      <c r="S33" s="35" t="str">
        <f t="shared" ca="1" si="44"/>
        <v/>
      </c>
      <c r="T33" s="35" t="str">
        <f t="shared" ca="1" si="45"/>
        <v/>
      </c>
      <c r="U33" s="35" t="str">
        <f t="shared" ca="1" si="46"/>
        <v/>
      </c>
      <c r="V33" s="35" t="str">
        <f t="shared" ca="1" si="47"/>
        <v/>
      </c>
      <c r="W33" s="35" t="str">
        <f t="shared" ca="1" si="48"/>
        <v/>
      </c>
      <c r="X33" s="35" t="str">
        <f t="shared" ca="1" si="49"/>
        <v/>
      </c>
      <c r="Y33" s="35" t="str">
        <f t="shared" ca="1" si="50"/>
        <v/>
      </c>
      <c r="Z33" s="35" t="str">
        <f t="shared" ca="1" si="51"/>
        <v/>
      </c>
      <c r="AA33" s="35" t="str">
        <f t="shared" ca="1" si="52"/>
        <v/>
      </c>
      <c r="AB33" s="35" t="str">
        <f t="shared" ca="1" si="53"/>
        <v/>
      </c>
      <c r="AC33" s="35" t="str">
        <f t="shared" ca="1" si="54"/>
        <v/>
      </c>
      <c r="AD33" s="35" t="str">
        <f t="shared" ca="1" si="55"/>
        <v/>
      </c>
      <c r="AE33" s="35" t="str">
        <f t="shared" ca="1" si="56"/>
        <v/>
      </c>
      <c r="AF33" s="35" t="str">
        <f t="shared" ca="1" si="57"/>
        <v/>
      </c>
      <c r="AG33" s="35" t="str">
        <f t="shared" ca="1" si="58"/>
        <v/>
      </c>
      <c r="AH33" s="35" t="str">
        <f t="shared" ca="1" si="59"/>
        <v/>
      </c>
      <c r="AI33" s="35" t="str">
        <f t="shared" ca="1" si="60"/>
        <v/>
      </c>
      <c r="AJ33" s="35" t="str">
        <f t="shared" ca="1" si="61"/>
        <v/>
      </c>
      <c r="AK33" s="35" t="str">
        <f t="shared" ca="1" si="62"/>
        <v/>
      </c>
      <c r="AL33" s="35" t="str">
        <f t="shared" ca="1" si="63"/>
        <v/>
      </c>
      <c r="AM33" s="35" t="str">
        <f t="shared" ca="1" si="64"/>
        <v/>
      </c>
      <c r="AN33" s="40" t="str">
        <f t="shared" ca="1" si="65"/>
        <v/>
      </c>
    </row>
    <row r="34" spans="1:40" ht="21" customHeight="1" x14ac:dyDescent="0.2">
      <c r="A34" s="330" t="str">
        <f t="shared" si="77"/>
        <v>2.C. Fidéliser/pérenniser la relation avec le client interne ou externe dans un cadre omnicanal</v>
      </c>
      <c r="B34" s="331"/>
      <c r="C34" s="331"/>
      <c r="D34" s="331"/>
      <c r="E34" s="35" t="str">
        <f t="shared" ca="1" si="40"/>
        <v/>
      </c>
      <c r="F34" s="35" t="str">
        <f t="shared" ca="1" si="66"/>
        <v/>
      </c>
      <c r="G34" s="35" t="str">
        <f t="shared" ca="1" si="67"/>
        <v/>
      </c>
      <c r="H34" s="35" t="str">
        <f t="shared" ca="1" si="68"/>
        <v/>
      </c>
      <c r="I34" s="35" t="str">
        <f t="shared" ca="1" si="69"/>
        <v/>
      </c>
      <c r="J34" s="35" t="str">
        <f t="shared" ca="1" si="70"/>
        <v/>
      </c>
      <c r="K34" s="35" t="str">
        <f t="shared" ca="1" si="71"/>
        <v/>
      </c>
      <c r="L34" s="35" t="str">
        <f t="shared" ca="1" si="72"/>
        <v/>
      </c>
      <c r="M34" s="35" t="str">
        <f t="shared" ca="1" si="73"/>
        <v/>
      </c>
      <c r="N34" s="35" t="str">
        <f t="shared" ca="1" si="74"/>
        <v/>
      </c>
      <c r="O34" s="35" t="str">
        <f t="shared" ca="1" si="75"/>
        <v/>
      </c>
      <c r="P34" s="35" t="str">
        <f t="shared" ca="1" si="41"/>
        <v/>
      </c>
      <c r="Q34" s="35" t="str">
        <f t="shared" ca="1" si="42"/>
        <v/>
      </c>
      <c r="R34" s="35" t="str">
        <f t="shared" ca="1" si="43"/>
        <v/>
      </c>
      <c r="S34" s="35" t="str">
        <f t="shared" ca="1" si="44"/>
        <v/>
      </c>
      <c r="T34" s="35" t="str">
        <f t="shared" ca="1" si="45"/>
        <v/>
      </c>
      <c r="U34" s="35" t="str">
        <f t="shared" ca="1" si="46"/>
        <v/>
      </c>
      <c r="V34" s="35" t="str">
        <f t="shared" ca="1" si="47"/>
        <v/>
      </c>
      <c r="W34" s="35" t="str">
        <f t="shared" ca="1" si="48"/>
        <v/>
      </c>
      <c r="X34" s="35" t="str">
        <f t="shared" ca="1" si="49"/>
        <v/>
      </c>
      <c r="Y34" s="35" t="str">
        <f t="shared" ca="1" si="50"/>
        <v/>
      </c>
      <c r="Z34" s="35" t="str">
        <f t="shared" ca="1" si="51"/>
        <v/>
      </c>
      <c r="AA34" s="35" t="str">
        <f t="shared" ca="1" si="52"/>
        <v/>
      </c>
      <c r="AB34" s="35" t="str">
        <f t="shared" ca="1" si="53"/>
        <v/>
      </c>
      <c r="AC34" s="35" t="str">
        <f t="shared" ca="1" si="54"/>
        <v/>
      </c>
      <c r="AD34" s="35" t="str">
        <f t="shared" ca="1" si="55"/>
        <v/>
      </c>
      <c r="AE34" s="35" t="str">
        <f t="shared" ca="1" si="56"/>
        <v/>
      </c>
      <c r="AF34" s="35" t="str">
        <f t="shared" ca="1" si="57"/>
        <v/>
      </c>
      <c r="AG34" s="35" t="str">
        <f t="shared" ca="1" si="58"/>
        <v/>
      </c>
      <c r="AH34" s="35" t="str">
        <f t="shared" ca="1" si="59"/>
        <v/>
      </c>
      <c r="AI34" s="35" t="str">
        <f t="shared" ca="1" si="60"/>
        <v/>
      </c>
      <c r="AJ34" s="35" t="str">
        <f t="shared" ca="1" si="61"/>
        <v/>
      </c>
      <c r="AK34" s="35" t="str">
        <f t="shared" ca="1" si="62"/>
        <v/>
      </c>
      <c r="AL34" s="35" t="str">
        <f t="shared" ca="1" si="63"/>
        <v/>
      </c>
      <c r="AM34" s="35" t="str">
        <f t="shared" ca="1" si="64"/>
        <v/>
      </c>
      <c r="AN34" s="40" t="str">
        <f t="shared" ca="1" si="65"/>
        <v/>
      </c>
    </row>
    <row r="35" spans="1:40" ht="21" customHeight="1" x14ac:dyDescent="0.2">
      <c r="A35" s="330" t="str">
        <f t="shared" si="77"/>
        <v>3.A. Assurer la veille informationnelle et commerciale (la collecte) dans un cadre omnicanal</v>
      </c>
      <c r="B35" s="331"/>
      <c r="C35" s="331"/>
      <c r="D35" s="331"/>
      <c r="E35" s="35" t="str">
        <f t="shared" ca="1" si="40"/>
        <v/>
      </c>
      <c r="F35" s="35" t="str">
        <f t="shared" ca="1" si="66"/>
        <v/>
      </c>
      <c r="G35" s="35" t="str">
        <f t="shared" ca="1" si="67"/>
        <v/>
      </c>
      <c r="H35" s="35" t="str">
        <f t="shared" ca="1" si="68"/>
        <v/>
      </c>
      <c r="I35" s="35" t="str">
        <f t="shared" ca="1" si="69"/>
        <v/>
      </c>
      <c r="J35" s="35" t="str">
        <f t="shared" ca="1" si="70"/>
        <v/>
      </c>
      <c r="K35" s="35" t="str">
        <f t="shared" ca="1" si="71"/>
        <v/>
      </c>
      <c r="L35" s="35" t="str">
        <f t="shared" ca="1" si="72"/>
        <v/>
      </c>
      <c r="M35" s="35" t="str">
        <f t="shared" ca="1" si="73"/>
        <v/>
      </c>
      <c r="N35" s="35" t="str">
        <f t="shared" ca="1" si="74"/>
        <v/>
      </c>
      <c r="O35" s="35" t="str">
        <f t="shared" ca="1" si="75"/>
        <v/>
      </c>
      <c r="P35" s="35" t="str">
        <f t="shared" ca="1" si="41"/>
        <v/>
      </c>
      <c r="Q35" s="35" t="str">
        <f t="shared" ca="1" si="42"/>
        <v/>
      </c>
      <c r="R35" s="35" t="str">
        <f t="shared" ca="1" si="43"/>
        <v/>
      </c>
      <c r="S35" s="35" t="str">
        <f t="shared" ca="1" si="44"/>
        <v/>
      </c>
      <c r="T35" s="35" t="str">
        <f t="shared" ca="1" si="45"/>
        <v/>
      </c>
      <c r="U35" s="35" t="str">
        <f t="shared" ca="1" si="46"/>
        <v/>
      </c>
      <c r="V35" s="35" t="str">
        <f t="shared" ca="1" si="47"/>
        <v/>
      </c>
      <c r="W35" s="35" t="str">
        <f t="shared" ca="1" si="48"/>
        <v/>
      </c>
      <c r="X35" s="35" t="str">
        <f t="shared" ca="1" si="49"/>
        <v/>
      </c>
      <c r="Y35" s="35" t="str">
        <f t="shared" ca="1" si="50"/>
        <v/>
      </c>
      <c r="Z35" s="35" t="str">
        <f t="shared" ca="1" si="51"/>
        <v/>
      </c>
      <c r="AA35" s="35" t="str">
        <f t="shared" ca="1" si="52"/>
        <v/>
      </c>
      <c r="AB35" s="35" t="str">
        <f t="shared" ca="1" si="53"/>
        <v/>
      </c>
      <c r="AC35" s="35" t="str">
        <f t="shared" ca="1" si="54"/>
        <v/>
      </c>
      <c r="AD35" s="35" t="str">
        <f t="shared" ca="1" si="55"/>
        <v/>
      </c>
      <c r="AE35" s="35" t="str">
        <f t="shared" ca="1" si="56"/>
        <v/>
      </c>
      <c r="AF35" s="35" t="str">
        <f t="shared" ca="1" si="57"/>
        <v/>
      </c>
      <c r="AG35" s="35" t="str">
        <f t="shared" ca="1" si="58"/>
        <v/>
      </c>
      <c r="AH35" s="35" t="str">
        <f t="shared" ca="1" si="59"/>
        <v/>
      </c>
      <c r="AI35" s="35" t="str">
        <f t="shared" ca="1" si="60"/>
        <v/>
      </c>
      <c r="AJ35" s="35" t="str">
        <f t="shared" ca="1" si="61"/>
        <v/>
      </c>
      <c r="AK35" s="35" t="str">
        <f t="shared" ca="1" si="62"/>
        <v/>
      </c>
      <c r="AL35" s="35" t="str">
        <f t="shared" ca="1" si="63"/>
        <v/>
      </c>
      <c r="AM35" s="35" t="str">
        <f t="shared" ca="1" si="64"/>
        <v/>
      </c>
      <c r="AN35" s="40" t="str">
        <f t="shared" ca="1" si="65"/>
        <v/>
      </c>
    </row>
    <row r="36" spans="1:40" ht="21" customHeight="1" x14ac:dyDescent="0.2">
      <c r="A36" s="330" t="str">
        <f t="shared" si="77"/>
        <v>3.B. Traiter et exploiter l’information relative à la relation client (interne, externe ou prospect) dans un cadre omnicanal</v>
      </c>
      <c r="B36" s="331"/>
      <c r="C36" s="331"/>
      <c r="D36" s="331"/>
      <c r="E36" s="35" t="str">
        <f t="shared" ca="1" si="40"/>
        <v/>
      </c>
      <c r="F36" s="35" t="str">
        <f t="shared" ca="1" si="66"/>
        <v/>
      </c>
      <c r="G36" s="35" t="str">
        <f t="shared" ca="1" si="67"/>
        <v/>
      </c>
      <c r="H36" s="35" t="str">
        <f t="shared" ca="1" si="68"/>
        <v/>
      </c>
      <c r="I36" s="35" t="str">
        <f t="shared" ca="1" si="69"/>
        <v/>
      </c>
      <c r="J36" s="35" t="str">
        <f t="shared" ca="1" si="70"/>
        <v/>
      </c>
      <c r="K36" s="35" t="str">
        <f t="shared" ca="1" si="71"/>
        <v/>
      </c>
      <c r="L36" s="35" t="str">
        <f t="shared" ca="1" si="72"/>
        <v/>
      </c>
      <c r="M36" s="35" t="str">
        <f t="shared" ca="1" si="73"/>
        <v/>
      </c>
      <c r="N36" s="35" t="str">
        <f t="shared" ca="1" si="74"/>
        <v/>
      </c>
      <c r="O36" s="35" t="str">
        <f t="shared" ca="1" si="75"/>
        <v/>
      </c>
      <c r="P36" s="35" t="str">
        <f t="shared" ca="1" si="41"/>
        <v/>
      </c>
      <c r="Q36" s="35" t="str">
        <f t="shared" ca="1" si="42"/>
        <v/>
      </c>
      <c r="R36" s="35" t="str">
        <f t="shared" ca="1" si="43"/>
        <v/>
      </c>
      <c r="S36" s="35" t="str">
        <f t="shared" ca="1" si="44"/>
        <v/>
      </c>
      <c r="T36" s="35" t="str">
        <f t="shared" ca="1" si="45"/>
        <v/>
      </c>
      <c r="U36" s="35" t="str">
        <f t="shared" ca="1" si="46"/>
        <v/>
      </c>
      <c r="V36" s="35" t="str">
        <f t="shared" ca="1" si="47"/>
        <v/>
      </c>
      <c r="W36" s="35" t="str">
        <f t="shared" ca="1" si="48"/>
        <v/>
      </c>
      <c r="X36" s="35" t="str">
        <f t="shared" ca="1" si="49"/>
        <v/>
      </c>
      <c r="Y36" s="35" t="str">
        <f t="shared" ca="1" si="50"/>
        <v/>
      </c>
      <c r="Z36" s="35" t="str">
        <f t="shared" ca="1" si="51"/>
        <v/>
      </c>
      <c r="AA36" s="35" t="str">
        <f t="shared" ca="1" si="52"/>
        <v/>
      </c>
      <c r="AB36" s="35" t="str">
        <f t="shared" ca="1" si="53"/>
        <v/>
      </c>
      <c r="AC36" s="35" t="str">
        <f t="shared" ca="1" si="54"/>
        <v/>
      </c>
      <c r="AD36" s="35" t="str">
        <f t="shared" ca="1" si="55"/>
        <v/>
      </c>
      <c r="AE36" s="35" t="str">
        <f t="shared" ca="1" si="56"/>
        <v/>
      </c>
      <c r="AF36" s="35" t="str">
        <f t="shared" ca="1" si="57"/>
        <v/>
      </c>
      <c r="AG36" s="35" t="str">
        <f t="shared" ca="1" si="58"/>
        <v/>
      </c>
      <c r="AH36" s="35" t="str">
        <f t="shared" ca="1" si="59"/>
        <v/>
      </c>
      <c r="AI36" s="35" t="str">
        <f t="shared" ca="1" si="60"/>
        <v/>
      </c>
      <c r="AJ36" s="35" t="str">
        <f t="shared" ca="1" si="61"/>
        <v/>
      </c>
      <c r="AK36" s="35" t="str">
        <f t="shared" ca="1" si="62"/>
        <v/>
      </c>
      <c r="AL36" s="35" t="str">
        <f t="shared" ca="1" si="63"/>
        <v/>
      </c>
      <c r="AM36" s="35" t="str">
        <f t="shared" ca="1" si="64"/>
        <v/>
      </c>
      <c r="AN36" s="40" t="str">
        <f t="shared" ca="1" si="65"/>
        <v/>
      </c>
    </row>
    <row r="37" spans="1:40" ht="21" customHeight="1" x14ac:dyDescent="0.2">
      <c r="A37" s="330" t="str">
        <f t="shared" si="77"/>
        <v>3.C. Diffuser l’information au client interne, externe ou au prospect dans un cadre omnicanal</v>
      </c>
      <c r="B37" s="331"/>
      <c r="C37" s="331"/>
      <c r="D37" s="331"/>
      <c r="E37" s="35" t="str">
        <f t="shared" ca="1" si="40"/>
        <v/>
      </c>
      <c r="F37" s="35" t="str">
        <f t="shared" ca="1" si="66"/>
        <v/>
      </c>
      <c r="G37" s="35" t="str">
        <f t="shared" ca="1" si="67"/>
        <v/>
      </c>
      <c r="H37" s="35" t="str">
        <f t="shared" ca="1" si="68"/>
        <v/>
      </c>
      <c r="I37" s="35" t="str">
        <f t="shared" ca="1" si="69"/>
        <v/>
      </c>
      <c r="J37" s="35" t="str">
        <f t="shared" ca="1" si="70"/>
        <v/>
      </c>
      <c r="K37" s="35" t="str">
        <f t="shared" ca="1" si="71"/>
        <v/>
      </c>
      <c r="L37" s="35" t="str">
        <f t="shared" ca="1" si="72"/>
        <v/>
      </c>
      <c r="M37" s="35" t="str">
        <f t="shared" ca="1" si="73"/>
        <v/>
      </c>
      <c r="N37" s="35" t="str">
        <f t="shared" ca="1" si="74"/>
        <v/>
      </c>
      <c r="O37" s="35" t="str">
        <f t="shared" ca="1" si="75"/>
        <v/>
      </c>
      <c r="P37" s="35" t="str">
        <f t="shared" ca="1" si="41"/>
        <v/>
      </c>
      <c r="Q37" s="35" t="str">
        <f t="shared" ca="1" si="42"/>
        <v/>
      </c>
      <c r="R37" s="35" t="str">
        <f t="shared" ca="1" si="43"/>
        <v/>
      </c>
      <c r="S37" s="35" t="str">
        <f t="shared" ca="1" si="44"/>
        <v/>
      </c>
      <c r="T37" s="35" t="str">
        <f t="shared" ca="1" si="45"/>
        <v/>
      </c>
      <c r="U37" s="35" t="str">
        <f t="shared" ca="1" si="46"/>
        <v/>
      </c>
      <c r="V37" s="35" t="str">
        <f t="shared" ca="1" si="47"/>
        <v/>
      </c>
      <c r="W37" s="35" t="str">
        <f t="shared" ca="1" si="48"/>
        <v/>
      </c>
      <c r="X37" s="35" t="str">
        <f t="shared" ca="1" si="49"/>
        <v/>
      </c>
      <c r="Y37" s="35" t="str">
        <f t="shared" ca="1" si="50"/>
        <v/>
      </c>
      <c r="Z37" s="35" t="str">
        <f t="shared" ca="1" si="51"/>
        <v/>
      </c>
      <c r="AA37" s="35" t="str">
        <f t="shared" ca="1" si="52"/>
        <v/>
      </c>
      <c r="AB37" s="35" t="str">
        <f t="shared" ca="1" si="53"/>
        <v/>
      </c>
      <c r="AC37" s="35" t="str">
        <f t="shared" ca="1" si="54"/>
        <v/>
      </c>
      <c r="AD37" s="35" t="str">
        <f t="shared" ca="1" si="55"/>
        <v/>
      </c>
      <c r="AE37" s="35" t="str">
        <f t="shared" ca="1" si="56"/>
        <v/>
      </c>
      <c r="AF37" s="35" t="str">
        <f t="shared" ca="1" si="57"/>
        <v/>
      </c>
      <c r="AG37" s="35" t="str">
        <f t="shared" ca="1" si="58"/>
        <v/>
      </c>
      <c r="AH37" s="35" t="str">
        <f t="shared" ca="1" si="59"/>
        <v/>
      </c>
      <c r="AI37" s="35" t="str">
        <f t="shared" ca="1" si="60"/>
        <v/>
      </c>
      <c r="AJ37" s="35" t="str">
        <f t="shared" ca="1" si="61"/>
        <v/>
      </c>
      <c r="AK37" s="35" t="str">
        <f t="shared" ca="1" si="62"/>
        <v/>
      </c>
      <c r="AL37" s="35" t="str">
        <f t="shared" ca="1" si="63"/>
        <v/>
      </c>
      <c r="AM37" s="35" t="str">
        <f t="shared" ca="1" si="64"/>
        <v/>
      </c>
      <c r="AN37" s="40" t="str">
        <f t="shared" ca="1" si="65"/>
        <v/>
      </c>
    </row>
    <row r="38" spans="1:40" ht="21" customHeight="1" x14ac:dyDescent="0.2">
      <c r="A38" s="330" t="str">
        <f t="shared" si="77"/>
        <v>CT 1. Produire un résultat conforme à la commande (de la hiérarchie, du client…)</v>
      </c>
      <c r="B38" s="331"/>
      <c r="C38" s="331"/>
      <c r="D38" s="331"/>
      <c r="E38" s="35" t="str">
        <f t="shared" ca="1" si="40"/>
        <v/>
      </c>
      <c r="F38" s="35" t="str">
        <f t="shared" ca="1" si="66"/>
        <v/>
      </c>
      <c r="G38" s="35" t="str">
        <f t="shared" ca="1" si="67"/>
        <v/>
      </c>
      <c r="H38" s="35" t="str">
        <f t="shared" ca="1" si="68"/>
        <v/>
      </c>
      <c r="I38" s="35" t="str">
        <f t="shared" ca="1" si="69"/>
        <v/>
      </c>
      <c r="J38" s="35" t="str">
        <f t="shared" ca="1" si="70"/>
        <v/>
      </c>
      <c r="K38" s="35" t="str">
        <f t="shared" ca="1" si="71"/>
        <v/>
      </c>
      <c r="L38" s="35" t="str">
        <f t="shared" ca="1" si="72"/>
        <v/>
      </c>
      <c r="M38" s="35" t="str">
        <f t="shared" ca="1" si="73"/>
        <v/>
      </c>
      <c r="N38" s="35" t="str">
        <f t="shared" ca="1" si="74"/>
        <v/>
      </c>
      <c r="O38" s="35" t="str">
        <f t="shared" ca="1" si="75"/>
        <v/>
      </c>
      <c r="P38" s="35" t="str">
        <f t="shared" ca="1" si="41"/>
        <v/>
      </c>
      <c r="Q38" s="35" t="str">
        <f t="shared" ca="1" si="42"/>
        <v/>
      </c>
      <c r="R38" s="35" t="str">
        <f t="shared" ca="1" si="43"/>
        <v/>
      </c>
      <c r="S38" s="35" t="str">
        <f t="shared" ca="1" si="44"/>
        <v/>
      </c>
      <c r="T38" s="35" t="str">
        <f t="shared" ca="1" si="45"/>
        <v/>
      </c>
      <c r="U38" s="35" t="str">
        <f t="shared" ca="1" si="46"/>
        <v/>
      </c>
      <c r="V38" s="35" t="str">
        <f t="shared" ca="1" si="47"/>
        <v/>
      </c>
      <c r="W38" s="35" t="str">
        <f t="shared" ca="1" si="48"/>
        <v/>
      </c>
      <c r="X38" s="35" t="str">
        <f t="shared" ca="1" si="49"/>
        <v/>
      </c>
      <c r="Y38" s="35" t="str">
        <f t="shared" ca="1" si="50"/>
        <v/>
      </c>
      <c r="Z38" s="35" t="str">
        <f t="shared" ca="1" si="51"/>
        <v/>
      </c>
      <c r="AA38" s="35" t="str">
        <f t="shared" ca="1" si="52"/>
        <v/>
      </c>
      <c r="AB38" s="35" t="str">
        <f t="shared" ca="1" si="53"/>
        <v/>
      </c>
      <c r="AC38" s="35" t="str">
        <f t="shared" ca="1" si="54"/>
        <v/>
      </c>
      <c r="AD38" s="35" t="str">
        <f t="shared" ca="1" si="55"/>
        <v/>
      </c>
      <c r="AE38" s="35" t="str">
        <f t="shared" ca="1" si="56"/>
        <v/>
      </c>
      <c r="AF38" s="35" t="str">
        <f t="shared" ca="1" si="57"/>
        <v/>
      </c>
      <c r="AG38" s="35" t="str">
        <f t="shared" ca="1" si="58"/>
        <v/>
      </c>
      <c r="AH38" s="35" t="str">
        <f t="shared" ca="1" si="59"/>
        <v/>
      </c>
      <c r="AI38" s="35" t="str">
        <f t="shared" ca="1" si="60"/>
        <v/>
      </c>
      <c r="AJ38" s="35" t="str">
        <f t="shared" ca="1" si="61"/>
        <v/>
      </c>
      <c r="AK38" s="35" t="str">
        <f t="shared" ca="1" si="62"/>
        <v/>
      </c>
      <c r="AL38" s="35" t="str">
        <f t="shared" ca="1" si="63"/>
        <v/>
      </c>
      <c r="AM38" s="35" t="str">
        <f t="shared" ca="1" si="64"/>
        <v/>
      </c>
      <c r="AN38" s="40" t="str">
        <f t="shared" ca="1" si="65"/>
        <v/>
      </c>
    </row>
    <row r="39" spans="1:40" ht="21" customHeight="1" x14ac:dyDescent="0.2">
      <c r="A39" s="330" t="str">
        <f t="shared" si="77"/>
        <v>CT 2. Respecter les délais impartis</v>
      </c>
      <c r="B39" s="331"/>
      <c r="C39" s="331"/>
      <c r="D39" s="331"/>
      <c r="E39" s="35" t="str">
        <f t="shared" ca="1" si="40"/>
        <v/>
      </c>
      <c r="F39" s="35" t="str">
        <f t="shared" ca="1" si="66"/>
        <v/>
      </c>
      <c r="G39" s="35" t="str">
        <f t="shared" ca="1" si="67"/>
        <v/>
      </c>
      <c r="H39" s="35" t="str">
        <f t="shared" ca="1" si="68"/>
        <v/>
      </c>
      <c r="I39" s="35" t="str">
        <f t="shared" ca="1" si="69"/>
        <v/>
      </c>
      <c r="J39" s="35" t="str">
        <f t="shared" ca="1" si="70"/>
        <v/>
      </c>
      <c r="K39" s="35" t="str">
        <f t="shared" ca="1" si="71"/>
        <v/>
      </c>
      <c r="L39" s="35" t="str">
        <f t="shared" ca="1" si="72"/>
        <v/>
      </c>
      <c r="M39" s="35" t="str">
        <f t="shared" ca="1" si="73"/>
        <v/>
      </c>
      <c r="N39" s="35" t="str">
        <f t="shared" ca="1" si="74"/>
        <v/>
      </c>
      <c r="O39" s="35" t="str">
        <f t="shared" ca="1" si="75"/>
        <v/>
      </c>
      <c r="P39" s="35" t="str">
        <f t="shared" ca="1" si="41"/>
        <v/>
      </c>
      <c r="Q39" s="35" t="str">
        <f t="shared" ca="1" si="42"/>
        <v/>
      </c>
      <c r="R39" s="35" t="str">
        <f t="shared" ca="1" si="43"/>
        <v/>
      </c>
      <c r="S39" s="35" t="str">
        <f t="shared" ca="1" si="44"/>
        <v/>
      </c>
      <c r="T39" s="35" t="str">
        <f t="shared" ca="1" si="45"/>
        <v/>
      </c>
      <c r="U39" s="35" t="str">
        <f t="shared" ca="1" si="46"/>
        <v/>
      </c>
      <c r="V39" s="35" t="str">
        <f t="shared" ca="1" si="47"/>
        <v/>
      </c>
      <c r="W39" s="35" t="str">
        <f t="shared" ca="1" si="48"/>
        <v/>
      </c>
      <c r="X39" s="35" t="str">
        <f t="shared" ca="1" si="49"/>
        <v/>
      </c>
      <c r="Y39" s="35" t="str">
        <f t="shared" ca="1" si="50"/>
        <v/>
      </c>
      <c r="Z39" s="35" t="str">
        <f t="shared" ca="1" si="51"/>
        <v/>
      </c>
      <c r="AA39" s="35" t="str">
        <f t="shared" ca="1" si="52"/>
        <v/>
      </c>
      <c r="AB39" s="35" t="str">
        <f t="shared" ca="1" si="53"/>
        <v/>
      </c>
      <c r="AC39" s="35" t="str">
        <f t="shared" ca="1" si="54"/>
        <v/>
      </c>
      <c r="AD39" s="35" t="str">
        <f t="shared" ca="1" si="55"/>
        <v/>
      </c>
      <c r="AE39" s="35" t="str">
        <f t="shared" ca="1" si="56"/>
        <v/>
      </c>
      <c r="AF39" s="35" t="str">
        <f t="shared" ca="1" si="57"/>
        <v/>
      </c>
      <c r="AG39" s="35" t="str">
        <f t="shared" ca="1" si="58"/>
        <v/>
      </c>
      <c r="AH39" s="35" t="str">
        <f t="shared" ca="1" si="59"/>
        <v/>
      </c>
      <c r="AI39" s="35" t="str">
        <f t="shared" ca="1" si="60"/>
        <v/>
      </c>
      <c r="AJ39" s="35" t="str">
        <f t="shared" ca="1" si="61"/>
        <v/>
      </c>
      <c r="AK39" s="35" t="str">
        <f t="shared" ca="1" si="62"/>
        <v/>
      </c>
      <c r="AL39" s="35" t="str">
        <f t="shared" ca="1" si="63"/>
        <v/>
      </c>
      <c r="AM39" s="35" t="str">
        <f t="shared" ca="1" si="64"/>
        <v/>
      </c>
      <c r="AN39" s="40" t="str">
        <f t="shared" ca="1" si="65"/>
        <v/>
      </c>
    </row>
    <row r="40" spans="1:40" ht="21" customHeight="1" x14ac:dyDescent="0.2">
      <c r="A40" s="330" t="str">
        <f t="shared" si="77"/>
        <v>CT 3. Restituer la présentation de son activité</v>
      </c>
      <c r="B40" s="331"/>
      <c r="C40" s="331"/>
      <c r="D40" s="331"/>
      <c r="E40" s="35" t="str">
        <f t="shared" ca="1" si="40"/>
        <v/>
      </c>
      <c r="F40" s="35" t="str">
        <f t="shared" ca="1" si="66"/>
        <v/>
      </c>
      <c r="G40" s="35" t="str">
        <f t="shared" ca="1" si="67"/>
        <v/>
      </c>
      <c r="H40" s="35" t="str">
        <f t="shared" ca="1" si="68"/>
        <v/>
      </c>
      <c r="I40" s="35" t="str">
        <f t="shared" ca="1" si="69"/>
        <v/>
      </c>
      <c r="J40" s="35" t="str">
        <f t="shared" ca="1" si="70"/>
        <v/>
      </c>
      <c r="K40" s="35" t="str">
        <f t="shared" ca="1" si="71"/>
        <v/>
      </c>
      <c r="L40" s="35" t="str">
        <f t="shared" ca="1" si="72"/>
        <v/>
      </c>
      <c r="M40" s="35" t="str">
        <f t="shared" ca="1" si="73"/>
        <v/>
      </c>
      <c r="N40" s="35" t="str">
        <f t="shared" ca="1" si="74"/>
        <v/>
      </c>
      <c r="O40" s="35" t="str">
        <f t="shared" ca="1" si="75"/>
        <v/>
      </c>
      <c r="P40" s="35" t="str">
        <f t="shared" ca="1" si="41"/>
        <v/>
      </c>
      <c r="Q40" s="35" t="str">
        <f t="shared" ca="1" si="42"/>
        <v/>
      </c>
      <c r="R40" s="35" t="str">
        <f t="shared" ca="1" si="43"/>
        <v/>
      </c>
      <c r="S40" s="35" t="str">
        <f t="shared" ca="1" si="44"/>
        <v/>
      </c>
      <c r="T40" s="35" t="str">
        <f t="shared" ca="1" si="45"/>
        <v/>
      </c>
      <c r="U40" s="35" t="str">
        <f t="shared" ca="1" si="46"/>
        <v/>
      </c>
      <c r="V40" s="35" t="str">
        <f t="shared" ca="1" si="47"/>
        <v/>
      </c>
      <c r="W40" s="35" t="str">
        <f t="shared" ca="1" si="48"/>
        <v/>
      </c>
      <c r="X40" s="35" t="str">
        <f t="shared" ca="1" si="49"/>
        <v/>
      </c>
      <c r="Y40" s="35" t="str">
        <f t="shared" ca="1" si="50"/>
        <v/>
      </c>
      <c r="Z40" s="35" t="str">
        <f t="shared" ca="1" si="51"/>
        <v/>
      </c>
      <c r="AA40" s="35" t="str">
        <f t="shared" ca="1" si="52"/>
        <v/>
      </c>
      <c r="AB40" s="35" t="str">
        <f t="shared" ca="1" si="53"/>
        <v/>
      </c>
      <c r="AC40" s="35" t="str">
        <f t="shared" ca="1" si="54"/>
        <v/>
      </c>
      <c r="AD40" s="35" t="str">
        <f t="shared" ca="1" si="55"/>
        <v/>
      </c>
      <c r="AE40" s="35" t="str">
        <f t="shared" ca="1" si="56"/>
        <v/>
      </c>
      <c r="AF40" s="35" t="str">
        <f t="shared" ca="1" si="57"/>
        <v/>
      </c>
      <c r="AG40" s="35" t="str">
        <f t="shared" ca="1" si="58"/>
        <v/>
      </c>
      <c r="AH40" s="35" t="str">
        <f t="shared" ca="1" si="59"/>
        <v/>
      </c>
      <c r="AI40" s="35" t="str">
        <f t="shared" ca="1" si="60"/>
        <v/>
      </c>
      <c r="AJ40" s="35" t="str">
        <f t="shared" ca="1" si="61"/>
        <v/>
      </c>
      <c r="AK40" s="35" t="str">
        <f t="shared" ca="1" si="62"/>
        <v/>
      </c>
      <c r="AL40" s="35" t="str">
        <f t="shared" ca="1" si="63"/>
        <v/>
      </c>
      <c r="AM40" s="35" t="str">
        <f t="shared" ca="1" si="64"/>
        <v/>
      </c>
      <c r="AN40" s="40" t="str">
        <f t="shared" ca="1" si="65"/>
        <v/>
      </c>
    </row>
    <row r="41" spans="1:40" ht="21" customHeight="1" x14ac:dyDescent="0.2">
      <c r="A41" s="330" t="str">
        <f t="shared" si="77"/>
        <v>CT 4. S'impliquer dans son action</v>
      </c>
      <c r="B41" s="331"/>
      <c r="C41" s="331"/>
      <c r="D41" s="331"/>
      <c r="E41" s="35" t="str">
        <f t="shared" ca="1" si="40"/>
        <v/>
      </c>
      <c r="F41" s="35" t="str">
        <f t="shared" ca="1" si="66"/>
        <v/>
      </c>
      <c r="G41" s="35" t="str">
        <f t="shared" ca="1" si="67"/>
        <v/>
      </c>
      <c r="H41" s="35" t="str">
        <f t="shared" ca="1" si="68"/>
        <v/>
      </c>
      <c r="I41" s="35" t="str">
        <f t="shared" ca="1" si="69"/>
        <v/>
      </c>
      <c r="J41" s="35" t="str">
        <f t="shared" ca="1" si="70"/>
        <v/>
      </c>
      <c r="K41" s="35" t="str">
        <f t="shared" ca="1" si="71"/>
        <v/>
      </c>
      <c r="L41" s="35" t="str">
        <f t="shared" ca="1" si="72"/>
        <v/>
      </c>
      <c r="M41" s="35" t="str">
        <f t="shared" ca="1" si="73"/>
        <v/>
      </c>
      <c r="N41" s="35" t="str">
        <f t="shared" ca="1" si="74"/>
        <v/>
      </c>
      <c r="O41" s="35" t="str">
        <f t="shared" ca="1" si="75"/>
        <v/>
      </c>
      <c r="P41" s="35" t="str">
        <f t="shared" ca="1" si="41"/>
        <v/>
      </c>
      <c r="Q41" s="35" t="str">
        <f t="shared" ca="1" si="42"/>
        <v/>
      </c>
      <c r="R41" s="35" t="str">
        <f t="shared" ca="1" si="43"/>
        <v/>
      </c>
      <c r="S41" s="35" t="str">
        <f t="shared" ca="1" si="44"/>
        <v/>
      </c>
      <c r="T41" s="35" t="str">
        <f t="shared" ca="1" si="45"/>
        <v/>
      </c>
      <c r="U41" s="35" t="str">
        <f t="shared" ca="1" si="46"/>
        <v/>
      </c>
      <c r="V41" s="35" t="str">
        <f t="shared" ca="1" si="47"/>
        <v/>
      </c>
      <c r="W41" s="35" t="str">
        <f t="shared" ca="1" si="48"/>
        <v/>
      </c>
      <c r="X41" s="35" t="str">
        <f t="shared" ca="1" si="49"/>
        <v/>
      </c>
      <c r="Y41" s="35" t="str">
        <f t="shared" ca="1" si="50"/>
        <v/>
      </c>
      <c r="Z41" s="35" t="str">
        <f t="shared" ca="1" si="51"/>
        <v/>
      </c>
      <c r="AA41" s="35" t="str">
        <f t="shared" ca="1" si="52"/>
        <v/>
      </c>
      <c r="AB41" s="35" t="str">
        <f t="shared" ca="1" si="53"/>
        <v/>
      </c>
      <c r="AC41" s="35" t="str">
        <f t="shared" ca="1" si="54"/>
        <v/>
      </c>
      <c r="AD41" s="35" t="str">
        <f t="shared" ca="1" si="55"/>
        <v/>
      </c>
      <c r="AE41" s="35" t="str">
        <f t="shared" ca="1" si="56"/>
        <v/>
      </c>
      <c r="AF41" s="35" t="str">
        <f t="shared" ca="1" si="57"/>
        <v/>
      </c>
      <c r="AG41" s="35" t="str">
        <f t="shared" ca="1" si="58"/>
        <v/>
      </c>
      <c r="AH41" s="35" t="str">
        <f t="shared" ca="1" si="59"/>
        <v/>
      </c>
      <c r="AI41" s="35" t="str">
        <f t="shared" ca="1" si="60"/>
        <v/>
      </c>
      <c r="AJ41" s="35" t="str">
        <f t="shared" ca="1" si="61"/>
        <v/>
      </c>
      <c r="AK41" s="35" t="str">
        <f t="shared" ca="1" si="62"/>
        <v/>
      </c>
      <c r="AL41" s="35" t="str">
        <f t="shared" ca="1" si="63"/>
        <v/>
      </c>
      <c r="AM41" s="35" t="str">
        <f t="shared" ca="1" si="64"/>
        <v/>
      </c>
      <c r="AN41" s="40" t="str">
        <f t="shared" ca="1" si="65"/>
        <v/>
      </c>
    </row>
    <row r="42" spans="1:40" ht="21" customHeight="1" x14ac:dyDescent="0.2">
      <c r="A42" s="330" t="str">
        <f t="shared" si="77"/>
        <v>CT 5. S'intégrer de façon harmonieuse et constructive à l'équipe de travail</v>
      </c>
      <c r="B42" s="331"/>
      <c r="C42" s="331"/>
      <c r="D42" s="331"/>
      <c r="E42" s="35" t="str">
        <f t="shared" ca="1" si="40"/>
        <v/>
      </c>
      <c r="F42" s="35" t="str">
        <f t="shared" ca="1" si="66"/>
        <v/>
      </c>
      <c r="G42" s="35" t="str">
        <f t="shared" ca="1" si="67"/>
        <v/>
      </c>
      <c r="H42" s="35" t="str">
        <f t="shared" ca="1" si="68"/>
        <v/>
      </c>
      <c r="I42" s="35" t="str">
        <f t="shared" ca="1" si="69"/>
        <v/>
      </c>
      <c r="J42" s="35" t="str">
        <f t="shared" ca="1" si="70"/>
        <v/>
      </c>
      <c r="K42" s="35" t="str">
        <f t="shared" ca="1" si="71"/>
        <v/>
      </c>
      <c r="L42" s="35" t="str">
        <f t="shared" ca="1" si="72"/>
        <v/>
      </c>
      <c r="M42" s="35" t="str">
        <f t="shared" ca="1" si="73"/>
        <v/>
      </c>
      <c r="N42" s="35" t="str">
        <f t="shared" ca="1" si="74"/>
        <v/>
      </c>
      <c r="O42" s="35" t="str">
        <f t="shared" ca="1" si="75"/>
        <v/>
      </c>
      <c r="P42" s="35" t="str">
        <f t="shared" ca="1" si="41"/>
        <v/>
      </c>
      <c r="Q42" s="35" t="str">
        <f t="shared" ca="1" si="42"/>
        <v/>
      </c>
      <c r="R42" s="35" t="str">
        <f t="shared" ca="1" si="43"/>
        <v/>
      </c>
      <c r="S42" s="35" t="str">
        <f t="shared" ca="1" si="44"/>
        <v/>
      </c>
      <c r="T42" s="35" t="str">
        <f t="shared" ca="1" si="45"/>
        <v/>
      </c>
      <c r="U42" s="35" t="str">
        <f t="shared" ca="1" si="46"/>
        <v/>
      </c>
      <c r="V42" s="35" t="str">
        <f t="shared" ca="1" si="47"/>
        <v/>
      </c>
      <c r="W42" s="35" t="str">
        <f t="shared" ca="1" si="48"/>
        <v/>
      </c>
      <c r="X42" s="35" t="str">
        <f t="shared" ca="1" si="49"/>
        <v/>
      </c>
      <c r="Y42" s="35" t="str">
        <f t="shared" ca="1" si="50"/>
        <v/>
      </c>
      <c r="Z42" s="35" t="str">
        <f t="shared" ca="1" si="51"/>
        <v/>
      </c>
      <c r="AA42" s="35" t="str">
        <f t="shared" ca="1" si="52"/>
        <v/>
      </c>
      <c r="AB42" s="35" t="str">
        <f t="shared" ca="1" si="53"/>
        <v/>
      </c>
      <c r="AC42" s="35" t="str">
        <f t="shared" ca="1" si="54"/>
        <v/>
      </c>
      <c r="AD42" s="35" t="str">
        <f t="shared" ca="1" si="55"/>
        <v/>
      </c>
      <c r="AE42" s="35" t="str">
        <f t="shared" ca="1" si="56"/>
        <v/>
      </c>
      <c r="AF42" s="35" t="str">
        <f t="shared" ca="1" si="57"/>
        <v/>
      </c>
      <c r="AG42" s="35" t="str">
        <f t="shared" ca="1" si="58"/>
        <v/>
      </c>
      <c r="AH42" s="35" t="str">
        <f t="shared" ca="1" si="59"/>
        <v/>
      </c>
      <c r="AI42" s="35" t="str">
        <f t="shared" ca="1" si="60"/>
        <v/>
      </c>
      <c r="AJ42" s="35" t="str">
        <f t="shared" ca="1" si="61"/>
        <v/>
      </c>
      <c r="AK42" s="35" t="str">
        <f t="shared" ca="1" si="62"/>
        <v/>
      </c>
      <c r="AL42" s="35" t="str">
        <f t="shared" ca="1" si="63"/>
        <v/>
      </c>
      <c r="AM42" s="35" t="str">
        <f t="shared" ca="1" si="64"/>
        <v/>
      </c>
      <c r="AN42" s="40" t="str">
        <f t="shared" ca="1" si="65"/>
        <v/>
      </c>
    </row>
    <row r="43" spans="1:40" ht="21" customHeight="1" x14ac:dyDescent="0.2">
      <c r="A43" s="330" t="str">
        <f t="shared" si="77"/>
        <v>CT 6. Rechercher l'information et l'exploiter</v>
      </c>
      <c r="B43" s="331"/>
      <c r="C43" s="331"/>
      <c r="D43" s="331"/>
      <c r="E43" s="35" t="str">
        <f t="shared" ca="1" si="40"/>
        <v/>
      </c>
      <c r="F43" s="35" t="str">
        <f t="shared" ca="1" si="66"/>
        <v/>
      </c>
      <c r="G43" s="35" t="str">
        <f t="shared" ca="1" si="67"/>
        <v/>
      </c>
      <c r="H43" s="35" t="str">
        <f t="shared" ca="1" si="68"/>
        <v/>
      </c>
      <c r="I43" s="35" t="str">
        <f t="shared" ca="1" si="69"/>
        <v/>
      </c>
      <c r="J43" s="35" t="str">
        <f t="shared" ca="1" si="70"/>
        <v/>
      </c>
      <c r="K43" s="35" t="str">
        <f t="shared" ca="1" si="71"/>
        <v/>
      </c>
      <c r="L43" s="35" t="str">
        <f t="shared" ca="1" si="72"/>
        <v/>
      </c>
      <c r="M43" s="35" t="str">
        <f t="shared" ca="1" si="73"/>
        <v/>
      </c>
      <c r="N43" s="35" t="str">
        <f t="shared" ca="1" si="74"/>
        <v/>
      </c>
      <c r="O43" s="35" t="str">
        <f t="shared" ca="1" si="75"/>
        <v/>
      </c>
      <c r="P43" s="35" t="str">
        <f t="shared" ca="1" si="41"/>
        <v/>
      </c>
      <c r="Q43" s="35" t="str">
        <f t="shared" ca="1" si="42"/>
        <v/>
      </c>
      <c r="R43" s="35" t="str">
        <f t="shared" ca="1" si="43"/>
        <v/>
      </c>
      <c r="S43" s="35" t="str">
        <f t="shared" ca="1" si="44"/>
        <v/>
      </c>
      <c r="T43" s="35" t="str">
        <f t="shared" ca="1" si="45"/>
        <v/>
      </c>
      <c r="U43" s="35" t="str">
        <f t="shared" ca="1" si="46"/>
        <v/>
      </c>
      <c r="V43" s="35" t="str">
        <f t="shared" ca="1" si="47"/>
        <v/>
      </c>
      <c r="W43" s="35" t="str">
        <f t="shared" ca="1" si="48"/>
        <v/>
      </c>
      <c r="X43" s="35" t="str">
        <f t="shared" ca="1" si="49"/>
        <v/>
      </c>
      <c r="Y43" s="35" t="str">
        <f t="shared" ca="1" si="50"/>
        <v/>
      </c>
      <c r="Z43" s="35" t="str">
        <f t="shared" ca="1" si="51"/>
        <v/>
      </c>
      <c r="AA43" s="35" t="str">
        <f t="shared" ca="1" si="52"/>
        <v/>
      </c>
      <c r="AB43" s="35" t="str">
        <f t="shared" ca="1" si="53"/>
        <v/>
      </c>
      <c r="AC43" s="35" t="str">
        <f t="shared" ca="1" si="54"/>
        <v/>
      </c>
      <c r="AD43" s="35" t="str">
        <f t="shared" ca="1" si="55"/>
        <v/>
      </c>
      <c r="AE43" s="35" t="str">
        <f t="shared" ca="1" si="56"/>
        <v/>
      </c>
      <c r="AF43" s="35" t="str">
        <f t="shared" ca="1" si="57"/>
        <v/>
      </c>
      <c r="AG43" s="35" t="str">
        <f t="shared" ca="1" si="58"/>
        <v/>
      </c>
      <c r="AH43" s="35" t="str">
        <f t="shared" ca="1" si="59"/>
        <v/>
      </c>
      <c r="AI43" s="35" t="str">
        <f t="shared" ca="1" si="60"/>
        <v/>
      </c>
      <c r="AJ43" s="35" t="str">
        <f t="shared" ca="1" si="61"/>
        <v/>
      </c>
      <c r="AK43" s="35" t="str">
        <f t="shared" ca="1" si="62"/>
        <v/>
      </c>
      <c r="AL43" s="35" t="str">
        <f t="shared" ca="1" si="63"/>
        <v/>
      </c>
      <c r="AM43" s="35" t="str">
        <f t="shared" ca="1" si="64"/>
        <v/>
      </c>
      <c r="AN43" s="40" t="str">
        <f t="shared" ca="1" si="65"/>
        <v/>
      </c>
    </row>
    <row r="44" spans="1:40" ht="21" customHeight="1" x14ac:dyDescent="0.2">
      <c r="A44" s="330" t="str">
        <f t="shared" si="77"/>
        <v>CT 7. A l'écrit, s'exprimer avec la qualité rédactionnelle attendue</v>
      </c>
      <c r="B44" s="331"/>
      <c r="C44" s="331"/>
      <c r="D44" s="331"/>
      <c r="E44" s="35" t="str">
        <f t="shared" ca="1" si="40"/>
        <v/>
      </c>
      <c r="F44" s="35" t="str">
        <f t="shared" ca="1" si="66"/>
        <v/>
      </c>
      <c r="G44" s="35" t="str">
        <f t="shared" ca="1" si="67"/>
        <v/>
      </c>
      <c r="H44" s="35" t="str">
        <f t="shared" ca="1" si="68"/>
        <v/>
      </c>
      <c r="I44" s="35" t="str">
        <f t="shared" ca="1" si="69"/>
        <v/>
      </c>
      <c r="J44" s="35" t="str">
        <f t="shared" ca="1" si="70"/>
        <v/>
      </c>
      <c r="K44" s="35" t="str">
        <f t="shared" ca="1" si="71"/>
        <v/>
      </c>
      <c r="L44" s="35" t="str">
        <f t="shared" ca="1" si="72"/>
        <v/>
      </c>
      <c r="M44" s="35" t="str">
        <f t="shared" ca="1" si="73"/>
        <v/>
      </c>
      <c r="N44" s="35" t="str">
        <f t="shared" ca="1" si="74"/>
        <v/>
      </c>
      <c r="O44" s="35" t="str">
        <f t="shared" ca="1" si="75"/>
        <v/>
      </c>
      <c r="P44" s="35" t="str">
        <f t="shared" ca="1" si="41"/>
        <v/>
      </c>
      <c r="Q44" s="35" t="str">
        <f t="shared" ca="1" si="42"/>
        <v/>
      </c>
      <c r="R44" s="35" t="str">
        <f t="shared" ca="1" si="43"/>
        <v/>
      </c>
      <c r="S44" s="35" t="str">
        <f t="shared" ca="1" si="44"/>
        <v/>
      </c>
      <c r="T44" s="35" t="str">
        <f t="shared" ca="1" si="45"/>
        <v/>
      </c>
      <c r="U44" s="35" t="str">
        <f t="shared" ca="1" si="46"/>
        <v/>
      </c>
      <c r="V44" s="35" t="str">
        <f t="shared" ca="1" si="47"/>
        <v/>
      </c>
      <c r="W44" s="35" t="str">
        <f t="shared" ca="1" si="48"/>
        <v/>
      </c>
      <c r="X44" s="35" t="str">
        <f t="shared" ca="1" si="49"/>
        <v/>
      </c>
      <c r="Y44" s="35" t="str">
        <f t="shared" ca="1" si="50"/>
        <v/>
      </c>
      <c r="Z44" s="35" t="str">
        <f t="shared" ca="1" si="51"/>
        <v/>
      </c>
      <c r="AA44" s="35" t="str">
        <f t="shared" ca="1" si="52"/>
        <v/>
      </c>
      <c r="AB44" s="35" t="str">
        <f t="shared" ca="1" si="53"/>
        <v/>
      </c>
      <c r="AC44" s="35" t="str">
        <f t="shared" ca="1" si="54"/>
        <v/>
      </c>
      <c r="AD44" s="35" t="str">
        <f t="shared" ca="1" si="55"/>
        <v/>
      </c>
      <c r="AE44" s="35" t="str">
        <f t="shared" ca="1" si="56"/>
        <v/>
      </c>
      <c r="AF44" s="35" t="str">
        <f t="shared" ca="1" si="57"/>
        <v/>
      </c>
      <c r="AG44" s="35" t="str">
        <f t="shared" ca="1" si="58"/>
        <v/>
      </c>
      <c r="AH44" s="35" t="str">
        <f t="shared" ca="1" si="59"/>
        <v/>
      </c>
      <c r="AI44" s="35" t="str">
        <f t="shared" ca="1" si="60"/>
        <v/>
      </c>
      <c r="AJ44" s="35" t="str">
        <f t="shared" ca="1" si="61"/>
        <v/>
      </c>
      <c r="AK44" s="35" t="str">
        <f t="shared" ca="1" si="62"/>
        <v/>
      </c>
      <c r="AL44" s="35" t="str">
        <f t="shared" ca="1" si="63"/>
        <v/>
      </c>
      <c r="AM44" s="35" t="str">
        <f t="shared" ca="1" si="64"/>
        <v/>
      </c>
      <c r="AN44" s="40" t="str">
        <f t="shared" ca="1" si="65"/>
        <v/>
      </c>
    </row>
    <row r="45" spans="1:40" ht="21" customHeight="1" x14ac:dyDescent="0.2">
      <c r="A45" s="330" t="str">
        <f t="shared" si="77"/>
        <v>CT 8. A l'oral, s'exprimer de façon professionnelle</v>
      </c>
      <c r="B45" s="331"/>
      <c r="C45" s="331"/>
      <c r="D45" s="331"/>
      <c r="E45" s="35" t="str">
        <f t="shared" ca="1" si="40"/>
        <v/>
      </c>
      <c r="F45" s="35" t="str">
        <f t="shared" ca="1" si="66"/>
        <v/>
      </c>
      <c r="G45" s="35" t="str">
        <f t="shared" ca="1" si="67"/>
        <v/>
      </c>
      <c r="H45" s="35" t="str">
        <f t="shared" ca="1" si="68"/>
        <v/>
      </c>
      <c r="I45" s="35" t="str">
        <f t="shared" ca="1" si="69"/>
        <v/>
      </c>
      <c r="J45" s="35" t="str">
        <f t="shared" ca="1" si="70"/>
        <v/>
      </c>
      <c r="K45" s="35" t="str">
        <f t="shared" ca="1" si="71"/>
        <v/>
      </c>
      <c r="L45" s="35" t="str">
        <f t="shared" ca="1" si="72"/>
        <v/>
      </c>
      <c r="M45" s="35" t="str">
        <f t="shared" ca="1" si="73"/>
        <v/>
      </c>
      <c r="N45" s="35" t="str">
        <f t="shared" ca="1" si="74"/>
        <v/>
      </c>
      <c r="O45" s="35" t="str">
        <f t="shared" ca="1" si="75"/>
        <v/>
      </c>
      <c r="P45" s="35" t="str">
        <f t="shared" ca="1" si="41"/>
        <v/>
      </c>
      <c r="Q45" s="35" t="str">
        <f t="shared" ca="1" si="42"/>
        <v/>
      </c>
      <c r="R45" s="35" t="str">
        <f t="shared" ca="1" si="43"/>
        <v/>
      </c>
      <c r="S45" s="35" t="str">
        <f t="shared" ca="1" si="44"/>
        <v/>
      </c>
      <c r="T45" s="35" t="str">
        <f t="shared" ca="1" si="45"/>
        <v/>
      </c>
      <c r="U45" s="35" t="str">
        <f t="shared" ca="1" si="46"/>
        <v/>
      </c>
      <c r="V45" s="35" t="str">
        <f t="shared" ca="1" si="47"/>
        <v/>
      </c>
      <c r="W45" s="35" t="str">
        <f t="shared" ca="1" si="48"/>
        <v/>
      </c>
      <c r="X45" s="35" t="str">
        <f t="shared" ca="1" si="49"/>
        <v/>
      </c>
      <c r="Y45" s="35" t="str">
        <f t="shared" ca="1" si="50"/>
        <v/>
      </c>
      <c r="Z45" s="35" t="str">
        <f t="shared" ca="1" si="51"/>
        <v/>
      </c>
      <c r="AA45" s="35" t="str">
        <f t="shared" ca="1" si="52"/>
        <v/>
      </c>
      <c r="AB45" s="35" t="str">
        <f t="shared" ca="1" si="53"/>
        <v/>
      </c>
      <c r="AC45" s="35" t="str">
        <f t="shared" ca="1" si="54"/>
        <v/>
      </c>
      <c r="AD45" s="35" t="str">
        <f t="shared" ca="1" si="55"/>
        <v/>
      </c>
      <c r="AE45" s="35" t="str">
        <f t="shared" ca="1" si="56"/>
        <v/>
      </c>
      <c r="AF45" s="35" t="str">
        <f t="shared" ca="1" si="57"/>
        <v/>
      </c>
      <c r="AG45" s="35" t="str">
        <f t="shared" ca="1" si="58"/>
        <v/>
      </c>
      <c r="AH45" s="35" t="str">
        <f t="shared" ca="1" si="59"/>
        <v/>
      </c>
      <c r="AI45" s="35" t="str">
        <f t="shared" ca="1" si="60"/>
        <v/>
      </c>
      <c r="AJ45" s="35" t="str">
        <f t="shared" ca="1" si="61"/>
        <v/>
      </c>
      <c r="AK45" s="35" t="str">
        <f t="shared" ca="1" si="62"/>
        <v/>
      </c>
      <c r="AL45" s="35" t="str">
        <f t="shared" ca="1" si="63"/>
        <v/>
      </c>
      <c r="AM45" s="35" t="str">
        <f t="shared" ca="1" si="64"/>
        <v/>
      </c>
      <c r="AN45" s="40" t="str">
        <f t="shared" ca="1" si="65"/>
        <v/>
      </c>
    </row>
    <row r="46" spans="1:40" ht="21" customHeight="1" x14ac:dyDescent="0.2">
      <c r="A46" s="330" t="str">
        <f t="shared" si="77"/>
        <v>CT 9. Développer son agilité numérique</v>
      </c>
      <c r="B46" s="331"/>
      <c r="C46" s="331"/>
      <c r="D46" s="331"/>
      <c r="E46" s="35" t="str">
        <f t="shared" ca="1" si="40"/>
        <v/>
      </c>
      <c r="F46" s="35" t="str">
        <f t="shared" ca="1" si="66"/>
        <v/>
      </c>
      <c r="G46" s="35" t="str">
        <f t="shared" ca="1" si="67"/>
        <v/>
      </c>
      <c r="H46" s="35" t="str">
        <f t="shared" ca="1" si="68"/>
        <v/>
      </c>
      <c r="I46" s="35" t="str">
        <f t="shared" ca="1" si="69"/>
        <v/>
      </c>
      <c r="J46" s="35" t="str">
        <f t="shared" ca="1" si="70"/>
        <v/>
      </c>
      <c r="K46" s="35" t="str">
        <f t="shared" ca="1" si="71"/>
        <v/>
      </c>
      <c r="L46" s="35" t="str">
        <f t="shared" ca="1" si="72"/>
        <v/>
      </c>
      <c r="M46" s="35" t="str">
        <f t="shared" ca="1" si="73"/>
        <v/>
      </c>
      <c r="N46" s="35" t="str">
        <f t="shared" ca="1" si="74"/>
        <v/>
      </c>
      <c r="O46" s="35" t="str">
        <f t="shared" ca="1" si="75"/>
        <v/>
      </c>
      <c r="P46" s="35" t="str">
        <f t="shared" ca="1" si="41"/>
        <v/>
      </c>
      <c r="Q46" s="35" t="str">
        <f t="shared" ca="1" si="42"/>
        <v/>
      </c>
      <c r="R46" s="35" t="str">
        <f t="shared" ca="1" si="43"/>
        <v/>
      </c>
      <c r="S46" s="35" t="str">
        <f t="shared" ca="1" si="44"/>
        <v/>
      </c>
      <c r="T46" s="35" t="str">
        <f t="shared" ca="1" si="45"/>
        <v/>
      </c>
      <c r="U46" s="35" t="str">
        <f t="shared" ca="1" si="46"/>
        <v/>
      </c>
      <c r="V46" s="35" t="str">
        <f t="shared" ca="1" si="47"/>
        <v/>
      </c>
      <c r="W46" s="35" t="str">
        <f t="shared" ca="1" si="48"/>
        <v/>
      </c>
      <c r="X46" s="35" t="str">
        <f t="shared" ca="1" si="49"/>
        <v/>
      </c>
      <c r="Y46" s="35" t="str">
        <f t="shared" ca="1" si="50"/>
        <v/>
      </c>
      <c r="Z46" s="35" t="str">
        <f t="shared" ca="1" si="51"/>
        <v/>
      </c>
      <c r="AA46" s="35" t="str">
        <f t="shared" ca="1" si="52"/>
        <v/>
      </c>
      <c r="AB46" s="35" t="str">
        <f t="shared" ca="1" si="53"/>
        <v/>
      </c>
      <c r="AC46" s="35" t="str">
        <f t="shared" ca="1" si="54"/>
        <v/>
      </c>
      <c r="AD46" s="35" t="str">
        <f t="shared" ca="1" si="55"/>
        <v/>
      </c>
      <c r="AE46" s="35" t="str">
        <f t="shared" ca="1" si="56"/>
        <v/>
      </c>
      <c r="AF46" s="35" t="str">
        <f t="shared" ca="1" si="57"/>
        <v/>
      </c>
      <c r="AG46" s="35" t="str">
        <f t="shared" ca="1" si="58"/>
        <v/>
      </c>
      <c r="AH46" s="35" t="str">
        <f t="shared" ca="1" si="59"/>
        <v/>
      </c>
      <c r="AI46" s="35" t="str">
        <f t="shared" ca="1" si="60"/>
        <v/>
      </c>
      <c r="AJ46" s="35" t="str">
        <f t="shared" ca="1" si="61"/>
        <v/>
      </c>
      <c r="AK46" s="35" t="str">
        <f t="shared" ca="1" si="62"/>
        <v/>
      </c>
      <c r="AL46" s="35" t="str">
        <f t="shared" ca="1" si="63"/>
        <v/>
      </c>
      <c r="AM46" s="35" t="str">
        <f t="shared" ca="1" si="64"/>
        <v/>
      </c>
      <c r="AN46" s="40" t="str">
        <f t="shared" ca="1" si="65"/>
        <v/>
      </c>
    </row>
    <row r="47" spans="1:40" ht="21" customHeight="1" x14ac:dyDescent="0.2">
      <c r="A47" s="330" t="str">
        <f t="shared" si="77"/>
        <v>CT 10. Adopter une posture professionnelle (non verbal)</v>
      </c>
      <c r="B47" s="331"/>
      <c r="C47" s="331"/>
      <c r="D47" s="331"/>
      <c r="E47" s="35" t="str">
        <f t="shared" ca="1" si="40"/>
        <v/>
      </c>
      <c r="F47" s="35" t="str">
        <f t="shared" ca="1" si="66"/>
        <v/>
      </c>
      <c r="G47" s="35" t="str">
        <f t="shared" ca="1" si="67"/>
        <v/>
      </c>
      <c r="H47" s="35" t="str">
        <f t="shared" ca="1" si="68"/>
        <v/>
      </c>
      <c r="I47" s="35" t="str">
        <f t="shared" ca="1" si="69"/>
        <v/>
      </c>
      <c r="J47" s="35" t="str">
        <f t="shared" ca="1" si="70"/>
        <v/>
      </c>
      <c r="K47" s="35" t="str">
        <f t="shared" ca="1" si="71"/>
        <v/>
      </c>
      <c r="L47" s="35" t="str">
        <f t="shared" ca="1" si="72"/>
        <v/>
      </c>
      <c r="M47" s="35" t="str">
        <f t="shared" ca="1" si="73"/>
        <v/>
      </c>
      <c r="N47" s="35" t="str">
        <f t="shared" ca="1" si="74"/>
        <v/>
      </c>
      <c r="O47" s="35" t="str">
        <f t="shared" ca="1" si="75"/>
        <v/>
      </c>
      <c r="P47" s="35" t="str">
        <f t="shared" ca="1" si="41"/>
        <v/>
      </c>
      <c r="Q47" s="35" t="str">
        <f t="shared" ca="1" si="42"/>
        <v/>
      </c>
      <c r="R47" s="35" t="str">
        <f t="shared" ca="1" si="43"/>
        <v/>
      </c>
      <c r="S47" s="35" t="str">
        <f t="shared" ca="1" si="44"/>
        <v/>
      </c>
      <c r="T47" s="35" t="str">
        <f t="shared" ca="1" si="45"/>
        <v/>
      </c>
      <c r="U47" s="35" t="str">
        <f t="shared" ca="1" si="46"/>
        <v/>
      </c>
      <c r="V47" s="35" t="str">
        <f t="shared" ca="1" si="47"/>
        <v/>
      </c>
      <c r="W47" s="35" t="str">
        <f t="shared" ca="1" si="48"/>
        <v/>
      </c>
      <c r="X47" s="35" t="str">
        <f t="shared" ca="1" si="49"/>
        <v/>
      </c>
      <c r="Y47" s="35" t="str">
        <f t="shared" ca="1" si="50"/>
        <v/>
      </c>
      <c r="Z47" s="35" t="str">
        <f t="shared" ca="1" si="51"/>
        <v/>
      </c>
      <c r="AA47" s="35" t="str">
        <f t="shared" ca="1" si="52"/>
        <v/>
      </c>
      <c r="AB47" s="35" t="str">
        <f t="shared" ca="1" si="53"/>
        <v/>
      </c>
      <c r="AC47" s="35" t="str">
        <f t="shared" ca="1" si="54"/>
        <v/>
      </c>
      <c r="AD47" s="35" t="str">
        <f t="shared" ca="1" si="55"/>
        <v/>
      </c>
      <c r="AE47" s="35" t="str">
        <f t="shared" ca="1" si="56"/>
        <v/>
      </c>
      <c r="AF47" s="35" t="str">
        <f t="shared" ca="1" si="57"/>
        <v/>
      </c>
      <c r="AG47" s="35" t="str">
        <f t="shared" ca="1" si="58"/>
        <v/>
      </c>
      <c r="AH47" s="35" t="str">
        <f t="shared" ca="1" si="59"/>
        <v/>
      </c>
      <c r="AI47" s="35" t="str">
        <f t="shared" ca="1" si="60"/>
        <v/>
      </c>
      <c r="AJ47" s="35" t="str">
        <f t="shared" ca="1" si="61"/>
        <v/>
      </c>
      <c r="AK47" s="35" t="str">
        <f t="shared" ca="1" si="62"/>
        <v/>
      </c>
      <c r="AL47" s="35" t="str">
        <f t="shared" ca="1" si="63"/>
        <v/>
      </c>
      <c r="AM47" s="35" t="str">
        <f t="shared" ca="1" si="64"/>
        <v/>
      </c>
      <c r="AN47" s="40" t="str">
        <f t="shared" ca="1" si="65"/>
        <v/>
      </c>
    </row>
    <row r="48" spans="1:40" ht="21" customHeight="1" x14ac:dyDescent="0.2">
      <c r="A48" s="330" t="str">
        <f t="shared" si="77"/>
        <v>CT 11. S'autoévaluer</v>
      </c>
      <c r="B48" s="331"/>
      <c r="C48" s="331"/>
      <c r="D48" s="331"/>
      <c r="E48" s="35" t="str">
        <f t="shared" ca="1" si="40"/>
        <v/>
      </c>
      <c r="F48" s="35" t="str">
        <f t="shared" ca="1" si="66"/>
        <v/>
      </c>
      <c r="G48" s="35" t="str">
        <f t="shared" ca="1" si="67"/>
        <v/>
      </c>
      <c r="H48" s="35" t="str">
        <f t="shared" ca="1" si="68"/>
        <v/>
      </c>
      <c r="I48" s="35" t="str">
        <f t="shared" ca="1" si="69"/>
        <v/>
      </c>
      <c r="J48" s="35" t="str">
        <f t="shared" ca="1" si="70"/>
        <v/>
      </c>
      <c r="K48" s="35" t="str">
        <f t="shared" ca="1" si="71"/>
        <v/>
      </c>
      <c r="L48" s="35" t="str">
        <f t="shared" ca="1" si="72"/>
        <v/>
      </c>
      <c r="M48" s="35" t="str">
        <f t="shared" ca="1" si="73"/>
        <v/>
      </c>
      <c r="N48" s="35" t="str">
        <f t="shared" ca="1" si="74"/>
        <v/>
      </c>
      <c r="O48" s="35" t="str">
        <f t="shared" ca="1" si="75"/>
        <v/>
      </c>
      <c r="P48" s="35" t="str">
        <f t="shared" ca="1" si="41"/>
        <v/>
      </c>
      <c r="Q48" s="35" t="str">
        <f t="shared" ca="1" si="42"/>
        <v/>
      </c>
      <c r="R48" s="35" t="str">
        <f t="shared" ca="1" si="43"/>
        <v/>
      </c>
      <c r="S48" s="35" t="str">
        <f t="shared" ca="1" si="44"/>
        <v/>
      </c>
      <c r="T48" s="35" t="str">
        <f t="shared" ca="1" si="45"/>
        <v/>
      </c>
      <c r="U48" s="35" t="str">
        <f t="shared" ca="1" si="46"/>
        <v/>
      </c>
      <c r="V48" s="35" t="str">
        <f t="shared" ca="1" si="47"/>
        <v/>
      </c>
      <c r="W48" s="35" t="str">
        <f t="shared" ca="1" si="48"/>
        <v/>
      </c>
      <c r="X48" s="35" t="str">
        <f t="shared" ca="1" si="49"/>
        <v/>
      </c>
      <c r="Y48" s="35" t="str">
        <f t="shared" ca="1" si="50"/>
        <v/>
      </c>
      <c r="Z48" s="35" t="str">
        <f t="shared" ca="1" si="51"/>
        <v/>
      </c>
      <c r="AA48" s="35" t="str">
        <f t="shared" ca="1" si="52"/>
        <v/>
      </c>
      <c r="AB48" s="35" t="str">
        <f t="shared" ca="1" si="53"/>
        <v/>
      </c>
      <c r="AC48" s="35" t="str">
        <f t="shared" ca="1" si="54"/>
        <v/>
      </c>
      <c r="AD48" s="35" t="str">
        <f t="shared" ca="1" si="55"/>
        <v/>
      </c>
      <c r="AE48" s="35" t="str">
        <f t="shared" ca="1" si="56"/>
        <v/>
      </c>
      <c r="AF48" s="35" t="str">
        <f t="shared" ca="1" si="57"/>
        <v/>
      </c>
      <c r="AG48" s="35" t="str">
        <f t="shared" ca="1" si="58"/>
        <v/>
      </c>
      <c r="AH48" s="35" t="str">
        <f t="shared" ca="1" si="59"/>
        <v/>
      </c>
      <c r="AI48" s="35" t="str">
        <f t="shared" ca="1" si="60"/>
        <v/>
      </c>
      <c r="AJ48" s="35" t="str">
        <f t="shared" ca="1" si="61"/>
        <v/>
      </c>
      <c r="AK48" s="35" t="str">
        <f t="shared" ca="1" si="62"/>
        <v/>
      </c>
      <c r="AL48" s="35" t="str">
        <f t="shared" ca="1" si="63"/>
        <v/>
      </c>
      <c r="AM48" s="35" t="str">
        <f t="shared" ca="1" si="64"/>
        <v/>
      </c>
      <c r="AN48" s="40" t="str">
        <f t="shared" ca="1" si="65"/>
        <v/>
      </c>
    </row>
    <row r="49" spans="1:40" ht="21" customHeight="1" x14ac:dyDescent="0.2">
      <c r="A49" s="330" t="str">
        <f t="shared" si="77"/>
        <v/>
      </c>
      <c r="B49" s="331"/>
      <c r="C49" s="331"/>
      <c r="D49" s="331"/>
      <c r="E49" s="35" t="str">
        <f t="shared" ca="1" si="40"/>
        <v/>
      </c>
      <c r="F49" s="35" t="str">
        <f t="shared" ca="1" si="66"/>
        <v/>
      </c>
      <c r="G49" s="35" t="str">
        <f t="shared" ca="1" si="67"/>
        <v/>
      </c>
      <c r="H49" s="35" t="str">
        <f t="shared" ca="1" si="68"/>
        <v/>
      </c>
      <c r="I49" s="35" t="str">
        <f t="shared" ca="1" si="69"/>
        <v/>
      </c>
      <c r="J49" s="35" t="str">
        <f t="shared" ca="1" si="70"/>
        <v/>
      </c>
      <c r="K49" s="35" t="str">
        <f t="shared" ca="1" si="71"/>
        <v/>
      </c>
      <c r="L49" s="35" t="str">
        <f t="shared" ca="1" si="72"/>
        <v/>
      </c>
      <c r="M49" s="35" t="str">
        <f t="shared" ca="1" si="73"/>
        <v/>
      </c>
      <c r="N49" s="35" t="str">
        <f t="shared" ca="1" si="74"/>
        <v/>
      </c>
      <c r="O49" s="35" t="str">
        <f t="shared" ca="1" si="75"/>
        <v/>
      </c>
      <c r="P49" s="35" t="str">
        <f t="shared" ca="1" si="41"/>
        <v/>
      </c>
      <c r="Q49" s="35" t="str">
        <f t="shared" ca="1" si="42"/>
        <v/>
      </c>
      <c r="R49" s="35" t="str">
        <f t="shared" ca="1" si="43"/>
        <v/>
      </c>
      <c r="S49" s="35" t="str">
        <f t="shared" ca="1" si="44"/>
        <v/>
      </c>
      <c r="T49" s="35" t="str">
        <f t="shared" ca="1" si="45"/>
        <v/>
      </c>
      <c r="U49" s="35" t="str">
        <f t="shared" ca="1" si="46"/>
        <v/>
      </c>
      <c r="V49" s="35" t="str">
        <f t="shared" ca="1" si="47"/>
        <v/>
      </c>
      <c r="W49" s="35" t="str">
        <f t="shared" ca="1" si="48"/>
        <v/>
      </c>
      <c r="X49" s="35" t="str">
        <f t="shared" ca="1" si="49"/>
        <v/>
      </c>
      <c r="Y49" s="35" t="str">
        <f t="shared" ca="1" si="50"/>
        <v/>
      </c>
      <c r="Z49" s="35" t="str">
        <f t="shared" ca="1" si="51"/>
        <v/>
      </c>
      <c r="AA49" s="35" t="str">
        <f t="shared" ca="1" si="52"/>
        <v/>
      </c>
      <c r="AB49" s="35" t="str">
        <f t="shared" ca="1" si="53"/>
        <v/>
      </c>
      <c r="AC49" s="35" t="str">
        <f t="shared" ca="1" si="54"/>
        <v/>
      </c>
      <c r="AD49" s="35" t="str">
        <f t="shared" ca="1" si="55"/>
        <v/>
      </c>
      <c r="AE49" s="35" t="str">
        <f t="shared" ca="1" si="56"/>
        <v/>
      </c>
      <c r="AF49" s="35" t="str">
        <f t="shared" ca="1" si="57"/>
        <v/>
      </c>
      <c r="AG49" s="35" t="str">
        <f t="shared" ca="1" si="58"/>
        <v/>
      </c>
      <c r="AH49" s="35" t="str">
        <f t="shared" ca="1" si="59"/>
        <v/>
      </c>
      <c r="AI49" s="35" t="str">
        <f t="shared" ca="1" si="60"/>
        <v/>
      </c>
      <c r="AJ49" s="35" t="str">
        <f t="shared" ca="1" si="61"/>
        <v/>
      </c>
      <c r="AK49" s="35" t="str">
        <f t="shared" ca="1" si="62"/>
        <v/>
      </c>
      <c r="AL49" s="35" t="str">
        <f t="shared" ca="1" si="63"/>
        <v/>
      </c>
      <c r="AM49" s="35" t="str">
        <f t="shared" ca="1" si="64"/>
        <v/>
      </c>
      <c r="AN49" s="40" t="str">
        <f t="shared" ca="1" si="65"/>
        <v/>
      </c>
    </row>
    <row r="50" spans="1:40" ht="21" customHeight="1" x14ac:dyDescent="0.2">
      <c r="A50" s="330" t="str">
        <f t="shared" si="77"/>
        <v/>
      </c>
      <c r="B50" s="331"/>
      <c r="C50" s="331"/>
      <c r="D50" s="331"/>
      <c r="E50" s="35" t="str">
        <f t="shared" ca="1" si="40"/>
        <v/>
      </c>
      <c r="F50" s="35" t="str">
        <f t="shared" ca="1" si="66"/>
        <v/>
      </c>
      <c r="G50" s="35" t="str">
        <f t="shared" ca="1" si="67"/>
        <v/>
      </c>
      <c r="H50" s="35" t="str">
        <f t="shared" ca="1" si="68"/>
        <v/>
      </c>
      <c r="I50" s="35" t="str">
        <f t="shared" ca="1" si="69"/>
        <v/>
      </c>
      <c r="J50" s="35" t="str">
        <f t="shared" ca="1" si="70"/>
        <v/>
      </c>
      <c r="K50" s="35" t="str">
        <f t="shared" ca="1" si="71"/>
        <v/>
      </c>
      <c r="L50" s="35" t="str">
        <f t="shared" ca="1" si="72"/>
        <v/>
      </c>
      <c r="M50" s="35" t="str">
        <f t="shared" ca="1" si="73"/>
        <v/>
      </c>
      <c r="N50" s="35" t="str">
        <f t="shared" ca="1" si="74"/>
        <v/>
      </c>
      <c r="O50" s="35" t="str">
        <f t="shared" ca="1" si="75"/>
        <v/>
      </c>
      <c r="P50" s="35" t="str">
        <f t="shared" ca="1" si="41"/>
        <v/>
      </c>
      <c r="Q50" s="35" t="str">
        <f t="shared" ca="1" si="42"/>
        <v/>
      </c>
      <c r="R50" s="35" t="str">
        <f t="shared" ca="1" si="43"/>
        <v/>
      </c>
      <c r="S50" s="35" t="str">
        <f t="shared" ca="1" si="44"/>
        <v/>
      </c>
      <c r="T50" s="35" t="str">
        <f t="shared" ca="1" si="45"/>
        <v/>
      </c>
      <c r="U50" s="35" t="str">
        <f t="shared" ca="1" si="46"/>
        <v/>
      </c>
      <c r="V50" s="35" t="str">
        <f t="shared" ca="1" si="47"/>
        <v/>
      </c>
      <c r="W50" s="35" t="str">
        <f t="shared" ca="1" si="48"/>
        <v/>
      </c>
      <c r="X50" s="35" t="str">
        <f t="shared" ca="1" si="49"/>
        <v/>
      </c>
      <c r="Y50" s="35" t="str">
        <f t="shared" ca="1" si="50"/>
        <v/>
      </c>
      <c r="Z50" s="35" t="str">
        <f t="shared" ca="1" si="51"/>
        <v/>
      </c>
      <c r="AA50" s="35" t="str">
        <f t="shared" ca="1" si="52"/>
        <v/>
      </c>
      <c r="AB50" s="35" t="str">
        <f t="shared" ca="1" si="53"/>
        <v/>
      </c>
      <c r="AC50" s="35" t="str">
        <f t="shared" ca="1" si="54"/>
        <v/>
      </c>
      <c r="AD50" s="35" t="str">
        <f t="shared" ca="1" si="55"/>
        <v/>
      </c>
      <c r="AE50" s="35" t="str">
        <f t="shared" ca="1" si="56"/>
        <v/>
      </c>
      <c r="AF50" s="35" t="str">
        <f t="shared" ca="1" si="57"/>
        <v/>
      </c>
      <c r="AG50" s="35" t="str">
        <f t="shared" ca="1" si="58"/>
        <v/>
      </c>
      <c r="AH50" s="35" t="str">
        <f t="shared" ca="1" si="59"/>
        <v/>
      </c>
      <c r="AI50" s="35" t="str">
        <f t="shared" ca="1" si="60"/>
        <v/>
      </c>
      <c r="AJ50" s="35" t="str">
        <f t="shared" ca="1" si="61"/>
        <v/>
      </c>
      <c r="AK50" s="35" t="str">
        <f t="shared" ca="1" si="62"/>
        <v/>
      </c>
      <c r="AL50" s="35" t="str">
        <f t="shared" ca="1" si="63"/>
        <v/>
      </c>
      <c r="AM50" s="35" t="str">
        <f t="shared" ca="1" si="64"/>
        <v/>
      </c>
      <c r="AN50" s="40" t="str">
        <f t="shared" ca="1" si="65"/>
        <v/>
      </c>
    </row>
    <row r="51" spans="1:40" ht="21" customHeight="1" x14ac:dyDescent="0.2">
      <c r="A51" s="330" t="str">
        <f t="shared" si="77"/>
        <v/>
      </c>
      <c r="B51" s="331"/>
      <c r="C51" s="331"/>
      <c r="D51" s="331"/>
      <c r="E51" s="35" t="str">
        <f t="shared" ca="1" si="40"/>
        <v/>
      </c>
      <c r="F51" s="35" t="str">
        <f t="shared" ca="1" si="66"/>
        <v/>
      </c>
      <c r="G51" s="35" t="str">
        <f t="shared" ca="1" si="67"/>
        <v/>
      </c>
      <c r="H51" s="35" t="str">
        <f t="shared" ca="1" si="68"/>
        <v/>
      </c>
      <c r="I51" s="35" t="str">
        <f t="shared" ca="1" si="69"/>
        <v/>
      </c>
      <c r="J51" s="35" t="str">
        <f t="shared" ca="1" si="70"/>
        <v/>
      </c>
      <c r="K51" s="35" t="str">
        <f t="shared" ca="1" si="71"/>
        <v/>
      </c>
      <c r="L51" s="35" t="str">
        <f t="shared" ca="1" si="72"/>
        <v/>
      </c>
      <c r="M51" s="35" t="str">
        <f t="shared" ca="1" si="73"/>
        <v/>
      </c>
      <c r="N51" s="35" t="str">
        <f t="shared" ca="1" si="74"/>
        <v/>
      </c>
      <c r="O51" s="35" t="str">
        <f t="shared" ca="1" si="75"/>
        <v/>
      </c>
      <c r="P51" s="35" t="str">
        <f t="shared" ca="1" si="41"/>
        <v/>
      </c>
      <c r="Q51" s="35" t="str">
        <f t="shared" ca="1" si="42"/>
        <v/>
      </c>
      <c r="R51" s="35" t="str">
        <f t="shared" ca="1" si="43"/>
        <v/>
      </c>
      <c r="S51" s="35" t="str">
        <f t="shared" ca="1" si="44"/>
        <v/>
      </c>
      <c r="T51" s="35" t="str">
        <f t="shared" ca="1" si="45"/>
        <v/>
      </c>
      <c r="U51" s="35" t="str">
        <f t="shared" ca="1" si="46"/>
        <v/>
      </c>
      <c r="V51" s="35" t="str">
        <f t="shared" ca="1" si="47"/>
        <v/>
      </c>
      <c r="W51" s="35" t="str">
        <f t="shared" ca="1" si="48"/>
        <v/>
      </c>
      <c r="X51" s="35" t="str">
        <f t="shared" ca="1" si="49"/>
        <v/>
      </c>
      <c r="Y51" s="35" t="str">
        <f t="shared" ca="1" si="50"/>
        <v/>
      </c>
      <c r="Z51" s="35" t="str">
        <f t="shared" ca="1" si="51"/>
        <v/>
      </c>
      <c r="AA51" s="35" t="str">
        <f t="shared" ca="1" si="52"/>
        <v/>
      </c>
      <c r="AB51" s="35" t="str">
        <f t="shared" ca="1" si="53"/>
        <v/>
      </c>
      <c r="AC51" s="35" t="str">
        <f t="shared" ca="1" si="54"/>
        <v/>
      </c>
      <c r="AD51" s="35" t="str">
        <f t="shared" ca="1" si="55"/>
        <v/>
      </c>
      <c r="AE51" s="35" t="str">
        <f t="shared" ca="1" si="56"/>
        <v/>
      </c>
      <c r="AF51" s="35" t="str">
        <f t="shared" ca="1" si="57"/>
        <v/>
      </c>
      <c r="AG51" s="35" t="str">
        <f t="shared" ca="1" si="58"/>
        <v/>
      </c>
      <c r="AH51" s="35" t="str">
        <f t="shared" ca="1" si="59"/>
        <v/>
      </c>
      <c r="AI51" s="35" t="str">
        <f t="shared" ca="1" si="60"/>
        <v/>
      </c>
      <c r="AJ51" s="35" t="str">
        <f t="shared" ca="1" si="61"/>
        <v/>
      </c>
      <c r="AK51" s="35" t="str">
        <f t="shared" ca="1" si="62"/>
        <v/>
      </c>
      <c r="AL51" s="35" t="str">
        <f t="shared" ca="1" si="63"/>
        <v/>
      </c>
      <c r="AM51" s="35" t="str">
        <f t="shared" ca="1" si="64"/>
        <v/>
      </c>
      <c r="AN51" s="40" t="str">
        <f t="shared" ca="1" si="65"/>
        <v/>
      </c>
    </row>
    <row r="52" spans="1:40" ht="21" customHeight="1" x14ac:dyDescent="0.2">
      <c r="A52" s="330" t="str">
        <f t="shared" si="77"/>
        <v/>
      </c>
      <c r="B52" s="331"/>
      <c r="C52" s="331"/>
      <c r="D52" s="331"/>
      <c r="E52" s="35" t="str">
        <f t="shared" ca="1" si="40"/>
        <v/>
      </c>
      <c r="F52" s="35" t="str">
        <f t="shared" ca="1" si="66"/>
        <v/>
      </c>
      <c r="G52" s="35" t="str">
        <f t="shared" ca="1" si="67"/>
        <v/>
      </c>
      <c r="H52" s="35" t="str">
        <f t="shared" ca="1" si="68"/>
        <v/>
      </c>
      <c r="I52" s="35" t="str">
        <f t="shared" ca="1" si="69"/>
        <v/>
      </c>
      <c r="J52" s="35" t="str">
        <f t="shared" ca="1" si="70"/>
        <v/>
      </c>
      <c r="K52" s="35" t="str">
        <f t="shared" ca="1" si="71"/>
        <v/>
      </c>
      <c r="L52" s="35" t="str">
        <f t="shared" ca="1" si="72"/>
        <v/>
      </c>
      <c r="M52" s="35" t="str">
        <f t="shared" ca="1" si="73"/>
        <v/>
      </c>
      <c r="N52" s="35" t="str">
        <f t="shared" ca="1" si="74"/>
        <v/>
      </c>
      <c r="O52" s="35" t="str">
        <f t="shared" ca="1" si="75"/>
        <v/>
      </c>
      <c r="P52" s="35" t="str">
        <f t="shared" ca="1" si="41"/>
        <v/>
      </c>
      <c r="Q52" s="35" t="str">
        <f t="shared" ca="1" si="42"/>
        <v/>
      </c>
      <c r="R52" s="35" t="str">
        <f t="shared" ca="1" si="43"/>
        <v/>
      </c>
      <c r="S52" s="35" t="str">
        <f t="shared" ca="1" si="44"/>
        <v/>
      </c>
      <c r="T52" s="35" t="str">
        <f t="shared" ca="1" si="45"/>
        <v/>
      </c>
      <c r="U52" s="35" t="str">
        <f t="shared" ca="1" si="46"/>
        <v/>
      </c>
      <c r="V52" s="35" t="str">
        <f t="shared" ca="1" si="47"/>
        <v/>
      </c>
      <c r="W52" s="35" t="str">
        <f t="shared" ca="1" si="48"/>
        <v/>
      </c>
      <c r="X52" s="35" t="str">
        <f t="shared" ca="1" si="49"/>
        <v/>
      </c>
      <c r="Y52" s="35" t="str">
        <f t="shared" ca="1" si="50"/>
        <v/>
      </c>
      <c r="Z52" s="35" t="str">
        <f t="shared" ca="1" si="51"/>
        <v/>
      </c>
      <c r="AA52" s="35" t="str">
        <f t="shared" ca="1" si="52"/>
        <v/>
      </c>
      <c r="AB52" s="35" t="str">
        <f t="shared" ca="1" si="53"/>
        <v/>
      </c>
      <c r="AC52" s="35" t="str">
        <f t="shared" ca="1" si="54"/>
        <v/>
      </c>
      <c r="AD52" s="35" t="str">
        <f t="shared" ca="1" si="55"/>
        <v/>
      </c>
      <c r="AE52" s="35" t="str">
        <f t="shared" ca="1" si="56"/>
        <v/>
      </c>
      <c r="AF52" s="35" t="str">
        <f t="shared" ca="1" si="57"/>
        <v/>
      </c>
      <c r="AG52" s="35" t="str">
        <f t="shared" ca="1" si="58"/>
        <v/>
      </c>
      <c r="AH52" s="35" t="str">
        <f t="shared" ca="1" si="59"/>
        <v/>
      </c>
      <c r="AI52" s="35" t="str">
        <f t="shared" ca="1" si="60"/>
        <v/>
      </c>
      <c r="AJ52" s="35" t="str">
        <f t="shared" ca="1" si="61"/>
        <v/>
      </c>
      <c r="AK52" s="35" t="str">
        <f t="shared" ca="1" si="62"/>
        <v/>
      </c>
      <c r="AL52" s="35" t="str">
        <f t="shared" ca="1" si="63"/>
        <v/>
      </c>
      <c r="AM52" s="35" t="str">
        <f t="shared" ca="1" si="64"/>
        <v/>
      </c>
      <c r="AN52" s="40" t="str">
        <f t="shared" ca="1" si="65"/>
        <v/>
      </c>
    </row>
    <row r="53" spans="1:40" ht="21" customHeight="1" x14ac:dyDescent="0.2">
      <c r="A53" s="330" t="str">
        <f t="shared" si="77"/>
        <v/>
      </c>
      <c r="B53" s="331"/>
      <c r="C53" s="331"/>
      <c r="D53" s="331"/>
      <c r="E53" s="35" t="str">
        <f t="shared" ca="1" si="40"/>
        <v/>
      </c>
      <c r="F53" s="35" t="str">
        <f t="shared" ca="1" si="66"/>
        <v/>
      </c>
      <c r="G53" s="35" t="str">
        <f t="shared" ca="1" si="67"/>
        <v/>
      </c>
      <c r="H53" s="35" t="str">
        <f t="shared" ca="1" si="68"/>
        <v/>
      </c>
      <c r="I53" s="35" t="str">
        <f t="shared" ca="1" si="69"/>
        <v/>
      </c>
      <c r="J53" s="35" t="str">
        <f t="shared" ca="1" si="70"/>
        <v/>
      </c>
      <c r="K53" s="35" t="str">
        <f t="shared" ca="1" si="71"/>
        <v/>
      </c>
      <c r="L53" s="35" t="str">
        <f t="shared" ca="1" si="72"/>
        <v/>
      </c>
      <c r="M53" s="35" t="str">
        <f t="shared" ca="1" si="73"/>
        <v/>
      </c>
      <c r="N53" s="35" t="str">
        <f t="shared" ca="1" si="74"/>
        <v/>
      </c>
      <c r="O53" s="35" t="str">
        <f t="shared" ca="1" si="75"/>
        <v/>
      </c>
      <c r="P53" s="35" t="str">
        <f t="shared" ca="1" si="41"/>
        <v/>
      </c>
      <c r="Q53" s="35" t="str">
        <f t="shared" ca="1" si="42"/>
        <v/>
      </c>
      <c r="R53" s="35" t="str">
        <f t="shared" ca="1" si="43"/>
        <v/>
      </c>
      <c r="S53" s="35" t="str">
        <f t="shared" ca="1" si="44"/>
        <v/>
      </c>
      <c r="T53" s="35" t="str">
        <f t="shared" ca="1" si="45"/>
        <v/>
      </c>
      <c r="U53" s="35" t="str">
        <f t="shared" ca="1" si="46"/>
        <v/>
      </c>
      <c r="V53" s="35" t="str">
        <f t="shared" ca="1" si="47"/>
        <v/>
      </c>
      <c r="W53" s="35" t="str">
        <f t="shared" ca="1" si="48"/>
        <v/>
      </c>
      <c r="X53" s="35" t="str">
        <f t="shared" ca="1" si="49"/>
        <v/>
      </c>
      <c r="Y53" s="35" t="str">
        <f t="shared" ca="1" si="50"/>
        <v/>
      </c>
      <c r="Z53" s="35" t="str">
        <f t="shared" ca="1" si="51"/>
        <v/>
      </c>
      <c r="AA53" s="35" t="str">
        <f t="shared" ca="1" si="52"/>
        <v/>
      </c>
      <c r="AB53" s="35" t="str">
        <f t="shared" ca="1" si="53"/>
        <v/>
      </c>
      <c r="AC53" s="35" t="str">
        <f t="shared" ca="1" si="54"/>
        <v/>
      </c>
      <c r="AD53" s="35" t="str">
        <f t="shared" ca="1" si="55"/>
        <v/>
      </c>
      <c r="AE53" s="35" t="str">
        <f t="shared" ca="1" si="56"/>
        <v/>
      </c>
      <c r="AF53" s="35" t="str">
        <f t="shared" ca="1" si="57"/>
        <v/>
      </c>
      <c r="AG53" s="35" t="str">
        <f t="shared" ca="1" si="58"/>
        <v/>
      </c>
      <c r="AH53" s="35" t="str">
        <f t="shared" ca="1" si="59"/>
        <v/>
      </c>
      <c r="AI53" s="35" t="str">
        <f t="shared" ca="1" si="60"/>
        <v/>
      </c>
      <c r="AJ53" s="35" t="str">
        <f t="shared" ca="1" si="61"/>
        <v/>
      </c>
      <c r="AK53" s="35" t="str">
        <f t="shared" ca="1" si="62"/>
        <v/>
      </c>
      <c r="AL53" s="35" t="str">
        <f t="shared" ca="1" si="63"/>
        <v/>
      </c>
      <c r="AM53" s="35" t="str">
        <f t="shared" ca="1" si="64"/>
        <v/>
      </c>
      <c r="AN53" s="40" t="str">
        <f t="shared" ca="1" si="65"/>
        <v/>
      </c>
    </row>
    <row r="54" spans="1:40" ht="21" customHeight="1" x14ac:dyDescent="0.2">
      <c r="A54" s="330" t="str">
        <f t="shared" si="77"/>
        <v/>
      </c>
      <c r="B54" s="331"/>
      <c r="C54" s="331"/>
      <c r="D54" s="331"/>
      <c r="E54" s="35" t="str">
        <f t="shared" ca="1" si="40"/>
        <v/>
      </c>
      <c r="F54" s="35" t="str">
        <f t="shared" ca="1" si="66"/>
        <v/>
      </c>
      <c r="G54" s="35" t="str">
        <f t="shared" ca="1" si="67"/>
        <v/>
      </c>
      <c r="H54" s="35" t="str">
        <f t="shared" ca="1" si="68"/>
        <v/>
      </c>
      <c r="I54" s="35" t="str">
        <f t="shared" ca="1" si="69"/>
        <v/>
      </c>
      <c r="J54" s="35" t="str">
        <f t="shared" ca="1" si="70"/>
        <v/>
      </c>
      <c r="K54" s="35" t="str">
        <f t="shared" ca="1" si="71"/>
        <v/>
      </c>
      <c r="L54" s="35" t="str">
        <f t="shared" ca="1" si="72"/>
        <v/>
      </c>
      <c r="M54" s="35" t="str">
        <f t="shared" ca="1" si="73"/>
        <v/>
      </c>
      <c r="N54" s="35" t="str">
        <f t="shared" ca="1" si="74"/>
        <v/>
      </c>
      <c r="O54" s="35" t="str">
        <f t="shared" ca="1" si="75"/>
        <v/>
      </c>
      <c r="P54" s="35" t="str">
        <f t="shared" ca="1" si="41"/>
        <v/>
      </c>
      <c r="Q54" s="35" t="str">
        <f t="shared" ca="1" si="42"/>
        <v/>
      </c>
      <c r="R54" s="35" t="str">
        <f t="shared" ca="1" si="43"/>
        <v/>
      </c>
      <c r="S54" s="35" t="str">
        <f t="shared" ca="1" si="44"/>
        <v/>
      </c>
      <c r="T54" s="35" t="str">
        <f t="shared" ca="1" si="45"/>
        <v/>
      </c>
      <c r="U54" s="35" t="str">
        <f t="shared" ca="1" si="46"/>
        <v/>
      </c>
      <c r="V54" s="35" t="str">
        <f t="shared" ca="1" si="47"/>
        <v/>
      </c>
      <c r="W54" s="35" t="str">
        <f t="shared" ca="1" si="48"/>
        <v/>
      </c>
      <c r="X54" s="35" t="str">
        <f t="shared" ca="1" si="49"/>
        <v/>
      </c>
      <c r="Y54" s="35" t="str">
        <f t="shared" ca="1" si="50"/>
        <v/>
      </c>
      <c r="Z54" s="35" t="str">
        <f t="shared" ca="1" si="51"/>
        <v/>
      </c>
      <c r="AA54" s="35" t="str">
        <f t="shared" ca="1" si="52"/>
        <v/>
      </c>
      <c r="AB54" s="35" t="str">
        <f t="shared" ca="1" si="53"/>
        <v/>
      </c>
      <c r="AC54" s="35" t="str">
        <f t="shared" ca="1" si="54"/>
        <v/>
      </c>
      <c r="AD54" s="35" t="str">
        <f t="shared" ca="1" si="55"/>
        <v/>
      </c>
      <c r="AE54" s="35" t="str">
        <f t="shared" ca="1" si="56"/>
        <v/>
      </c>
      <c r="AF54" s="35" t="str">
        <f t="shared" ca="1" si="57"/>
        <v/>
      </c>
      <c r="AG54" s="35" t="str">
        <f t="shared" ca="1" si="58"/>
        <v/>
      </c>
      <c r="AH54" s="35" t="str">
        <f t="shared" ca="1" si="59"/>
        <v/>
      </c>
      <c r="AI54" s="35" t="str">
        <f t="shared" ca="1" si="60"/>
        <v/>
      </c>
      <c r="AJ54" s="35" t="str">
        <f t="shared" ca="1" si="61"/>
        <v/>
      </c>
      <c r="AK54" s="35" t="str">
        <f t="shared" ca="1" si="62"/>
        <v/>
      </c>
      <c r="AL54" s="35" t="str">
        <f t="shared" ca="1" si="63"/>
        <v/>
      </c>
      <c r="AM54" s="35" t="str">
        <f t="shared" ca="1" si="64"/>
        <v/>
      </c>
      <c r="AN54" s="40" t="str">
        <f t="shared" ca="1" si="65"/>
        <v/>
      </c>
    </row>
    <row r="55" spans="1:40" ht="21" customHeight="1" x14ac:dyDescent="0.2">
      <c r="A55" s="330" t="str">
        <f t="shared" si="77"/>
        <v/>
      </c>
      <c r="B55" s="331"/>
      <c r="C55" s="331"/>
      <c r="D55" s="331"/>
      <c r="E55" s="35" t="str">
        <f t="shared" ca="1" si="40"/>
        <v/>
      </c>
      <c r="F55" s="35" t="str">
        <f t="shared" ca="1" si="66"/>
        <v/>
      </c>
      <c r="G55" s="35" t="str">
        <f t="shared" ca="1" si="67"/>
        <v/>
      </c>
      <c r="H55" s="35" t="str">
        <f t="shared" ca="1" si="68"/>
        <v/>
      </c>
      <c r="I55" s="35" t="str">
        <f t="shared" ca="1" si="69"/>
        <v/>
      </c>
      <c r="J55" s="35" t="str">
        <f t="shared" ca="1" si="70"/>
        <v/>
      </c>
      <c r="K55" s="35" t="str">
        <f t="shared" ca="1" si="71"/>
        <v/>
      </c>
      <c r="L55" s="35" t="str">
        <f t="shared" ca="1" si="72"/>
        <v/>
      </c>
      <c r="M55" s="35" t="str">
        <f t="shared" ca="1" si="73"/>
        <v/>
      </c>
      <c r="N55" s="35" t="str">
        <f t="shared" ca="1" si="74"/>
        <v/>
      </c>
      <c r="O55" s="35" t="str">
        <f t="shared" ca="1" si="75"/>
        <v/>
      </c>
      <c r="P55" s="35" t="str">
        <f t="shared" ca="1" si="41"/>
        <v/>
      </c>
      <c r="Q55" s="35" t="str">
        <f t="shared" ca="1" si="42"/>
        <v/>
      </c>
      <c r="R55" s="35" t="str">
        <f t="shared" ca="1" si="43"/>
        <v/>
      </c>
      <c r="S55" s="35" t="str">
        <f t="shared" ca="1" si="44"/>
        <v/>
      </c>
      <c r="T55" s="35" t="str">
        <f t="shared" ca="1" si="45"/>
        <v/>
      </c>
      <c r="U55" s="35" t="str">
        <f t="shared" ca="1" si="46"/>
        <v/>
      </c>
      <c r="V55" s="35" t="str">
        <f t="shared" ca="1" si="47"/>
        <v/>
      </c>
      <c r="W55" s="35" t="str">
        <f t="shared" ca="1" si="48"/>
        <v/>
      </c>
      <c r="X55" s="35" t="str">
        <f t="shared" ca="1" si="49"/>
        <v/>
      </c>
      <c r="Y55" s="35" t="str">
        <f t="shared" ca="1" si="50"/>
        <v/>
      </c>
      <c r="Z55" s="35" t="str">
        <f t="shared" ca="1" si="51"/>
        <v/>
      </c>
      <c r="AA55" s="35" t="str">
        <f t="shared" ca="1" si="52"/>
        <v/>
      </c>
      <c r="AB55" s="35" t="str">
        <f t="shared" ca="1" si="53"/>
        <v/>
      </c>
      <c r="AC55" s="35" t="str">
        <f t="shared" ca="1" si="54"/>
        <v/>
      </c>
      <c r="AD55" s="35" t="str">
        <f t="shared" ca="1" si="55"/>
        <v/>
      </c>
      <c r="AE55" s="35" t="str">
        <f t="shared" ca="1" si="56"/>
        <v/>
      </c>
      <c r="AF55" s="35" t="str">
        <f t="shared" ca="1" si="57"/>
        <v/>
      </c>
      <c r="AG55" s="35" t="str">
        <f t="shared" ca="1" si="58"/>
        <v/>
      </c>
      <c r="AH55" s="35" t="str">
        <f t="shared" ca="1" si="59"/>
        <v/>
      </c>
      <c r="AI55" s="35" t="str">
        <f t="shared" ca="1" si="60"/>
        <v/>
      </c>
      <c r="AJ55" s="35" t="str">
        <f t="shared" ca="1" si="61"/>
        <v/>
      </c>
      <c r="AK55" s="35" t="str">
        <f t="shared" ca="1" si="62"/>
        <v/>
      </c>
      <c r="AL55" s="35" t="str">
        <f t="shared" ca="1" si="63"/>
        <v/>
      </c>
      <c r="AM55" s="35" t="str">
        <f t="shared" ca="1" si="64"/>
        <v/>
      </c>
      <c r="AN55" s="40" t="str">
        <f t="shared" ca="1" si="65"/>
        <v/>
      </c>
    </row>
    <row r="56" spans="1:40" ht="21" customHeight="1" x14ac:dyDescent="0.2">
      <c r="A56" s="330" t="str">
        <f t="shared" si="77"/>
        <v/>
      </c>
      <c r="B56" s="331"/>
      <c r="C56" s="331"/>
      <c r="D56" s="331"/>
      <c r="E56" s="35" t="str">
        <f t="shared" ca="1" si="40"/>
        <v/>
      </c>
      <c r="F56" s="35" t="str">
        <f t="shared" ca="1" si="66"/>
        <v/>
      </c>
      <c r="G56" s="35" t="str">
        <f t="shared" ca="1" si="67"/>
        <v/>
      </c>
      <c r="H56" s="35" t="str">
        <f t="shared" ca="1" si="68"/>
        <v/>
      </c>
      <c r="I56" s="35" t="str">
        <f t="shared" ca="1" si="69"/>
        <v/>
      </c>
      <c r="J56" s="35" t="str">
        <f t="shared" ca="1" si="70"/>
        <v/>
      </c>
      <c r="K56" s="35" t="str">
        <f t="shared" ca="1" si="71"/>
        <v/>
      </c>
      <c r="L56" s="35" t="str">
        <f t="shared" ca="1" si="72"/>
        <v/>
      </c>
      <c r="M56" s="35" t="str">
        <f t="shared" ca="1" si="73"/>
        <v/>
      </c>
      <c r="N56" s="35" t="str">
        <f t="shared" ca="1" si="74"/>
        <v/>
      </c>
      <c r="O56" s="35" t="str">
        <f t="shared" ca="1" si="75"/>
        <v/>
      </c>
      <c r="P56" s="35" t="str">
        <f t="shared" ca="1" si="41"/>
        <v/>
      </c>
      <c r="Q56" s="35" t="str">
        <f t="shared" ca="1" si="42"/>
        <v/>
      </c>
      <c r="R56" s="35" t="str">
        <f t="shared" ca="1" si="43"/>
        <v/>
      </c>
      <c r="S56" s="35" t="str">
        <f t="shared" ca="1" si="44"/>
        <v/>
      </c>
      <c r="T56" s="35" t="str">
        <f t="shared" ca="1" si="45"/>
        <v/>
      </c>
      <c r="U56" s="35" t="str">
        <f t="shared" ca="1" si="46"/>
        <v/>
      </c>
      <c r="V56" s="35" t="str">
        <f t="shared" ca="1" si="47"/>
        <v/>
      </c>
      <c r="W56" s="35" t="str">
        <f t="shared" ca="1" si="48"/>
        <v/>
      </c>
      <c r="X56" s="35" t="str">
        <f t="shared" ca="1" si="49"/>
        <v/>
      </c>
      <c r="Y56" s="35" t="str">
        <f t="shared" ca="1" si="50"/>
        <v/>
      </c>
      <c r="Z56" s="35" t="str">
        <f t="shared" ca="1" si="51"/>
        <v/>
      </c>
      <c r="AA56" s="35" t="str">
        <f t="shared" ca="1" si="52"/>
        <v/>
      </c>
      <c r="AB56" s="35" t="str">
        <f t="shared" ca="1" si="53"/>
        <v/>
      </c>
      <c r="AC56" s="35" t="str">
        <f t="shared" ca="1" si="54"/>
        <v/>
      </c>
      <c r="AD56" s="35" t="str">
        <f t="shared" ca="1" si="55"/>
        <v/>
      </c>
      <c r="AE56" s="35" t="str">
        <f t="shared" ca="1" si="56"/>
        <v/>
      </c>
      <c r="AF56" s="35" t="str">
        <f t="shared" ca="1" si="57"/>
        <v/>
      </c>
      <c r="AG56" s="35" t="str">
        <f t="shared" ca="1" si="58"/>
        <v/>
      </c>
      <c r="AH56" s="35" t="str">
        <f t="shared" ca="1" si="59"/>
        <v/>
      </c>
      <c r="AI56" s="35" t="str">
        <f t="shared" ca="1" si="60"/>
        <v/>
      </c>
      <c r="AJ56" s="35" t="str">
        <f t="shared" ca="1" si="61"/>
        <v/>
      </c>
      <c r="AK56" s="35" t="str">
        <f t="shared" ca="1" si="62"/>
        <v/>
      </c>
      <c r="AL56" s="35" t="str">
        <f t="shared" ca="1" si="63"/>
        <v/>
      </c>
      <c r="AM56" s="35" t="str">
        <f t="shared" ca="1" si="64"/>
        <v/>
      </c>
      <c r="AN56" s="40" t="str">
        <f t="shared" ca="1" si="65"/>
        <v/>
      </c>
    </row>
    <row r="57" spans="1:40" ht="21" customHeight="1" x14ac:dyDescent="0.2">
      <c r="A57" s="330" t="str">
        <f t="shared" si="77"/>
        <v/>
      </c>
      <c r="B57" s="331"/>
      <c r="C57" s="331"/>
      <c r="D57" s="331"/>
      <c r="E57" s="35" t="str">
        <f t="shared" ca="1" si="40"/>
        <v/>
      </c>
      <c r="F57" s="35" t="str">
        <f t="shared" ca="1" si="66"/>
        <v/>
      </c>
      <c r="G57" s="35" t="str">
        <f t="shared" ca="1" si="67"/>
        <v/>
      </c>
      <c r="H57" s="35" t="str">
        <f t="shared" ca="1" si="68"/>
        <v/>
      </c>
      <c r="I57" s="35" t="str">
        <f t="shared" ca="1" si="69"/>
        <v/>
      </c>
      <c r="J57" s="35" t="str">
        <f t="shared" ca="1" si="70"/>
        <v/>
      </c>
      <c r="K57" s="35" t="str">
        <f t="shared" ca="1" si="71"/>
        <v/>
      </c>
      <c r="L57" s="35" t="str">
        <f t="shared" ca="1" si="72"/>
        <v/>
      </c>
      <c r="M57" s="35" t="str">
        <f t="shared" ca="1" si="73"/>
        <v/>
      </c>
      <c r="N57" s="35" t="str">
        <f t="shared" ca="1" si="74"/>
        <v/>
      </c>
      <c r="O57" s="35" t="str">
        <f t="shared" ca="1" si="75"/>
        <v/>
      </c>
      <c r="P57" s="35" t="str">
        <f t="shared" ca="1" si="41"/>
        <v/>
      </c>
      <c r="Q57" s="35" t="str">
        <f t="shared" ca="1" si="42"/>
        <v/>
      </c>
      <c r="R57" s="35" t="str">
        <f t="shared" ca="1" si="43"/>
        <v/>
      </c>
      <c r="S57" s="35" t="str">
        <f t="shared" ca="1" si="44"/>
        <v/>
      </c>
      <c r="T57" s="35" t="str">
        <f t="shared" ca="1" si="45"/>
        <v/>
      </c>
      <c r="U57" s="35" t="str">
        <f t="shared" ca="1" si="46"/>
        <v/>
      </c>
      <c r="V57" s="35" t="str">
        <f t="shared" ca="1" si="47"/>
        <v/>
      </c>
      <c r="W57" s="35" t="str">
        <f t="shared" ca="1" si="48"/>
        <v/>
      </c>
      <c r="X57" s="35" t="str">
        <f t="shared" ca="1" si="49"/>
        <v/>
      </c>
      <c r="Y57" s="35" t="str">
        <f t="shared" ca="1" si="50"/>
        <v/>
      </c>
      <c r="Z57" s="35" t="str">
        <f t="shared" ca="1" si="51"/>
        <v/>
      </c>
      <c r="AA57" s="35" t="str">
        <f t="shared" ca="1" si="52"/>
        <v/>
      </c>
      <c r="AB57" s="35" t="str">
        <f t="shared" ca="1" si="53"/>
        <v/>
      </c>
      <c r="AC57" s="35" t="str">
        <f t="shared" ca="1" si="54"/>
        <v/>
      </c>
      <c r="AD57" s="35" t="str">
        <f t="shared" ca="1" si="55"/>
        <v/>
      </c>
      <c r="AE57" s="35" t="str">
        <f t="shared" ca="1" si="56"/>
        <v/>
      </c>
      <c r="AF57" s="35" t="str">
        <f t="shared" ca="1" si="57"/>
        <v/>
      </c>
      <c r="AG57" s="35" t="str">
        <f t="shared" ca="1" si="58"/>
        <v/>
      </c>
      <c r="AH57" s="35" t="str">
        <f t="shared" ca="1" si="59"/>
        <v/>
      </c>
      <c r="AI57" s="35" t="str">
        <f t="shared" ca="1" si="60"/>
        <v/>
      </c>
      <c r="AJ57" s="35" t="str">
        <f t="shared" ca="1" si="61"/>
        <v/>
      </c>
      <c r="AK57" s="35" t="str">
        <f t="shared" ca="1" si="62"/>
        <v/>
      </c>
      <c r="AL57" s="35" t="str">
        <f t="shared" ca="1" si="63"/>
        <v/>
      </c>
      <c r="AM57" s="35" t="str">
        <f t="shared" ca="1" si="64"/>
        <v/>
      </c>
      <c r="AN57" s="40" t="str">
        <f t="shared" ca="1" si="65"/>
        <v/>
      </c>
    </row>
    <row r="58" spans="1:40" ht="21" customHeight="1" x14ac:dyDescent="0.2">
      <c r="A58" s="330" t="str">
        <f t="shared" si="77"/>
        <v/>
      </c>
      <c r="B58" s="331"/>
      <c r="C58" s="331"/>
      <c r="D58" s="331"/>
      <c r="E58" s="35" t="str">
        <f t="shared" ca="1" si="40"/>
        <v/>
      </c>
      <c r="F58" s="35" t="str">
        <f t="shared" ca="1" si="66"/>
        <v/>
      </c>
      <c r="G58" s="35" t="str">
        <f t="shared" ca="1" si="67"/>
        <v/>
      </c>
      <c r="H58" s="35" t="str">
        <f t="shared" ca="1" si="68"/>
        <v/>
      </c>
      <c r="I58" s="35" t="str">
        <f t="shared" ca="1" si="69"/>
        <v/>
      </c>
      <c r="J58" s="35" t="str">
        <f t="shared" ca="1" si="70"/>
        <v/>
      </c>
      <c r="K58" s="35" t="str">
        <f t="shared" ca="1" si="71"/>
        <v/>
      </c>
      <c r="L58" s="35" t="str">
        <f t="shared" ca="1" si="72"/>
        <v/>
      </c>
      <c r="M58" s="35" t="str">
        <f t="shared" ca="1" si="73"/>
        <v/>
      </c>
      <c r="N58" s="35" t="str">
        <f t="shared" ca="1" si="74"/>
        <v/>
      </c>
      <c r="O58" s="35" t="str">
        <f t="shared" ca="1" si="75"/>
        <v/>
      </c>
      <c r="P58" s="35" t="str">
        <f t="shared" ca="1" si="41"/>
        <v/>
      </c>
      <c r="Q58" s="35" t="str">
        <f t="shared" ca="1" si="42"/>
        <v/>
      </c>
      <c r="R58" s="35" t="str">
        <f t="shared" ca="1" si="43"/>
        <v/>
      </c>
      <c r="S58" s="35" t="str">
        <f t="shared" ca="1" si="44"/>
        <v/>
      </c>
      <c r="T58" s="35" t="str">
        <f t="shared" ca="1" si="45"/>
        <v/>
      </c>
      <c r="U58" s="35" t="str">
        <f t="shared" ca="1" si="46"/>
        <v/>
      </c>
      <c r="V58" s="35" t="str">
        <f t="shared" ca="1" si="47"/>
        <v/>
      </c>
      <c r="W58" s="35" t="str">
        <f t="shared" ca="1" si="48"/>
        <v/>
      </c>
      <c r="X58" s="35" t="str">
        <f t="shared" ca="1" si="49"/>
        <v/>
      </c>
      <c r="Y58" s="35" t="str">
        <f t="shared" ca="1" si="50"/>
        <v/>
      </c>
      <c r="Z58" s="35" t="str">
        <f t="shared" ca="1" si="51"/>
        <v/>
      </c>
      <c r="AA58" s="35" t="str">
        <f t="shared" ca="1" si="52"/>
        <v/>
      </c>
      <c r="AB58" s="35" t="str">
        <f t="shared" ca="1" si="53"/>
        <v/>
      </c>
      <c r="AC58" s="35" t="str">
        <f t="shared" ca="1" si="54"/>
        <v/>
      </c>
      <c r="AD58" s="35" t="str">
        <f t="shared" ca="1" si="55"/>
        <v/>
      </c>
      <c r="AE58" s="35" t="str">
        <f t="shared" ca="1" si="56"/>
        <v/>
      </c>
      <c r="AF58" s="35" t="str">
        <f t="shared" ca="1" si="57"/>
        <v/>
      </c>
      <c r="AG58" s="35" t="str">
        <f t="shared" ca="1" si="58"/>
        <v/>
      </c>
      <c r="AH58" s="35" t="str">
        <f t="shared" ca="1" si="59"/>
        <v/>
      </c>
      <c r="AI58" s="35" t="str">
        <f t="shared" ca="1" si="60"/>
        <v/>
      </c>
      <c r="AJ58" s="35" t="str">
        <f t="shared" ca="1" si="61"/>
        <v/>
      </c>
      <c r="AK58" s="35" t="str">
        <f t="shared" ca="1" si="62"/>
        <v/>
      </c>
      <c r="AL58" s="35" t="str">
        <f t="shared" ca="1" si="63"/>
        <v/>
      </c>
      <c r="AM58" s="35" t="str">
        <f t="shared" ca="1" si="64"/>
        <v/>
      </c>
      <c r="AN58" s="40" t="str">
        <f t="shared" ca="1" si="65"/>
        <v/>
      </c>
    </row>
    <row r="59" spans="1:40" ht="21" customHeight="1" x14ac:dyDescent="0.2">
      <c r="A59" s="330" t="str">
        <f t="shared" si="77"/>
        <v/>
      </c>
      <c r="B59" s="331"/>
      <c r="C59" s="331"/>
      <c r="D59" s="331"/>
      <c r="E59" s="35" t="str">
        <f t="shared" ca="1" si="40"/>
        <v/>
      </c>
      <c r="F59" s="35" t="str">
        <f t="shared" ca="1" si="66"/>
        <v/>
      </c>
      <c r="G59" s="35" t="str">
        <f t="shared" ca="1" si="67"/>
        <v/>
      </c>
      <c r="H59" s="35" t="str">
        <f t="shared" ca="1" si="68"/>
        <v/>
      </c>
      <c r="I59" s="35" t="str">
        <f t="shared" ca="1" si="69"/>
        <v/>
      </c>
      <c r="J59" s="35" t="str">
        <f t="shared" ca="1" si="70"/>
        <v/>
      </c>
      <c r="K59" s="35" t="str">
        <f t="shared" ca="1" si="71"/>
        <v/>
      </c>
      <c r="L59" s="35" t="str">
        <f t="shared" ca="1" si="72"/>
        <v/>
      </c>
      <c r="M59" s="35" t="str">
        <f t="shared" ca="1" si="73"/>
        <v/>
      </c>
      <c r="N59" s="35" t="str">
        <f t="shared" ca="1" si="74"/>
        <v/>
      </c>
      <c r="O59" s="35" t="str">
        <f t="shared" ca="1" si="75"/>
        <v/>
      </c>
      <c r="P59" s="35" t="str">
        <f t="shared" ca="1" si="41"/>
        <v/>
      </c>
      <c r="Q59" s="35" t="str">
        <f t="shared" ca="1" si="42"/>
        <v/>
      </c>
      <c r="R59" s="35" t="str">
        <f t="shared" ca="1" si="43"/>
        <v/>
      </c>
      <c r="S59" s="35" t="str">
        <f t="shared" ca="1" si="44"/>
        <v/>
      </c>
      <c r="T59" s="35" t="str">
        <f t="shared" ca="1" si="45"/>
        <v/>
      </c>
      <c r="U59" s="35" t="str">
        <f t="shared" ca="1" si="46"/>
        <v/>
      </c>
      <c r="V59" s="35" t="str">
        <f t="shared" ca="1" si="47"/>
        <v/>
      </c>
      <c r="W59" s="35" t="str">
        <f t="shared" ca="1" si="48"/>
        <v/>
      </c>
      <c r="X59" s="35" t="str">
        <f t="shared" ca="1" si="49"/>
        <v/>
      </c>
      <c r="Y59" s="35" t="str">
        <f t="shared" ca="1" si="50"/>
        <v/>
      </c>
      <c r="Z59" s="35" t="str">
        <f t="shared" ca="1" si="51"/>
        <v/>
      </c>
      <c r="AA59" s="35" t="str">
        <f t="shared" ca="1" si="52"/>
        <v/>
      </c>
      <c r="AB59" s="35" t="str">
        <f t="shared" ca="1" si="53"/>
        <v/>
      </c>
      <c r="AC59" s="35" t="str">
        <f t="shared" ca="1" si="54"/>
        <v/>
      </c>
      <c r="AD59" s="35" t="str">
        <f t="shared" ca="1" si="55"/>
        <v/>
      </c>
      <c r="AE59" s="35" t="str">
        <f t="shared" ca="1" si="56"/>
        <v/>
      </c>
      <c r="AF59" s="35" t="str">
        <f t="shared" ca="1" si="57"/>
        <v/>
      </c>
      <c r="AG59" s="35" t="str">
        <f t="shared" ca="1" si="58"/>
        <v/>
      </c>
      <c r="AH59" s="35" t="str">
        <f t="shared" ca="1" si="59"/>
        <v/>
      </c>
      <c r="AI59" s="35" t="str">
        <f t="shared" ca="1" si="60"/>
        <v/>
      </c>
      <c r="AJ59" s="35" t="str">
        <f t="shared" ca="1" si="61"/>
        <v/>
      </c>
      <c r="AK59" s="35" t="str">
        <f t="shared" ca="1" si="62"/>
        <v/>
      </c>
      <c r="AL59" s="35" t="str">
        <f t="shared" ca="1" si="63"/>
        <v/>
      </c>
      <c r="AM59" s="35" t="str">
        <f t="shared" ca="1" si="64"/>
        <v/>
      </c>
      <c r="AN59" s="40" t="str">
        <f t="shared" ca="1" si="65"/>
        <v/>
      </c>
    </row>
    <row r="60" spans="1:40" ht="21" customHeight="1" x14ac:dyDescent="0.2">
      <c r="A60" s="330" t="str">
        <f t="shared" si="77"/>
        <v/>
      </c>
      <c r="B60" s="331"/>
      <c r="C60" s="331"/>
      <c r="D60" s="331"/>
      <c r="E60" s="35" t="str">
        <f t="shared" ca="1" si="40"/>
        <v/>
      </c>
      <c r="F60" s="35" t="str">
        <f t="shared" ca="1" si="66"/>
        <v/>
      </c>
      <c r="G60" s="35" t="str">
        <f t="shared" ca="1" si="67"/>
        <v/>
      </c>
      <c r="H60" s="35" t="str">
        <f t="shared" ca="1" si="68"/>
        <v/>
      </c>
      <c r="I60" s="35" t="str">
        <f t="shared" ca="1" si="69"/>
        <v/>
      </c>
      <c r="J60" s="35" t="str">
        <f t="shared" ca="1" si="70"/>
        <v/>
      </c>
      <c r="K60" s="35" t="str">
        <f t="shared" ca="1" si="71"/>
        <v/>
      </c>
      <c r="L60" s="35" t="str">
        <f t="shared" ca="1" si="72"/>
        <v/>
      </c>
      <c r="M60" s="35" t="str">
        <f t="shared" ca="1" si="73"/>
        <v/>
      </c>
      <c r="N60" s="35" t="str">
        <f t="shared" ca="1" si="74"/>
        <v/>
      </c>
      <c r="O60" s="35" t="str">
        <f t="shared" ca="1" si="75"/>
        <v/>
      </c>
      <c r="P60" s="35" t="str">
        <f t="shared" ca="1" si="41"/>
        <v/>
      </c>
      <c r="Q60" s="35" t="str">
        <f t="shared" ca="1" si="42"/>
        <v/>
      </c>
      <c r="R60" s="35" t="str">
        <f t="shared" ca="1" si="43"/>
        <v/>
      </c>
      <c r="S60" s="35" t="str">
        <f t="shared" ca="1" si="44"/>
        <v/>
      </c>
      <c r="T60" s="35" t="str">
        <f t="shared" ca="1" si="45"/>
        <v/>
      </c>
      <c r="U60" s="35" t="str">
        <f t="shared" ca="1" si="46"/>
        <v/>
      </c>
      <c r="V60" s="35" t="str">
        <f t="shared" ca="1" si="47"/>
        <v/>
      </c>
      <c r="W60" s="35" t="str">
        <f t="shared" ca="1" si="48"/>
        <v/>
      </c>
      <c r="X60" s="35" t="str">
        <f t="shared" ca="1" si="49"/>
        <v/>
      </c>
      <c r="Y60" s="35" t="str">
        <f t="shared" ca="1" si="50"/>
        <v/>
      </c>
      <c r="Z60" s="35" t="str">
        <f t="shared" ca="1" si="51"/>
        <v/>
      </c>
      <c r="AA60" s="35" t="str">
        <f t="shared" ca="1" si="52"/>
        <v/>
      </c>
      <c r="AB60" s="35" t="str">
        <f t="shared" ca="1" si="53"/>
        <v/>
      </c>
      <c r="AC60" s="35" t="str">
        <f t="shared" ca="1" si="54"/>
        <v/>
      </c>
      <c r="AD60" s="35" t="str">
        <f t="shared" ca="1" si="55"/>
        <v/>
      </c>
      <c r="AE60" s="35" t="str">
        <f t="shared" ca="1" si="56"/>
        <v/>
      </c>
      <c r="AF60" s="35" t="str">
        <f t="shared" ca="1" si="57"/>
        <v/>
      </c>
      <c r="AG60" s="35" t="str">
        <f t="shared" ca="1" si="58"/>
        <v/>
      </c>
      <c r="AH60" s="35" t="str">
        <f t="shared" ca="1" si="59"/>
        <v/>
      </c>
      <c r="AI60" s="35" t="str">
        <f t="shared" ca="1" si="60"/>
        <v/>
      </c>
      <c r="AJ60" s="35" t="str">
        <f t="shared" ca="1" si="61"/>
        <v/>
      </c>
      <c r="AK60" s="35" t="str">
        <f t="shared" ca="1" si="62"/>
        <v/>
      </c>
      <c r="AL60" s="35" t="str">
        <f t="shared" ca="1" si="63"/>
        <v/>
      </c>
      <c r="AM60" s="35" t="str">
        <f t="shared" ca="1" si="64"/>
        <v/>
      </c>
      <c r="AN60" s="40" t="str">
        <f t="shared" ca="1" si="65"/>
        <v/>
      </c>
    </row>
    <row r="61" spans="1:40" ht="21" customHeight="1" x14ac:dyDescent="0.2">
      <c r="A61" s="330" t="str">
        <f t="shared" si="77"/>
        <v/>
      </c>
      <c r="B61" s="331"/>
      <c r="C61" s="331"/>
      <c r="D61" s="331"/>
      <c r="E61" s="35" t="str">
        <f t="shared" ca="1" si="40"/>
        <v/>
      </c>
      <c r="F61" s="35" t="str">
        <f t="shared" ca="1" si="66"/>
        <v/>
      </c>
      <c r="G61" s="35" t="str">
        <f t="shared" ca="1" si="67"/>
        <v/>
      </c>
      <c r="H61" s="35" t="str">
        <f t="shared" ca="1" si="68"/>
        <v/>
      </c>
      <c r="I61" s="35" t="str">
        <f t="shared" ca="1" si="69"/>
        <v/>
      </c>
      <c r="J61" s="35" t="str">
        <f t="shared" ca="1" si="70"/>
        <v/>
      </c>
      <c r="K61" s="35" t="str">
        <f t="shared" ca="1" si="71"/>
        <v/>
      </c>
      <c r="L61" s="35" t="str">
        <f t="shared" ca="1" si="72"/>
        <v/>
      </c>
      <c r="M61" s="35" t="str">
        <f t="shared" ca="1" si="73"/>
        <v/>
      </c>
      <c r="N61" s="35" t="str">
        <f t="shared" ca="1" si="74"/>
        <v/>
      </c>
      <c r="O61" s="35" t="str">
        <f t="shared" ca="1" si="75"/>
        <v/>
      </c>
      <c r="P61" s="35" t="str">
        <f t="shared" ca="1" si="41"/>
        <v/>
      </c>
      <c r="Q61" s="35" t="str">
        <f t="shared" ca="1" si="42"/>
        <v/>
      </c>
      <c r="R61" s="35" t="str">
        <f t="shared" ca="1" si="43"/>
        <v/>
      </c>
      <c r="S61" s="35" t="str">
        <f t="shared" ca="1" si="44"/>
        <v/>
      </c>
      <c r="T61" s="35" t="str">
        <f t="shared" ca="1" si="45"/>
        <v/>
      </c>
      <c r="U61" s="35" t="str">
        <f t="shared" ca="1" si="46"/>
        <v/>
      </c>
      <c r="V61" s="35" t="str">
        <f t="shared" ca="1" si="47"/>
        <v/>
      </c>
      <c r="W61" s="35" t="str">
        <f t="shared" ca="1" si="48"/>
        <v/>
      </c>
      <c r="X61" s="35" t="str">
        <f t="shared" ca="1" si="49"/>
        <v/>
      </c>
      <c r="Y61" s="35" t="str">
        <f t="shared" ca="1" si="50"/>
        <v/>
      </c>
      <c r="Z61" s="35" t="str">
        <f t="shared" ca="1" si="51"/>
        <v/>
      </c>
      <c r="AA61" s="35" t="str">
        <f t="shared" ca="1" si="52"/>
        <v/>
      </c>
      <c r="AB61" s="35" t="str">
        <f t="shared" ca="1" si="53"/>
        <v/>
      </c>
      <c r="AC61" s="35" t="str">
        <f t="shared" ca="1" si="54"/>
        <v/>
      </c>
      <c r="AD61" s="35" t="str">
        <f t="shared" ca="1" si="55"/>
        <v/>
      </c>
      <c r="AE61" s="35" t="str">
        <f t="shared" ca="1" si="56"/>
        <v/>
      </c>
      <c r="AF61" s="35" t="str">
        <f t="shared" ca="1" si="57"/>
        <v/>
      </c>
      <c r="AG61" s="35" t="str">
        <f t="shared" ca="1" si="58"/>
        <v/>
      </c>
      <c r="AH61" s="35" t="str">
        <f t="shared" ca="1" si="59"/>
        <v/>
      </c>
      <c r="AI61" s="35" t="str">
        <f t="shared" ca="1" si="60"/>
        <v/>
      </c>
      <c r="AJ61" s="35" t="str">
        <f t="shared" ca="1" si="61"/>
        <v/>
      </c>
      <c r="AK61" s="35" t="str">
        <f t="shared" ca="1" si="62"/>
        <v/>
      </c>
      <c r="AL61" s="35" t="str">
        <f t="shared" ca="1" si="63"/>
        <v/>
      </c>
      <c r="AM61" s="35" t="str">
        <f t="shared" ca="1" si="64"/>
        <v/>
      </c>
      <c r="AN61" s="40" t="str">
        <f t="shared" ca="1" si="65"/>
        <v/>
      </c>
    </row>
    <row r="62" spans="1:40" ht="21" customHeight="1" x14ac:dyDescent="0.2">
      <c r="A62" s="330" t="str">
        <f t="shared" si="77"/>
        <v/>
      </c>
      <c r="B62" s="331"/>
      <c r="C62" s="331"/>
      <c r="D62" s="331"/>
      <c r="E62" s="35" t="str">
        <f t="shared" ca="1" si="40"/>
        <v/>
      </c>
      <c r="F62" s="35" t="str">
        <f t="shared" ca="1" si="66"/>
        <v/>
      </c>
      <c r="G62" s="35" t="str">
        <f t="shared" ca="1" si="67"/>
        <v/>
      </c>
      <c r="H62" s="35" t="str">
        <f t="shared" ca="1" si="68"/>
        <v/>
      </c>
      <c r="I62" s="35" t="str">
        <f t="shared" ca="1" si="69"/>
        <v/>
      </c>
      <c r="J62" s="35" t="str">
        <f t="shared" ca="1" si="70"/>
        <v/>
      </c>
      <c r="K62" s="35" t="str">
        <f t="shared" ca="1" si="71"/>
        <v/>
      </c>
      <c r="L62" s="35" t="str">
        <f t="shared" ca="1" si="72"/>
        <v/>
      </c>
      <c r="M62" s="35" t="str">
        <f t="shared" ca="1" si="73"/>
        <v/>
      </c>
      <c r="N62" s="35" t="str">
        <f t="shared" ca="1" si="74"/>
        <v/>
      </c>
      <c r="O62" s="35" t="str">
        <f t="shared" ca="1" si="75"/>
        <v/>
      </c>
      <c r="P62" s="35" t="str">
        <f t="shared" ca="1" si="41"/>
        <v/>
      </c>
      <c r="Q62" s="35" t="str">
        <f t="shared" ca="1" si="42"/>
        <v/>
      </c>
      <c r="R62" s="35" t="str">
        <f t="shared" ca="1" si="43"/>
        <v/>
      </c>
      <c r="S62" s="35" t="str">
        <f t="shared" ca="1" si="44"/>
        <v/>
      </c>
      <c r="T62" s="35" t="str">
        <f t="shared" ca="1" si="45"/>
        <v/>
      </c>
      <c r="U62" s="35" t="str">
        <f t="shared" ca="1" si="46"/>
        <v/>
      </c>
      <c r="V62" s="35" t="str">
        <f t="shared" ca="1" si="47"/>
        <v/>
      </c>
      <c r="W62" s="35" t="str">
        <f t="shared" ca="1" si="48"/>
        <v/>
      </c>
      <c r="X62" s="35" t="str">
        <f t="shared" ca="1" si="49"/>
        <v/>
      </c>
      <c r="Y62" s="35" t="str">
        <f t="shared" ca="1" si="50"/>
        <v/>
      </c>
      <c r="Z62" s="35" t="str">
        <f t="shared" ca="1" si="51"/>
        <v/>
      </c>
      <c r="AA62" s="35" t="str">
        <f t="shared" ca="1" si="52"/>
        <v/>
      </c>
      <c r="AB62" s="35" t="str">
        <f t="shared" ca="1" si="53"/>
        <v/>
      </c>
      <c r="AC62" s="35" t="str">
        <f t="shared" ca="1" si="54"/>
        <v/>
      </c>
      <c r="AD62" s="35" t="str">
        <f t="shared" ca="1" si="55"/>
        <v/>
      </c>
      <c r="AE62" s="35" t="str">
        <f t="shared" ca="1" si="56"/>
        <v/>
      </c>
      <c r="AF62" s="35" t="str">
        <f t="shared" ca="1" si="57"/>
        <v/>
      </c>
      <c r="AG62" s="35" t="str">
        <f t="shared" ca="1" si="58"/>
        <v/>
      </c>
      <c r="AH62" s="35" t="str">
        <f t="shared" ca="1" si="59"/>
        <v/>
      </c>
      <c r="AI62" s="35" t="str">
        <f t="shared" ca="1" si="60"/>
        <v/>
      </c>
      <c r="AJ62" s="35" t="str">
        <f t="shared" ca="1" si="61"/>
        <v/>
      </c>
      <c r="AK62" s="35" t="str">
        <f t="shared" ca="1" si="62"/>
        <v/>
      </c>
      <c r="AL62" s="35" t="str">
        <f t="shared" ca="1" si="63"/>
        <v/>
      </c>
      <c r="AM62" s="35" t="str">
        <f t="shared" ca="1" si="64"/>
        <v/>
      </c>
      <c r="AN62" s="40" t="str">
        <f t="shared" ca="1" si="65"/>
        <v/>
      </c>
    </row>
    <row r="63" spans="1:40" ht="21" customHeight="1" x14ac:dyDescent="0.2">
      <c r="A63" s="330" t="str">
        <f t="shared" si="77"/>
        <v/>
      </c>
      <c r="B63" s="331"/>
      <c r="C63" s="331"/>
      <c r="D63" s="331"/>
      <c r="E63" s="35" t="str">
        <f t="shared" ca="1" si="40"/>
        <v/>
      </c>
      <c r="F63" s="35" t="str">
        <f t="shared" ca="1" si="66"/>
        <v/>
      </c>
      <c r="G63" s="35" t="str">
        <f t="shared" ca="1" si="67"/>
        <v/>
      </c>
      <c r="H63" s="35" t="str">
        <f t="shared" ca="1" si="68"/>
        <v/>
      </c>
      <c r="I63" s="35" t="str">
        <f t="shared" ca="1" si="69"/>
        <v/>
      </c>
      <c r="J63" s="35" t="str">
        <f t="shared" ca="1" si="70"/>
        <v/>
      </c>
      <c r="K63" s="35" t="str">
        <f t="shared" ca="1" si="71"/>
        <v/>
      </c>
      <c r="L63" s="35" t="str">
        <f t="shared" ca="1" si="72"/>
        <v/>
      </c>
      <c r="M63" s="35" t="str">
        <f t="shared" ca="1" si="73"/>
        <v/>
      </c>
      <c r="N63" s="35" t="str">
        <f t="shared" ca="1" si="74"/>
        <v/>
      </c>
      <c r="O63" s="35" t="str">
        <f t="shared" ca="1" si="75"/>
        <v/>
      </c>
      <c r="P63" s="35" t="str">
        <f t="shared" ca="1" si="41"/>
        <v/>
      </c>
      <c r="Q63" s="35" t="str">
        <f t="shared" ca="1" si="42"/>
        <v/>
      </c>
      <c r="R63" s="35" t="str">
        <f t="shared" ca="1" si="43"/>
        <v/>
      </c>
      <c r="S63" s="35" t="str">
        <f t="shared" ca="1" si="44"/>
        <v/>
      </c>
      <c r="T63" s="35" t="str">
        <f t="shared" ca="1" si="45"/>
        <v/>
      </c>
      <c r="U63" s="35" t="str">
        <f t="shared" ca="1" si="46"/>
        <v/>
      </c>
      <c r="V63" s="35" t="str">
        <f t="shared" ca="1" si="47"/>
        <v/>
      </c>
      <c r="W63" s="35" t="str">
        <f t="shared" ca="1" si="48"/>
        <v/>
      </c>
      <c r="X63" s="35" t="str">
        <f t="shared" ca="1" si="49"/>
        <v/>
      </c>
      <c r="Y63" s="35" t="str">
        <f t="shared" ca="1" si="50"/>
        <v/>
      </c>
      <c r="Z63" s="35" t="str">
        <f t="shared" ca="1" si="51"/>
        <v/>
      </c>
      <c r="AA63" s="35" t="str">
        <f t="shared" ca="1" si="52"/>
        <v/>
      </c>
      <c r="AB63" s="35" t="str">
        <f t="shared" ca="1" si="53"/>
        <v/>
      </c>
      <c r="AC63" s="35" t="str">
        <f t="shared" ca="1" si="54"/>
        <v/>
      </c>
      <c r="AD63" s="35" t="str">
        <f t="shared" ca="1" si="55"/>
        <v/>
      </c>
      <c r="AE63" s="35" t="str">
        <f t="shared" ca="1" si="56"/>
        <v/>
      </c>
      <c r="AF63" s="35" t="str">
        <f t="shared" ca="1" si="57"/>
        <v/>
      </c>
      <c r="AG63" s="35" t="str">
        <f t="shared" ca="1" si="58"/>
        <v/>
      </c>
      <c r="AH63" s="35" t="str">
        <f t="shared" ca="1" si="59"/>
        <v/>
      </c>
      <c r="AI63" s="35" t="str">
        <f t="shared" ca="1" si="60"/>
        <v/>
      </c>
      <c r="AJ63" s="35" t="str">
        <f t="shared" ca="1" si="61"/>
        <v/>
      </c>
      <c r="AK63" s="35" t="str">
        <f t="shared" ca="1" si="62"/>
        <v/>
      </c>
      <c r="AL63" s="35" t="str">
        <f t="shared" ca="1" si="63"/>
        <v/>
      </c>
      <c r="AM63" s="35" t="str">
        <f t="shared" ca="1" si="64"/>
        <v/>
      </c>
      <c r="AN63" s="40" t="str">
        <f t="shared" ca="1" si="65"/>
        <v/>
      </c>
    </row>
    <row r="64" spans="1:40" ht="21" customHeight="1" x14ac:dyDescent="0.2">
      <c r="A64" s="330" t="str">
        <f t="shared" si="77"/>
        <v/>
      </c>
      <c r="B64" s="331"/>
      <c r="C64" s="331"/>
      <c r="D64" s="331"/>
      <c r="E64" s="35" t="str">
        <f t="shared" ca="1" si="40"/>
        <v/>
      </c>
      <c r="F64" s="35" t="str">
        <f t="shared" ca="1" si="66"/>
        <v/>
      </c>
      <c r="G64" s="35" t="str">
        <f t="shared" ca="1" si="67"/>
        <v/>
      </c>
      <c r="H64" s="35" t="str">
        <f t="shared" ca="1" si="68"/>
        <v/>
      </c>
      <c r="I64" s="35" t="str">
        <f t="shared" ca="1" si="69"/>
        <v/>
      </c>
      <c r="J64" s="35" t="str">
        <f t="shared" ca="1" si="70"/>
        <v/>
      </c>
      <c r="K64" s="35" t="str">
        <f t="shared" ca="1" si="71"/>
        <v/>
      </c>
      <c r="L64" s="35" t="str">
        <f t="shared" ca="1" si="72"/>
        <v/>
      </c>
      <c r="M64" s="35" t="str">
        <f t="shared" ca="1" si="73"/>
        <v/>
      </c>
      <c r="N64" s="35" t="str">
        <f t="shared" ca="1" si="74"/>
        <v/>
      </c>
      <c r="O64" s="35" t="str">
        <f t="shared" ca="1" si="75"/>
        <v/>
      </c>
      <c r="P64" s="35" t="str">
        <f t="shared" ca="1" si="41"/>
        <v/>
      </c>
      <c r="Q64" s="35" t="str">
        <f t="shared" ca="1" si="42"/>
        <v/>
      </c>
      <c r="R64" s="35" t="str">
        <f t="shared" ca="1" si="43"/>
        <v/>
      </c>
      <c r="S64" s="35" t="str">
        <f t="shared" ca="1" si="44"/>
        <v/>
      </c>
      <c r="T64" s="35" t="str">
        <f t="shared" ca="1" si="45"/>
        <v/>
      </c>
      <c r="U64" s="35" t="str">
        <f t="shared" ca="1" si="46"/>
        <v/>
      </c>
      <c r="V64" s="35" t="str">
        <f t="shared" ca="1" si="47"/>
        <v/>
      </c>
      <c r="W64" s="35" t="str">
        <f t="shared" ca="1" si="48"/>
        <v/>
      </c>
      <c r="X64" s="35" t="str">
        <f t="shared" ca="1" si="49"/>
        <v/>
      </c>
      <c r="Y64" s="35" t="str">
        <f t="shared" ca="1" si="50"/>
        <v/>
      </c>
      <c r="Z64" s="35" t="str">
        <f t="shared" ca="1" si="51"/>
        <v/>
      </c>
      <c r="AA64" s="35" t="str">
        <f t="shared" ca="1" si="52"/>
        <v/>
      </c>
      <c r="AB64" s="35" t="str">
        <f t="shared" ca="1" si="53"/>
        <v/>
      </c>
      <c r="AC64" s="35" t="str">
        <f t="shared" ca="1" si="54"/>
        <v/>
      </c>
      <c r="AD64" s="35" t="str">
        <f t="shared" ca="1" si="55"/>
        <v/>
      </c>
      <c r="AE64" s="35" t="str">
        <f t="shared" ca="1" si="56"/>
        <v/>
      </c>
      <c r="AF64" s="35" t="str">
        <f t="shared" ca="1" si="57"/>
        <v/>
      </c>
      <c r="AG64" s="35" t="str">
        <f t="shared" ca="1" si="58"/>
        <v/>
      </c>
      <c r="AH64" s="35" t="str">
        <f t="shared" ca="1" si="59"/>
        <v/>
      </c>
      <c r="AI64" s="35" t="str">
        <f t="shared" ca="1" si="60"/>
        <v/>
      </c>
      <c r="AJ64" s="35" t="str">
        <f t="shared" ca="1" si="61"/>
        <v/>
      </c>
      <c r="AK64" s="35" t="str">
        <f t="shared" ca="1" si="62"/>
        <v/>
      </c>
      <c r="AL64" s="35" t="str">
        <f t="shared" ca="1" si="63"/>
        <v/>
      </c>
      <c r="AM64" s="35" t="str">
        <f t="shared" ca="1" si="64"/>
        <v/>
      </c>
      <c r="AN64" s="40" t="str">
        <f t="shared" ca="1" si="65"/>
        <v/>
      </c>
    </row>
    <row r="65" spans="1:40" ht="21" customHeight="1" x14ac:dyDescent="0.2">
      <c r="A65" s="330" t="str">
        <f t="shared" si="77"/>
        <v/>
      </c>
      <c r="B65" s="331"/>
      <c r="C65" s="331"/>
      <c r="D65" s="331"/>
      <c r="E65" s="35" t="str">
        <f t="shared" ca="1" si="40"/>
        <v/>
      </c>
      <c r="F65" s="35" t="str">
        <f t="shared" ca="1" si="66"/>
        <v/>
      </c>
      <c r="G65" s="35" t="str">
        <f t="shared" ca="1" si="67"/>
        <v/>
      </c>
      <c r="H65" s="35" t="str">
        <f t="shared" ca="1" si="68"/>
        <v/>
      </c>
      <c r="I65" s="35" t="str">
        <f t="shared" ca="1" si="69"/>
        <v/>
      </c>
      <c r="J65" s="35" t="str">
        <f t="shared" ca="1" si="70"/>
        <v/>
      </c>
      <c r="K65" s="35" t="str">
        <f t="shared" ca="1" si="71"/>
        <v/>
      </c>
      <c r="L65" s="35" t="str">
        <f t="shared" ca="1" si="72"/>
        <v/>
      </c>
      <c r="M65" s="35" t="str">
        <f t="shared" ca="1" si="73"/>
        <v/>
      </c>
      <c r="N65" s="35" t="str">
        <f t="shared" ca="1" si="74"/>
        <v/>
      </c>
      <c r="O65" s="35" t="str">
        <f t="shared" ca="1" si="75"/>
        <v/>
      </c>
      <c r="P65" s="35" t="str">
        <f t="shared" ca="1" si="41"/>
        <v/>
      </c>
      <c r="Q65" s="35" t="str">
        <f t="shared" ca="1" si="42"/>
        <v/>
      </c>
      <c r="R65" s="35" t="str">
        <f t="shared" ca="1" si="43"/>
        <v/>
      </c>
      <c r="S65" s="35" t="str">
        <f t="shared" ca="1" si="44"/>
        <v/>
      </c>
      <c r="T65" s="35" t="str">
        <f t="shared" ca="1" si="45"/>
        <v/>
      </c>
      <c r="U65" s="35" t="str">
        <f t="shared" ca="1" si="46"/>
        <v/>
      </c>
      <c r="V65" s="35" t="str">
        <f t="shared" ca="1" si="47"/>
        <v/>
      </c>
      <c r="W65" s="35" t="str">
        <f t="shared" ca="1" si="48"/>
        <v/>
      </c>
      <c r="X65" s="35" t="str">
        <f t="shared" ca="1" si="49"/>
        <v/>
      </c>
      <c r="Y65" s="35" t="str">
        <f t="shared" ca="1" si="50"/>
        <v/>
      </c>
      <c r="Z65" s="35" t="str">
        <f t="shared" ca="1" si="51"/>
        <v/>
      </c>
      <c r="AA65" s="35" t="str">
        <f t="shared" ca="1" si="52"/>
        <v/>
      </c>
      <c r="AB65" s="35" t="str">
        <f t="shared" ca="1" si="53"/>
        <v/>
      </c>
      <c r="AC65" s="35" t="str">
        <f t="shared" ca="1" si="54"/>
        <v/>
      </c>
      <c r="AD65" s="35" t="str">
        <f t="shared" ca="1" si="55"/>
        <v/>
      </c>
      <c r="AE65" s="35" t="str">
        <f t="shared" ca="1" si="56"/>
        <v/>
      </c>
      <c r="AF65" s="35" t="str">
        <f t="shared" ca="1" si="57"/>
        <v/>
      </c>
      <c r="AG65" s="35" t="str">
        <f t="shared" ca="1" si="58"/>
        <v/>
      </c>
      <c r="AH65" s="35" t="str">
        <f t="shared" ca="1" si="59"/>
        <v/>
      </c>
      <c r="AI65" s="35" t="str">
        <f t="shared" ca="1" si="60"/>
        <v/>
      </c>
      <c r="AJ65" s="35" t="str">
        <f t="shared" ca="1" si="61"/>
        <v/>
      </c>
      <c r="AK65" s="35" t="str">
        <f t="shared" ca="1" si="62"/>
        <v/>
      </c>
      <c r="AL65" s="35" t="str">
        <f t="shared" ca="1" si="63"/>
        <v/>
      </c>
      <c r="AM65" s="35" t="str">
        <f t="shared" ca="1" si="64"/>
        <v/>
      </c>
      <c r="AN65" s="40" t="str">
        <f t="shared" ca="1" si="65"/>
        <v/>
      </c>
    </row>
    <row r="66" spans="1:40" ht="21" customHeight="1" x14ac:dyDescent="0.2">
      <c r="A66" s="330" t="str">
        <f t="shared" si="77"/>
        <v/>
      </c>
      <c r="B66" s="331"/>
      <c r="C66" s="331"/>
      <c r="D66" s="331"/>
      <c r="E66" s="35" t="str">
        <f t="shared" ca="1" si="40"/>
        <v/>
      </c>
      <c r="F66" s="35" t="str">
        <f t="shared" ca="1" si="66"/>
        <v/>
      </c>
      <c r="G66" s="35" t="str">
        <f t="shared" ca="1" si="67"/>
        <v/>
      </c>
      <c r="H66" s="35" t="str">
        <f t="shared" ca="1" si="68"/>
        <v/>
      </c>
      <c r="I66" s="35" t="str">
        <f t="shared" ca="1" si="69"/>
        <v/>
      </c>
      <c r="J66" s="35" t="str">
        <f t="shared" ca="1" si="70"/>
        <v/>
      </c>
      <c r="K66" s="35" t="str">
        <f t="shared" ca="1" si="71"/>
        <v/>
      </c>
      <c r="L66" s="35" t="str">
        <f t="shared" ca="1" si="72"/>
        <v/>
      </c>
      <c r="M66" s="35" t="str">
        <f t="shared" ca="1" si="73"/>
        <v/>
      </c>
      <c r="N66" s="35" t="str">
        <f t="shared" ca="1" si="74"/>
        <v/>
      </c>
      <c r="O66" s="35" t="str">
        <f t="shared" ca="1" si="75"/>
        <v/>
      </c>
      <c r="P66" s="35" t="str">
        <f t="shared" ca="1" si="41"/>
        <v/>
      </c>
      <c r="Q66" s="35" t="str">
        <f t="shared" ca="1" si="42"/>
        <v/>
      </c>
      <c r="R66" s="35" t="str">
        <f t="shared" ca="1" si="43"/>
        <v/>
      </c>
      <c r="S66" s="35" t="str">
        <f t="shared" ca="1" si="44"/>
        <v/>
      </c>
      <c r="T66" s="35" t="str">
        <f t="shared" ca="1" si="45"/>
        <v/>
      </c>
      <c r="U66" s="35" t="str">
        <f t="shared" ca="1" si="46"/>
        <v/>
      </c>
      <c r="V66" s="35" t="str">
        <f t="shared" ca="1" si="47"/>
        <v/>
      </c>
      <c r="W66" s="35" t="str">
        <f t="shared" ca="1" si="48"/>
        <v/>
      </c>
      <c r="X66" s="35" t="str">
        <f t="shared" ca="1" si="49"/>
        <v/>
      </c>
      <c r="Y66" s="35" t="str">
        <f t="shared" ca="1" si="50"/>
        <v/>
      </c>
      <c r="Z66" s="35" t="str">
        <f t="shared" ca="1" si="51"/>
        <v/>
      </c>
      <c r="AA66" s="35" t="str">
        <f t="shared" ca="1" si="52"/>
        <v/>
      </c>
      <c r="AB66" s="35" t="str">
        <f t="shared" ca="1" si="53"/>
        <v/>
      </c>
      <c r="AC66" s="35" t="str">
        <f t="shared" ca="1" si="54"/>
        <v/>
      </c>
      <c r="AD66" s="35" t="str">
        <f t="shared" ca="1" si="55"/>
        <v/>
      </c>
      <c r="AE66" s="35" t="str">
        <f t="shared" ca="1" si="56"/>
        <v/>
      </c>
      <c r="AF66" s="35" t="str">
        <f t="shared" ca="1" si="57"/>
        <v/>
      </c>
      <c r="AG66" s="35" t="str">
        <f t="shared" ca="1" si="58"/>
        <v/>
      </c>
      <c r="AH66" s="35" t="str">
        <f t="shared" ca="1" si="59"/>
        <v/>
      </c>
      <c r="AI66" s="35" t="str">
        <f t="shared" ca="1" si="60"/>
        <v/>
      </c>
      <c r="AJ66" s="35" t="str">
        <f t="shared" ca="1" si="61"/>
        <v/>
      </c>
      <c r="AK66" s="35" t="str">
        <f t="shared" ca="1" si="62"/>
        <v/>
      </c>
      <c r="AL66" s="35" t="str">
        <f t="shared" ca="1" si="63"/>
        <v/>
      </c>
      <c r="AM66" s="35" t="str">
        <f t="shared" ca="1" si="64"/>
        <v/>
      </c>
      <c r="AN66" s="40" t="str">
        <f t="shared" ca="1" si="65"/>
        <v/>
      </c>
    </row>
    <row r="67" spans="1:40" ht="21" customHeight="1" x14ac:dyDescent="0.2">
      <c r="A67" s="330" t="str">
        <f t="shared" si="77"/>
        <v/>
      </c>
      <c r="B67" s="331"/>
      <c r="C67" s="331"/>
      <c r="D67" s="331"/>
      <c r="E67" s="35" t="str">
        <f t="shared" ca="1" si="40"/>
        <v/>
      </c>
      <c r="F67" s="35" t="str">
        <f t="shared" ca="1" si="66"/>
        <v/>
      </c>
      <c r="G67" s="35" t="str">
        <f t="shared" ca="1" si="67"/>
        <v/>
      </c>
      <c r="H67" s="35" t="str">
        <f t="shared" ca="1" si="68"/>
        <v/>
      </c>
      <c r="I67" s="35" t="str">
        <f t="shared" ca="1" si="69"/>
        <v/>
      </c>
      <c r="J67" s="35" t="str">
        <f t="shared" ca="1" si="70"/>
        <v/>
      </c>
      <c r="K67" s="35" t="str">
        <f t="shared" ca="1" si="71"/>
        <v/>
      </c>
      <c r="L67" s="35" t="str">
        <f t="shared" ca="1" si="72"/>
        <v/>
      </c>
      <c r="M67" s="35" t="str">
        <f t="shared" ca="1" si="73"/>
        <v/>
      </c>
      <c r="N67" s="35" t="str">
        <f t="shared" ca="1" si="74"/>
        <v/>
      </c>
      <c r="O67" s="35" t="str">
        <f t="shared" ca="1" si="75"/>
        <v/>
      </c>
      <c r="P67" s="35" t="str">
        <f t="shared" ca="1" si="41"/>
        <v/>
      </c>
      <c r="Q67" s="35" t="str">
        <f t="shared" ca="1" si="42"/>
        <v/>
      </c>
      <c r="R67" s="35" t="str">
        <f t="shared" ca="1" si="43"/>
        <v/>
      </c>
      <c r="S67" s="35" t="str">
        <f t="shared" ca="1" si="44"/>
        <v/>
      </c>
      <c r="T67" s="35" t="str">
        <f t="shared" ca="1" si="45"/>
        <v/>
      </c>
      <c r="U67" s="35" t="str">
        <f t="shared" ca="1" si="46"/>
        <v/>
      </c>
      <c r="V67" s="35" t="str">
        <f t="shared" ca="1" si="47"/>
        <v/>
      </c>
      <c r="W67" s="35" t="str">
        <f t="shared" ca="1" si="48"/>
        <v/>
      </c>
      <c r="X67" s="35" t="str">
        <f t="shared" ca="1" si="49"/>
        <v/>
      </c>
      <c r="Y67" s="35" t="str">
        <f t="shared" ca="1" si="50"/>
        <v/>
      </c>
      <c r="Z67" s="35" t="str">
        <f t="shared" ca="1" si="51"/>
        <v/>
      </c>
      <c r="AA67" s="35" t="str">
        <f t="shared" ca="1" si="52"/>
        <v/>
      </c>
      <c r="AB67" s="35" t="str">
        <f t="shared" ca="1" si="53"/>
        <v/>
      </c>
      <c r="AC67" s="35" t="str">
        <f t="shared" ca="1" si="54"/>
        <v/>
      </c>
      <c r="AD67" s="35" t="str">
        <f t="shared" ca="1" si="55"/>
        <v/>
      </c>
      <c r="AE67" s="35" t="str">
        <f t="shared" ca="1" si="56"/>
        <v/>
      </c>
      <c r="AF67" s="35" t="str">
        <f t="shared" ca="1" si="57"/>
        <v/>
      </c>
      <c r="AG67" s="35" t="str">
        <f t="shared" ca="1" si="58"/>
        <v/>
      </c>
      <c r="AH67" s="35" t="str">
        <f t="shared" ca="1" si="59"/>
        <v/>
      </c>
      <c r="AI67" s="35" t="str">
        <f t="shared" ca="1" si="60"/>
        <v/>
      </c>
      <c r="AJ67" s="35" t="str">
        <f t="shared" ca="1" si="61"/>
        <v/>
      </c>
      <c r="AK67" s="35" t="str">
        <f t="shared" ca="1" si="62"/>
        <v/>
      </c>
      <c r="AL67" s="35" t="str">
        <f t="shared" ca="1" si="63"/>
        <v/>
      </c>
      <c r="AM67" s="35" t="str">
        <f t="shared" ca="1" si="64"/>
        <v/>
      </c>
      <c r="AN67" s="40" t="str">
        <f t="shared" ca="1" si="65"/>
        <v/>
      </c>
    </row>
    <row r="68" spans="1:40" ht="21" customHeight="1" x14ac:dyDescent="0.2">
      <c r="A68" s="330" t="str">
        <f t="shared" si="77"/>
        <v/>
      </c>
      <c r="B68" s="331"/>
      <c r="C68" s="331"/>
      <c r="D68" s="331"/>
      <c r="E68" s="35" t="str">
        <f t="shared" ca="1" si="40"/>
        <v/>
      </c>
      <c r="F68" s="35" t="str">
        <f t="shared" ca="1" si="66"/>
        <v/>
      </c>
      <c r="G68" s="35" t="str">
        <f t="shared" ca="1" si="67"/>
        <v/>
      </c>
      <c r="H68" s="35" t="str">
        <f t="shared" ca="1" si="68"/>
        <v/>
      </c>
      <c r="I68" s="35" t="str">
        <f t="shared" ca="1" si="69"/>
        <v/>
      </c>
      <c r="J68" s="35" t="str">
        <f t="shared" ca="1" si="70"/>
        <v/>
      </c>
      <c r="K68" s="35" t="str">
        <f t="shared" ca="1" si="71"/>
        <v/>
      </c>
      <c r="L68" s="35" t="str">
        <f t="shared" ca="1" si="72"/>
        <v/>
      </c>
      <c r="M68" s="35" t="str">
        <f t="shared" ca="1" si="73"/>
        <v/>
      </c>
      <c r="N68" s="35" t="str">
        <f t="shared" ca="1" si="74"/>
        <v/>
      </c>
      <c r="O68" s="35" t="str">
        <f t="shared" ca="1" si="75"/>
        <v/>
      </c>
      <c r="P68" s="35" t="str">
        <f t="shared" ca="1" si="41"/>
        <v/>
      </c>
      <c r="Q68" s="35" t="str">
        <f t="shared" ca="1" si="42"/>
        <v/>
      </c>
      <c r="R68" s="35" t="str">
        <f t="shared" ca="1" si="43"/>
        <v/>
      </c>
      <c r="S68" s="35" t="str">
        <f t="shared" ca="1" si="44"/>
        <v/>
      </c>
      <c r="T68" s="35" t="str">
        <f t="shared" ca="1" si="45"/>
        <v/>
      </c>
      <c r="U68" s="35" t="str">
        <f t="shared" ca="1" si="46"/>
        <v/>
      </c>
      <c r="V68" s="35" t="str">
        <f t="shared" ca="1" si="47"/>
        <v/>
      </c>
      <c r="W68" s="35" t="str">
        <f t="shared" ca="1" si="48"/>
        <v/>
      </c>
      <c r="X68" s="35" t="str">
        <f t="shared" ca="1" si="49"/>
        <v/>
      </c>
      <c r="Y68" s="35" t="str">
        <f t="shared" ca="1" si="50"/>
        <v/>
      </c>
      <c r="Z68" s="35" t="str">
        <f t="shared" ca="1" si="51"/>
        <v/>
      </c>
      <c r="AA68" s="35" t="str">
        <f t="shared" ca="1" si="52"/>
        <v/>
      </c>
      <c r="AB68" s="35" t="str">
        <f t="shared" ca="1" si="53"/>
        <v/>
      </c>
      <c r="AC68" s="35" t="str">
        <f t="shared" ca="1" si="54"/>
        <v/>
      </c>
      <c r="AD68" s="35" t="str">
        <f t="shared" ca="1" si="55"/>
        <v/>
      </c>
      <c r="AE68" s="35" t="str">
        <f t="shared" ca="1" si="56"/>
        <v/>
      </c>
      <c r="AF68" s="35" t="str">
        <f t="shared" ca="1" si="57"/>
        <v/>
      </c>
      <c r="AG68" s="35" t="str">
        <f t="shared" ca="1" si="58"/>
        <v/>
      </c>
      <c r="AH68" s="35" t="str">
        <f t="shared" ca="1" si="59"/>
        <v/>
      </c>
      <c r="AI68" s="35" t="str">
        <f t="shared" ca="1" si="60"/>
        <v/>
      </c>
      <c r="AJ68" s="35" t="str">
        <f t="shared" ca="1" si="61"/>
        <v/>
      </c>
      <c r="AK68" s="35" t="str">
        <f t="shared" ca="1" si="62"/>
        <v/>
      </c>
      <c r="AL68" s="35" t="str">
        <f t="shared" ca="1" si="63"/>
        <v/>
      </c>
      <c r="AM68" s="35" t="str">
        <f t="shared" ca="1" si="64"/>
        <v/>
      </c>
      <c r="AN68" s="40" t="str">
        <f t="shared" ca="1" si="65"/>
        <v/>
      </c>
    </row>
    <row r="69" spans="1:40" ht="21" customHeight="1" x14ac:dyDescent="0.2">
      <c r="A69" s="330" t="str">
        <f t="shared" si="77"/>
        <v/>
      </c>
      <c r="B69" s="331"/>
      <c r="C69" s="331"/>
      <c r="D69" s="331"/>
      <c r="E69" s="35" t="str">
        <f t="shared" ca="1" si="40"/>
        <v/>
      </c>
      <c r="F69" s="35" t="str">
        <f t="shared" ca="1" si="66"/>
        <v/>
      </c>
      <c r="G69" s="35" t="str">
        <f t="shared" ca="1" si="67"/>
        <v/>
      </c>
      <c r="H69" s="35" t="str">
        <f t="shared" ca="1" si="68"/>
        <v/>
      </c>
      <c r="I69" s="35" t="str">
        <f t="shared" ca="1" si="69"/>
        <v/>
      </c>
      <c r="J69" s="35" t="str">
        <f t="shared" ca="1" si="70"/>
        <v/>
      </c>
      <c r="K69" s="35" t="str">
        <f t="shared" ca="1" si="71"/>
        <v/>
      </c>
      <c r="L69" s="35" t="str">
        <f t="shared" ca="1" si="72"/>
        <v/>
      </c>
      <c r="M69" s="35" t="str">
        <f t="shared" ca="1" si="73"/>
        <v/>
      </c>
      <c r="N69" s="35" t="str">
        <f t="shared" ca="1" si="74"/>
        <v/>
      </c>
      <c r="O69" s="35" t="str">
        <f t="shared" ca="1" si="75"/>
        <v/>
      </c>
      <c r="P69" s="35" t="str">
        <f t="shared" ca="1" si="41"/>
        <v/>
      </c>
      <c r="Q69" s="35" t="str">
        <f t="shared" ca="1" si="42"/>
        <v/>
      </c>
      <c r="R69" s="35" t="str">
        <f t="shared" ca="1" si="43"/>
        <v/>
      </c>
      <c r="S69" s="35" t="str">
        <f t="shared" ca="1" si="44"/>
        <v/>
      </c>
      <c r="T69" s="35" t="str">
        <f t="shared" ca="1" si="45"/>
        <v/>
      </c>
      <c r="U69" s="35" t="str">
        <f t="shared" ca="1" si="46"/>
        <v/>
      </c>
      <c r="V69" s="35" t="str">
        <f t="shared" ca="1" si="47"/>
        <v/>
      </c>
      <c r="W69" s="35" t="str">
        <f t="shared" ca="1" si="48"/>
        <v/>
      </c>
      <c r="X69" s="35" t="str">
        <f t="shared" ca="1" si="49"/>
        <v/>
      </c>
      <c r="Y69" s="35" t="str">
        <f t="shared" ca="1" si="50"/>
        <v/>
      </c>
      <c r="Z69" s="35" t="str">
        <f t="shared" ca="1" si="51"/>
        <v/>
      </c>
      <c r="AA69" s="35" t="str">
        <f t="shared" ca="1" si="52"/>
        <v/>
      </c>
      <c r="AB69" s="35" t="str">
        <f t="shared" ca="1" si="53"/>
        <v/>
      </c>
      <c r="AC69" s="35" t="str">
        <f t="shared" ca="1" si="54"/>
        <v/>
      </c>
      <c r="AD69" s="35" t="str">
        <f t="shared" ca="1" si="55"/>
        <v/>
      </c>
      <c r="AE69" s="35" t="str">
        <f t="shared" ca="1" si="56"/>
        <v/>
      </c>
      <c r="AF69" s="35" t="str">
        <f t="shared" ca="1" si="57"/>
        <v/>
      </c>
      <c r="AG69" s="35" t="str">
        <f t="shared" ca="1" si="58"/>
        <v/>
      </c>
      <c r="AH69" s="35" t="str">
        <f t="shared" ca="1" si="59"/>
        <v/>
      </c>
      <c r="AI69" s="35" t="str">
        <f t="shared" ca="1" si="60"/>
        <v/>
      </c>
      <c r="AJ69" s="35" t="str">
        <f t="shared" ca="1" si="61"/>
        <v/>
      </c>
      <c r="AK69" s="35" t="str">
        <f t="shared" ca="1" si="62"/>
        <v/>
      </c>
      <c r="AL69" s="35" t="str">
        <f t="shared" ca="1" si="63"/>
        <v/>
      </c>
      <c r="AM69" s="35" t="str">
        <f t="shared" ca="1" si="64"/>
        <v/>
      </c>
      <c r="AN69" s="40" t="str">
        <f t="shared" ca="1" si="65"/>
        <v/>
      </c>
    </row>
    <row r="70" spans="1:40" ht="21" customHeight="1" x14ac:dyDescent="0.2">
      <c r="A70" s="330" t="str">
        <f t="shared" si="77"/>
        <v/>
      </c>
      <c r="B70" s="331"/>
      <c r="C70" s="331"/>
      <c r="D70" s="331"/>
      <c r="E70" s="35" t="str">
        <f t="shared" ca="1" si="40"/>
        <v/>
      </c>
      <c r="F70" s="35" t="str">
        <f t="shared" ca="1" si="66"/>
        <v/>
      </c>
      <c r="G70" s="35" t="str">
        <f t="shared" ca="1" si="67"/>
        <v/>
      </c>
      <c r="H70" s="35" t="str">
        <f t="shared" ca="1" si="68"/>
        <v/>
      </c>
      <c r="I70" s="35" t="str">
        <f t="shared" ca="1" si="69"/>
        <v/>
      </c>
      <c r="J70" s="35" t="str">
        <f t="shared" ca="1" si="70"/>
        <v/>
      </c>
      <c r="K70" s="35" t="str">
        <f t="shared" ca="1" si="71"/>
        <v/>
      </c>
      <c r="L70" s="35" t="str">
        <f t="shared" ca="1" si="72"/>
        <v/>
      </c>
      <c r="M70" s="35" t="str">
        <f t="shared" ca="1" si="73"/>
        <v/>
      </c>
      <c r="N70" s="35" t="str">
        <f t="shared" ca="1" si="74"/>
        <v/>
      </c>
      <c r="O70" s="35" t="str">
        <f t="shared" ca="1" si="75"/>
        <v/>
      </c>
      <c r="P70" s="35" t="str">
        <f t="shared" ca="1" si="41"/>
        <v/>
      </c>
      <c r="Q70" s="35" t="str">
        <f t="shared" ca="1" si="42"/>
        <v/>
      </c>
      <c r="R70" s="35" t="str">
        <f t="shared" ca="1" si="43"/>
        <v/>
      </c>
      <c r="S70" s="35" t="str">
        <f t="shared" ca="1" si="44"/>
        <v/>
      </c>
      <c r="T70" s="35" t="str">
        <f t="shared" ca="1" si="45"/>
        <v/>
      </c>
      <c r="U70" s="35" t="str">
        <f t="shared" ca="1" si="46"/>
        <v/>
      </c>
      <c r="V70" s="35" t="str">
        <f t="shared" ca="1" si="47"/>
        <v/>
      </c>
      <c r="W70" s="35" t="str">
        <f t="shared" ca="1" si="48"/>
        <v/>
      </c>
      <c r="X70" s="35" t="str">
        <f t="shared" ca="1" si="49"/>
        <v/>
      </c>
      <c r="Y70" s="35" t="str">
        <f t="shared" ca="1" si="50"/>
        <v/>
      </c>
      <c r="Z70" s="35" t="str">
        <f t="shared" ca="1" si="51"/>
        <v/>
      </c>
      <c r="AA70" s="35" t="str">
        <f t="shared" ca="1" si="52"/>
        <v/>
      </c>
      <c r="AB70" s="35" t="str">
        <f t="shared" ca="1" si="53"/>
        <v/>
      </c>
      <c r="AC70" s="35" t="str">
        <f t="shared" ca="1" si="54"/>
        <v/>
      </c>
      <c r="AD70" s="35" t="str">
        <f t="shared" ca="1" si="55"/>
        <v/>
      </c>
      <c r="AE70" s="35" t="str">
        <f t="shared" ca="1" si="56"/>
        <v/>
      </c>
      <c r="AF70" s="35" t="str">
        <f t="shared" ca="1" si="57"/>
        <v/>
      </c>
      <c r="AG70" s="35" t="str">
        <f t="shared" ca="1" si="58"/>
        <v/>
      </c>
      <c r="AH70" s="35" t="str">
        <f t="shared" ca="1" si="59"/>
        <v/>
      </c>
      <c r="AI70" s="35" t="str">
        <f t="shared" ca="1" si="60"/>
        <v/>
      </c>
      <c r="AJ70" s="35" t="str">
        <f t="shared" ca="1" si="61"/>
        <v/>
      </c>
      <c r="AK70" s="35" t="str">
        <f t="shared" ca="1" si="62"/>
        <v/>
      </c>
      <c r="AL70" s="35" t="str">
        <f t="shared" ca="1" si="63"/>
        <v/>
      </c>
      <c r="AM70" s="35" t="str">
        <f t="shared" ca="1" si="64"/>
        <v/>
      </c>
      <c r="AN70" s="40" t="str">
        <f t="shared" ca="1" si="65"/>
        <v/>
      </c>
    </row>
    <row r="71" spans="1:40" ht="21" customHeight="1" x14ac:dyDescent="0.2">
      <c r="A71" s="330" t="str">
        <f t="shared" si="77"/>
        <v/>
      </c>
      <c r="B71" s="331"/>
      <c r="C71" s="331"/>
      <c r="D71" s="331"/>
      <c r="E71" s="35" t="str">
        <f t="shared" ca="1" si="40"/>
        <v/>
      </c>
      <c r="F71" s="35" t="str">
        <f t="shared" ca="1" si="66"/>
        <v/>
      </c>
      <c r="G71" s="35" t="str">
        <f t="shared" ca="1" si="67"/>
        <v/>
      </c>
      <c r="H71" s="35" t="str">
        <f t="shared" ca="1" si="68"/>
        <v/>
      </c>
      <c r="I71" s="35" t="str">
        <f t="shared" ca="1" si="69"/>
        <v/>
      </c>
      <c r="J71" s="35" t="str">
        <f t="shared" ca="1" si="70"/>
        <v/>
      </c>
      <c r="K71" s="35" t="str">
        <f t="shared" ca="1" si="71"/>
        <v/>
      </c>
      <c r="L71" s="35" t="str">
        <f t="shared" ca="1" si="72"/>
        <v/>
      </c>
      <c r="M71" s="35" t="str">
        <f t="shared" ca="1" si="73"/>
        <v/>
      </c>
      <c r="N71" s="35" t="str">
        <f t="shared" ca="1" si="74"/>
        <v/>
      </c>
      <c r="O71" s="35" t="str">
        <f t="shared" ca="1" si="75"/>
        <v/>
      </c>
      <c r="P71" s="35" t="str">
        <f t="shared" ca="1" si="41"/>
        <v/>
      </c>
      <c r="Q71" s="35" t="str">
        <f t="shared" ca="1" si="42"/>
        <v/>
      </c>
      <c r="R71" s="35" t="str">
        <f t="shared" ca="1" si="43"/>
        <v/>
      </c>
      <c r="S71" s="35" t="str">
        <f t="shared" ca="1" si="44"/>
        <v/>
      </c>
      <c r="T71" s="35" t="str">
        <f t="shared" ca="1" si="45"/>
        <v/>
      </c>
      <c r="U71" s="35" t="str">
        <f t="shared" ca="1" si="46"/>
        <v/>
      </c>
      <c r="V71" s="35" t="str">
        <f t="shared" ca="1" si="47"/>
        <v/>
      </c>
      <c r="W71" s="35" t="str">
        <f t="shared" ca="1" si="48"/>
        <v/>
      </c>
      <c r="X71" s="35" t="str">
        <f t="shared" ca="1" si="49"/>
        <v/>
      </c>
      <c r="Y71" s="35" t="str">
        <f t="shared" ca="1" si="50"/>
        <v/>
      </c>
      <c r="Z71" s="35" t="str">
        <f t="shared" ca="1" si="51"/>
        <v/>
      </c>
      <c r="AA71" s="35" t="str">
        <f t="shared" ca="1" si="52"/>
        <v/>
      </c>
      <c r="AB71" s="35" t="str">
        <f t="shared" ca="1" si="53"/>
        <v/>
      </c>
      <c r="AC71" s="35" t="str">
        <f t="shared" ca="1" si="54"/>
        <v/>
      </c>
      <c r="AD71" s="35" t="str">
        <f t="shared" ca="1" si="55"/>
        <v/>
      </c>
      <c r="AE71" s="35" t="str">
        <f t="shared" ca="1" si="56"/>
        <v/>
      </c>
      <c r="AF71" s="35" t="str">
        <f t="shared" ca="1" si="57"/>
        <v/>
      </c>
      <c r="AG71" s="35" t="str">
        <f t="shared" ca="1" si="58"/>
        <v/>
      </c>
      <c r="AH71" s="35" t="str">
        <f t="shared" ca="1" si="59"/>
        <v/>
      </c>
      <c r="AI71" s="35" t="str">
        <f t="shared" ca="1" si="60"/>
        <v/>
      </c>
      <c r="AJ71" s="35" t="str">
        <f t="shared" ca="1" si="61"/>
        <v/>
      </c>
      <c r="AK71" s="35" t="str">
        <f t="shared" ca="1" si="62"/>
        <v/>
      </c>
      <c r="AL71" s="35" t="str">
        <f t="shared" ca="1" si="63"/>
        <v/>
      </c>
      <c r="AM71" s="35" t="str">
        <f t="shared" ca="1" si="64"/>
        <v/>
      </c>
      <c r="AN71" s="40" t="str">
        <f t="shared" ca="1" si="65"/>
        <v/>
      </c>
    </row>
    <row r="72" spans="1:40" ht="21" customHeight="1" thickBot="1" x14ac:dyDescent="0.25">
      <c r="A72" s="334" t="str">
        <f t="shared" si="77"/>
        <v/>
      </c>
      <c r="B72" s="335"/>
      <c r="C72" s="335"/>
      <c r="D72" s="335"/>
      <c r="E72" s="41" t="str">
        <f t="shared" ca="1" si="40"/>
        <v/>
      </c>
      <c r="F72" s="41" t="str">
        <f t="shared" ca="1" si="66"/>
        <v/>
      </c>
      <c r="G72" s="41" t="str">
        <f t="shared" ca="1" si="67"/>
        <v/>
      </c>
      <c r="H72" s="41" t="str">
        <f t="shared" ca="1" si="68"/>
        <v/>
      </c>
      <c r="I72" s="41" t="str">
        <f t="shared" ca="1" si="69"/>
        <v/>
      </c>
      <c r="J72" s="41" t="str">
        <f t="shared" ca="1" si="70"/>
        <v/>
      </c>
      <c r="K72" s="41" t="str">
        <f t="shared" ca="1" si="71"/>
        <v/>
      </c>
      <c r="L72" s="41" t="str">
        <f t="shared" ca="1" si="72"/>
        <v/>
      </c>
      <c r="M72" s="41" t="str">
        <f t="shared" ca="1" si="73"/>
        <v/>
      </c>
      <c r="N72" s="41" t="str">
        <f t="shared" ca="1" si="74"/>
        <v/>
      </c>
      <c r="O72" s="41" t="str">
        <f t="shared" ca="1" si="75"/>
        <v/>
      </c>
      <c r="P72" s="41" t="str">
        <f t="shared" ca="1" si="41"/>
        <v/>
      </c>
      <c r="Q72" s="41" t="str">
        <f t="shared" ca="1" si="42"/>
        <v/>
      </c>
      <c r="R72" s="41" t="str">
        <f t="shared" ca="1" si="43"/>
        <v/>
      </c>
      <c r="S72" s="41" t="str">
        <f t="shared" ca="1" si="44"/>
        <v/>
      </c>
      <c r="T72" s="41" t="str">
        <f t="shared" ca="1" si="45"/>
        <v/>
      </c>
      <c r="U72" s="41" t="str">
        <f t="shared" ca="1" si="46"/>
        <v/>
      </c>
      <c r="V72" s="41" t="str">
        <f t="shared" ca="1" si="47"/>
        <v/>
      </c>
      <c r="W72" s="41" t="str">
        <f t="shared" ca="1" si="48"/>
        <v/>
      </c>
      <c r="X72" s="41" t="str">
        <f t="shared" ca="1" si="49"/>
        <v/>
      </c>
      <c r="Y72" s="41" t="str">
        <f t="shared" ca="1" si="50"/>
        <v/>
      </c>
      <c r="Z72" s="41" t="str">
        <f t="shared" ca="1" si="51"/>
        <v/>
      </c>
      <c r="AA72" s="41" t="str">
        <f t="shared" ca="1" si="52"/>
        <v/>
      </c>
      <c r="AB72" s="41" t="str">
        <f t="shared" ca="1" si="53"/>
        <v/>
      </c>
      <c r="AC72" s="41" t="str">
        <f t="shared" ca="1" si="54"/>
        <v/>
      </c>
      <c r="AD72" s="41" t="str">
        <f t="shared" ca="1" si="55"/>
        <v/>
      </c>
      <c r="AE72" s="41" t="str">
        <f t="shared" ca="1" si="56"/>
        <v/>
      </c>
      <c r="AF72" s="41" t="str">
        <f t="shared" ca="1" si="57"/>
        <v/>
      </c>
      <c r="AG72" s="41" t="str">
        <f t="shared" ca="1" si="58"/>
        <v/>
      </c>
      <c r="AH72" s="41" t="str">
        <f t="shared" ca="1" si="59"/>
        <v/>
      </c>
      <c r="AI72" s="41" t="str">
        <f t="shared" ca="1" si="60"/>
        <v/>
      </c>
      <c r="AJ72" s="41" t="str">
        <f t="shared" ca="1" si="61"/>
        <v/>
      </c>
      <c r="AK72" s="41" t="str">
        <f t="shared" ca="1" si="62"/>
        <v/>
      </c>
      <c r="AL72" s="41" t="str">
        <f t="shared" ca="1" si="63"/>
        <v/>
      </c>
      <c r="AM72" s="41" t="str">
        <f t="shared" ca="1" si="64"/>
        <v/>
      </c>
      <c r="AN72" s="42" t="str">
        <f t="shared" ca="1" si="65"/>
        <v/>
      </c>
    </row>
    <row r="73" spans="1:40" ht="13.5" thickTop="1" x14ac:dyDescent="0.2"/>
    <row r="75" spans="1:40" ht="12.75" customHeight="1" x14ac:dyDescent="0.2"/>
    <row r="303" spans="127:174" ht="99.75" x14ac:dyDescent="0.2">
      <c r="DW303" s="121" t="s">
        <v>119</v>
      </c>
      <c r="DX303" s="122" t="s">
        <v>121</v>
      </c>
      <c r="DY303" s="122" t="s">
        <v>120</v>
      </c>
      <c r="EB303" s="14">
        <v>0</v>
      </c>
      <c r="EC303" s="14">
        <v>1</v>
      </c>
      <c r="EF303" s="11" t="s">
        <v>35</v>
      </c>
      <c r="EG303" s="15" t="s">
        <v>36</v>
      </c>
      <c r="EI303" s="33" t="str">
        <f t="shared" ref="EI303:FB303" si="78">CONCATENATE("Elève ",TEXT(E9,"00"))</f>
        <v>Elève 01</v>
      </c>
      <c r="EJ303" s="33" t="str">
        <f t="shared" si="78"/>
        <v>Elève 02</v>
      </c>
      <c r="EK303" s="33" t="str">
        <f t="shared" si="78"/>
        <v>Elève 03</v>
      </c>
      <c r="EL303" s="33" t="str">
        <f t="shared" si="78"/>
        <v>Elève 04</v>
      </c>
      <c r="EM303" s="33" t="str">
        <f t="shared" si="78"/>
        <v>Elève 05</v>
      </c>
      <c r="EN303" s="33" t="str">
        <f t="shared" si="78"/>
        <v>Elève 06</v>
      </c>
      <c r="EO303" s="33" t="str">
        <f t="shared" si="78"/>
        <v>Elève 07</v>
      </c>
      <c r="EP303" s="33" t="str">
        <f t="shared" si="78"/>
        <v>Elève 08</v>
      </c>
      <c r="EQ303" s="33" t="str">
        <f t="shared" si="78"/>
        <v>Elève 09</v>
      </c>
      <c r="ER303" s="33" t="str">
        <f t="shared" si="78"/>
        <v>Elève 10</v>
      </c>
      <c r="ES303" s="33" t="str">
        <f t="shared" si="78"/>
        <v>Elève 11</v>
      </c>
      <c r="ET303" s="33" t="str">
        <f t="shared" si="78"/>
        <v>Elève 12</v>
      </c>
      <c r="EU303" s="33" t="str">
        <f t="shared" si="78"/>
        <v>Elève 13</v>
      </c>
      <c r="EV303" s="33" t="str">
        <f t="shared" si="78"/>
        <v>Elève 14</v>
      </c>
      <c r="EW303" s="33" t="str">
        <f t="shared" si="78"/>
        <v>Elève 15</v>
      </c>
      <c r="EX303" s="33" t="str">
        <f t="shared" si="78"/>
        <v>Elève 16</v>
      </c>
      <c r="EY303" s="33" t="str">
        <f t="shared" si="78"/>
        <v>Elève 17</v>
      </c>
      <c r="EZ303" s="33" t="str">
        <f t="shared" si="78"/>
        <v>Elève 18</v>
      </c>
      <c r="FA303" s="33" t="str">
        <f t="shared" si="78"/>
        <v>Elève 19</v>
      </c>
      <c r="FB303" s="33" t="str">
        <f t="shared" si="78"/>
        <v>Elève 20</v>
      </c>
      <c r="FC303" s="33" t="str">
        <f t="shared" ref="FC303" si="79">CONCATENATE("Elève ",TEXT(Y9,"00"))</f>
        <v>Elève 21</v>
      </c>
      <c r="FD303" s="33" t="str">
        <f t="shared" ref="FD303" si="80">CONCATENATE("Elève ",TEXT(Z9,"00"))</f>
        <v>Elève 22</v>
      </c>
      <c r="FE303" s="33" t="str">
        <f t="shared" ref="FE303" si="81">CONCATENATE("Elève ",TEXT(AA9,"00"))</f>
        <v>Elève 23</v>
      </c>
      <c r="FF303" s="33" t="str">
        <f t="shared" ref="FF303" si="82">CONCATENATE("Elève ",TEXT(AB9,"00"))</f>
        <v>Elève 24</v>
      </c>
      <c r="FG303" s="33" t="str">
        <f t="shared" ref="FG303" si="83">CONCATENATE("Elève ",TEXT(AC9,"00"))</f>
        <v>Elève 25</v>
      </c>
      <c r="FH303" s="33" t="str">
        <f t="shared" ref="FH303" si="84">CONCATENATE("Elève ",TEXT(AD9,"00"))</f>
        <v>Elève 26</v>
      </c>
      <c r="FI303" s="33" t="str">
        <f>CONCATENATE("Elève ",TEXT(AE9,"00"))</f>
        <v>Elève 27</v>
      </c>
      <c r="FJ303" s="33" t="str">
        <f t="shared" ref="FJ303" si="85">CONCATENATE("Elève ",TEXT(AF9,"00"))</f>
        <v>Elève 28</v>
      </c>
      <c r="FK303" s="33" t="str">
        <f t="shared" ref="FK303" si="86">CONCATENATE("Elève ",TEXT(AG9,"00"))</f>
        <v>Elève 29</v>
      </c>
      <c r="FL303" s="33" t="str">
        <f t="shared" ref="FL303" si="87">CONCATENATE("Elève ",TEXT(AH9,"00"))</f>
        <v>Elève 30</v>
      </c>
      <c r="FM303" s="33" t="str">
        <f t="shared" ref="FM303" si="88">CONCATENATE("Elève ",TEXT(AI9,"00"))</f>
        <v>Elève 31</v>
      </c>
      <c r="FN303" s="33" t="str">
        <f t="shared" ref="FN303" si="89">CONCATENATE("Elève ",TEXT(AJ9,"00"))</f>
        <v>Elève 32</v>
      </c>
      <c r="FO303" s="33" t="str">
        <f t="shared" ref="FO303" si="90">CONCATENATE("Elève ",TEXT(AK9,"00"))</f>
        <v>Elève 33</v>
      </c>
      <c r="FP303" s="33" t="str">
        <f t="shared" ref="FP303" si="91">CONCATENATE("Elève ",TEXT(AL9,"00"))</f>
        <v>Elève 34</v>
      </c>
      <c r="FQ303" s="33" t="str">
        <f t="shared" ref="FQ303" si="92">CONCATENATE("Elève ",TEXT(AM9,"00"))</f>
        <v>Elève 35</v>
      </c>
      <c r="FR303" s="33" t="str">
        <f t="shared" ref="FR303" si="93">CONCATENATE("Elève ",TEXT(AN9,"00"))</f>
        <v>Elève 36</v>
      </c>
    </row>
    <row r="304" spans="127:174" x14ac:dyDescent="0.2">
      <c r="DW304" s="10" t="str">
        <f ca="1">TEXT(OFFSET($E$9,0,EB304-1),"00")</f>
        <v>01</v>
      </c>
      <c r="DX304" s="50">
        <f>'Classe, période, dates, coef'!D7</f>
        <v>0</v>
      </c>
      <c r="DY304" s="50">
        <f>'Classe, période, dates, coef'!A22</f>
        <v>0</v>
      </c>
      <c r="DZ304" s="6">
        <f>DY304</f>
        <v>0</v>
      </c>
      <c r="EB304" s="30">
        <f>EB303+1</f>
        <v>1</v>
      </c>
      <c r="EC304" s="10">
        <f>IF(ED304="","",(COUNTA(ED$304:ED304)-COUNTIF(ED$304:ED304,""))*EC$303)</f>
        <v>1</v>
      </c>
      <c r="ED304" s="6" t="str">
        <f>IF('Classe, période, dates, coef'!AK8="","",'Classe, période, dates, coef'!AK8)</f>
        <v>Orientation MA1 : Communiquer avec courtoisie, faire preuve de serviabilité, de calme et de tact</v>
      </c>
      <c r="EE304" s="10" t="str">
        <f>'GUIDE d''évaluation'!A25</f>
        <v>E</v>
      </c>
      <c r="EF304" s="10">
        <f>EF305+5</f>
        <v>20</v>
      </c>
      <c r="EG304" s="10">
        <v>20</v>
      </c>
      <c r="EH304" s="10" t="str">
        <f>'GUIDE d''évaluation'!A31</f>
        <v>NC</v>
      </c>
      <c r="EI304" s="33" t="str">
        <f t="shared" ref="EI304:FK304" ca="1" si="94">E10</f>
        <v/>
      </c>
      <c r="EJ304" s="33" t="str">
        <f t="shared" ca="1" si="94"/>
        <v/>
      </c>
      <c r="EK304" s="33" t="str">
        <f t="shared" ca="1" si="94"/>
        <v/>
      </c>
      <c r="EL304" s="33" t="str">
        <f t="shared" ca="1" si="94"/>
        <v/>
      </c>
      <c r="EM304" s="33" t="str">
        <f t="shared" ca="1" si="94"/>
        <v/>
      </c>
      <c r="EN304" s="33" t="str">
        <f t="shared" ca="1" si="94"/>
        <v/>
      </c>
      <c r="EO304" s="33" t="str">
        <f t="shared" ca="1" si="94"/>
        <v/>
      </c>
      <c r="EP304" s="33" t="str">
        <f t="shared" ca="1" si="94"/>
        <v/>
      </c>
      <c r="EQ304" s="33" t="str">
        <f t="shared" ca="1" si="94"/>
        <v/>
      </c>
      <c r="ER304" s="33" t="str">
        <f t="shared" ca="1" si="94"/>
        <v/>
      </c>
      <c r="ES304" s="33" t="str">
        <f t="shared" ca="1" si="94"/>
        <v/>
      </c>
      <c r="ET304" s="33" t="str">
        <f t="shared" ca="1" si="94"/>
        <v/>
      </c>
      <c r="EU304" s="33" t="str">
        <f t="shared" ca="1" si="94"/>
        <v/>
      </c>
      <c r="EV304" s="33" t="str">
        <f t="shared" ca="1" si="94"/>
        <v/>
      </c>
      <c r="EW304" s="33" t="str">
        <f t="shared" ca="1" si="94"/>
        <v/>
      </c>
      <c r="EX304" s="33" t="str">
        <f t="shared" ca="1" si="94"/>
        <v/>
      </c>
      <c r="EY304" s="33" t="str">
        <f t="shared" ca="1" si="94"/>
        <v/>
      </c>
      <c r="EZ304" s="33" t="str">
        <f t="shared" ca="1" si="94"/>
        <v/>
      </c>
      <c r="FA304" s="33" t="str">
        <f t="shared" ca="1" si="94"/>
        <v/>
      </c>
      <c r="FB304" s="33" t="str">
        <f t="shared" ca="1" si="94"/>
        <v/>
      </c>
      <c r="FC304" s="33" t="str">
        <f t="shared" ca="1" si="94"/>
        <v/>
      </c>
      <c r="FD304" s="33" t="str">
        <f t="shared" ca="1" si="94"/>
        <v/>
      </c>
      <c r="FE304" s="33" t="str">
        <f t="shared" ca="1" si="94"/>
        <v/>
      </c>
      <c r="FF304" s="33" t="str">
        <f t="shared" ca="1" si="94"/>
        <v/>
      </c>
      <c r="FG304" s="33" t="str">
        <f t="shared" ca="1" si="94"/>
        <v/>
      </c>
      <c r="FH304" s="33" t="str">
        <f t="shared" ca="1" si="94"/>
        <v/>
      </c>
      <c r="FI304" s="33" t="str">
        <f t="shared" ca="1" si="94"/>
        <v/>
      </c>
      <c r="FJ304" s="33" t="str">
        <f t="shared" ca="1" si="94"/>
        <v/>
      </c>
      <c r="FK304" s="33" t="str">
        <f t="shared" ca="1" si="94"/>
        <v/>
      </c>
      <c r="FL304" s="33" t="str">
        <f t="shared" ref="FL304" ca="1" si="95">AH10</f>
        <v/>
      </c>
      <c r="FM304" s="33" t="str">
        <f t="shared" ref="FM304" ca="1" si="96">AI10</f>
        <v/>
      </c>
      <c r="FN304" s="33" t="str">
        <f t="shared" ref="FN304" ca="1" si="97">AJ10</f>
        <v/>
      </c>
      <c r="FO304" s="33" t="str">
        <f t="shared" ref="FO304" ca="1" si="98">AK10</f>
        <v/>
      </c>
      <c r="FP304" s="33" t="str">
        <f t="shared" ref="FP304" ca="1" si="99">AL10</f>
        <v/>
      </c>
      <c r="FQ304" s="33" t="str">
        <f t="shared" ref="FQ304" ca="1" si="100">AM10</f>
        <v/>
      </c>
      <c r="FR304" s="33" t="str">
        <f t="shared" ref="FR304" ca="1" si="101">AN10</f>
        <v/>
      </c>
    </row>
    <row r="305" spans="127:174" x14ac:dyDescent="0.2">
      <c r="DW305" s="10" t="str">
        <f t="shared" ref="DW305:DW333" ca="1" si="102">TEXT(OFFSET($E$9,0,EB305-1),"00")</f>
        <v>02</v>
      </c>
      <c r="DX305" s="50">
        <f>'Classe, période, dates, coef'!D8</f>
        <v>0</v>
      </c>
      <c r="DY305" s="50">
        <f>'Classe, période, dates, coef'!A23</f>
        <v>0</v>
      </c>
      <c r="DZ305" s="6">
        <f>IF(DY305=0,DZ304,CONCATENATE(DZ304,", ",DY305))</f>
        <v>0</v>
      </c>
      <c r="EB305" s="30">
        <f t="shared" ref="EB305:EB368" si="103">EB304+1</f>
        <v>2</v>
      </c>
      <c r="EC305" s="10">
        <f>IF(ED305="","",(COUNTA(ED$304:ED305)-COUNTIF(ED$304:ED305,""))*EC$303)</f>
        <v>2</v>
      </c>
      <c r="ED305" s="6" t="str">
        <f>IF('Classe, période, dates, coef'!AK9="","",'Classe, période, dates, coef'!AK9)</f>
        <v>Orientation MA2 : Maintenir son espace de travail fonctionnel et propre dans le respect des règles internes</v>
      </c>
      <c r="EE305" s="10" t="str">
        <f>'GUIDE d''évaluation'!A26</f>
        <v>A</v>
      </c>
      <c r="EF305" s="10">
        <f>EF306+5</f>
        <v>15</v>
      </c>
      <c r="EG305" s="10">
        <f>EG306+5</f>
        <v>20</v>
      </c>
      <c r="EH305" s="14" t="s">
        <v>138</v>
      </c>
      <c r="EI305" s="47" t="str">
        <f t="shared" ref="EI305:EX320" ca="1" si="104">IF(ISERROR(INDIRECT("'"&amp;EI$303&amp;"'!"&amp;$EH305)),"",IF(INDIRECT("'"&amp;EI$303&amp;"'!"&amp;$EH305)="","",INDIRECT("'"&amp;EI$303&amp;"'!"&amp;$EH305)))</f>
        <v/>
      </c>
      <c r="EJ305" s="47" t="str">
        <f t="shared" ca="1" si="104"/>
        <v/>
      </c>
      <c r="EK305" s="47" t="str">
        <f t="shared" ca="1" si="104"/>
        <v/>
      </c>
      <c r="EL305" s="47" t="str">
        <f t="shared" ca="1" si="104"/>
        <v/>
      </c>
      <c r="EM305" s="47" t="str">
        <f t="shared" ca="1" si="104"/>
        <v/>
      </c>
      <c r="EN305" s="47" t="str">
        <f t="shared" ca="1" si="104"/>
        <v/>
      </c>
      <c r="EO305" s="47" t="str">
        <f t="shared" ca="1" si="104"/>
        <v/>
      </c>
      <c r="EP305" s="47" t="str">
        <f t="shared" ca="1" si="104"/>
        <v/>
      </c>
      <c r="EQ305" s="47" t="str">
        <f t="shared" ca="1" si="104"/>
        <v/>
      </c>
      <c r="ER305" s="47" t="str">
        <f t="shared" ca="1" si="104"/>
        <v/>
      </c>
      <c r="ES305" s="47" t="str">
        <f t="shared" ca="1" si="104"/>
        <v/>
      </c>
      <c r="ET305" s="47" t="str">
        <f t="shared" ca="1" si="104"/>
        <v/>
      </c>
      <c r="EU305" s="47" t="str">
        <f t="shared" ca="1" si="104"/>
        <v/>
      </c>
      <c r="EV305" s="47" t="str">
        <f t="shared" ca="1" si="104"/>
        <v/>
      </c>
      <c r="EW305" s="47" t="str">
        <f t="shared" ca="1" si="104"/>
        <v/>
      </c>
      <c r="EX305" s="47" t="str">
        <f t="shared" ca="1" si="104"/>
        <v/>
      </c>
      <c r="EY305" s="47" t="str">
        <f t="shared" ref="EJ305:FR312" ca="1" si="105">IF(ISERROR(INDIRECT("'"&amp;EY$303&amp;"'!"&amp;$EH305)),"",IF(INDIRECT("'"&amp;EY$303&amp;"'!"&amp;$EH305)="","",INDIRECT("'"&amp;EY$303&amp;"'!"&amp;$EH305)))</f>
        <v/>
      </c>
      <c r="EZ305" s="47" t="str">
        <f t="shared" ca="1" si="105"/>
        <v/>
      </c>
      <c r="FA305" s="47" t="str">
        <f t="shared" ca="1" si="105"/>
        <v/>
      </c>
      <c r="FB305" s="47" t="str">
        <f t="shared" ca="1" si="105"/>
        <v/>
      </c>
      <c r="FC305" s="47" t="str">
        <f t="shared" ca="1" si="105"/>
        <v/>
      </c>
      <c r="FD305" s="47" t="str">
        <f t="shared" ca="1" si="105"/>
        <v/>
      </c>
      <c r="FE305" s="47" t="str">
        <f t="shared" ca="1" si="105"/>
        <v/>
      </c>
      <c r="FF305" s="47" t="str">
        <f t="shared" ca="1" si="105"/>
        <v/>
      </c>
      <c r="FG305" s="47" t="str">
        <f t="shared" ca="1" si="105"/>
        <v/>
      </c>
      <c r="FH305" s="47" t="str">
        <f t="shared" ca="1" si="105"/>
        <v/>
      </c>
      <c r="FI305" s="47" t="str">
        <f t="shared" ca="1" si="105"/>
        <v/>
      </c>
      <c r="FJ305" s="47" t="str">
        <f t="shared" ca="1" si="105"/>
        <v/>
      </c>
      <c r="FK305" s="47" t="str">
        <f t="shared" ca="1" si="105"/>
        <v/>
      </c>
      <c r="FL305" s="47" t="str">
        <f t="shared" ca="1" si="105"/>
        <v/>
      </c>
      <c r="FM305" s="47" t="str">
        <f t="shared" ca="1" si="105"/>
        <v/>
      </c>
      <c r="FN305" s="47" t="str">
        <f t="shared" ca="1" si="105"/>
        <v/>
      </c>
      <c r="FO305" s="47" t="str">
        <f t="shared" ca="1" si="105"/>
        <v/>
      </c>
      <c r="FP305" s="47" t="str">
        <f t="shared" ca="1" si="105"/>
        <v/>
      </c>
      <c r="FQ305" s="47" t="str">
        <f t="shared" ca="1" si="105"/>
        <v/>
      </c>
      <c r="FR305" s="47" t="str">
        <f t="shared" ca="1" si="105"/>
        <v/>
      </c>
    </row>
    <row r="306" spans="127:174" x14ac:dyDescent="0.2">
      <c r="DW306" s="10" t="str">
        <f t="shared" ca="1" si="102"/>
        <v>03</v>
      </c>
      <c r="DX306" s="50">
        <f>'Classe, période, dates, coef'!D9</f>
        <v>0</v>
      </c>
      <c r="DY306" s="50">
        <f>'Classe, période, dates, coef'!A24</f>
        <v>0</v>
      </c>
      <c r="DZ306" s="6">
        <f t="shared" ref="DZ306:DZ309" si="106">IF(DY306=0,DZ305,CONCATENATE(DZ305,", ",DY306))</f>
        <v>0</v>
      </c>
      <c r="EB306" s="30">
        <f t="shared" si="103"/>
        <v>3</v>
      </c>
      <c r="EC306" s="10">
        <f>IF(ED306="","",(COUNTA(ED$304:ED306)-COUNTIF(ED$304:ED306,""))*EC$303)</f>
        <v>3</v>
      </c>
      <c r="ED306" s="6" t="str">
        <f>IF('Classe, période, dates, coef'!AK10="","",'Classe, période, dates, coef'!AK10)</f>
        <v>Orientation MA3 : Rechercher, trier, classifier, sélectionner l'information papier et numérique</v>
      </c>
      <c r="EE306" s="10" t="str">
        <f>'GUIDE d''évaluation'!A27</f>
        <v>PA</v>
      </c>
      <c r="EF306" s="10">
        <f>EF307+5</f>
        <v>10</v>
      </c>
      <c r="EG306" s="10">
        <f>EG307+5</f>
        <v>15</v>
      </c>
      <c r="EH306" s="14" t="str">
        <f>CONCATENATE("H",EB315)</f>
        <v>H12</v>
      </c>
      <c r="EI306" s="47" t="str">
        <f t="shared" ca="1" si="104"/>
        <v/>
      </c>
      <c r="EJ306" s="47" t="str">
        <f t="shared" ca="1" si="105"/>
        <v/>
      </c>
      <c r="EK306" s="47" t="str">
        <f t="shared" ca="1" si="105"/>
        <v/>
      </c>
      <c r="EL306" s="47" t="str">
        <f t="shared" ca="1" si="105"/>
        <v/>
      </c>
      <c r="EM306" s="47" t="str">
        <f t="shared" ca="1" si="105"/>
        <v/>
      </c>
      <c r="EN306" s="47" t="str">
        <f t="shared" ca="1" si="105"/>
        <v/>
      </c>
      <c r="EO306" s="47" t="str">
        <f t="shared" ca="1" si="105"/>
        <v/>
      </c>
      <c r="EP306" s="47" t="str">
        <f t="shared" ca="1" si="105"/>
        <v/>
      </c>
      <c r="EQ306" s="47" t="str">
        <f t="shared" ca="1" si="105"/>
        <v/>
      </c>
      <c r="ER306" s="47" t="str">
        <f t="shared" ca="1" si="105"/>
        <v/>
      </c>
      <c r="ES306" s="47" t="str">
        <f t="shared" ca="1" si="105"/>
        <v/>
      </c>
      <c r="ET306" s="47" t="str">
        <f t="shared" ca="1" si="105"/>
        <v/>
      </c>
      <c r="EU306" s="47" t="str">
        <f t="shared" ca="1" si="105"/>
        <v/>
      </c>
      <c r="EV306" s="47" t="str">
        <f t="shared" ca="1" si="105"/>
        <v/>
      </c>
      <c r="EW306" s="47" t="str">
        <f t="shared" ca="1" si="105"/>
        <v/>
      </c>
      <c r="EX306" s="47" t="str">
        <f t="shared" ca="1" si="105"/>
        <v/>
      </c>
      <c r="EY306" s="47" t="str">
        <f t="shared" ca="1" si="105"/>
        <v/>
      </c>
      <c r="EZ306" s="47" t="str">
        <f t="shared" ca="1" si="105"/>
        <v/>
      </c>
      <c r="FA306" s="47" t="str">
        <f t="shared" ca="1" si="105"/>
        <v/>
      </c>
      <c r="FB306" s="47" t="str">
        <f t="shared" ca="1" si="105"/>
        <v/>
      </c>
      <c r="FC306" s="47" t="str">
        <f t="shared" ca="1" si="105"/>
        <v/>
      </c>
      <c r="FD306" s="47" t="str">
        <f t="shared" ca="1" si="105"/>
        <v/>
      </c>
      <c r="FE306" s="47" t="str">
        <f t="shared" ca="1" si="105"/>
        <v/>
      </c>
      <c r="FF306" s="47" t="str">
        <f t="shared" ca="1" si="105"/>
        <v/>
      </c>
      <c r="FG306" s="47" t="str">
        <f t="shared" ca="1" si="105"/>
        <v/>
      </c>
      <c r="FH306" s="47" t="str">
        <f t="shared" ca="1" si="105"/>
        <v/>
      </c>
      <c r="FI306" s="47" t="str">
        <f t="shared" ca="1" si="105"/>
        <v/>
      </c>
      <c r="FJ306" s="47" t="str">
        <f t="shared" ca="1" si="105"/>
        <v/>
      </c>
      <c r="FK306" s="47" t="str">
        <f t="shared" ca="1" si="105"/>
        <v/>
      </c>
      <c r="FL306" s="47" t="str">
        <f t="shared" ca="1" si="105"/>
        <v/>
      </c>
      <c r="FM306" s="47" t="str">
        <f t="shared" ca="1" si="105"/>
        <v/>
      </c>
      <c r="FN306" s="47" t="str">
        <f t="shared" ca="1" si="105"/>
        <v/>
      </c>
      <c r="FO306" s="47" t="str">
        <f t="shared" ca="1" si="105"/>
        <v/>
      </c>
      <c r="FP306" s="47" t="str">
        <f t="shared" ca="1" si="105"/>
        <v/>
      </c>
      <c r="FQ306" s="47" t="str">
        <f t="shared" ca="1" si="105"/>
        <v/>
      </c>
      <c r="FR306" s="47" t="str">
        <f t="shared" ca="1" si="105"/>
        <v/>
      </c>
    </row>
    <row r="307" spans="127:174" x14ac:dyDescent="0.2">
      <c r="DW307" s="10" t="str">
        <f t="shared" ca="1" si="102"/>
        <v>04</v>
      </c>
      <c r="DX307" s="50">
        <f>'Classe, période, dates, coef'!D10</f>
        <v>0</v>
      </c>
      <c r="DY307" s="50">
        <f>'Classe, période, dates, coef'!A25</f>
        <v>0</v>
      </c>
      <c r="DZ307" s="6">
        <f t="shared" si="106"/>
        <v>0</v>
      </c>
      <c r="EB307" s="30">
        <f t="shared" si="103"/>
        <v>4</v>
      </c>
      <c r="EC307" s="10">
        <f>IF(ED307="","",(COUNTA(ED$304:ED307)-COUNTIF(ED$304:ED307,""))*EC$303)</f>
        <v>4</v>
      </c>
      <c r="ED307" s="6" t="str">
        <f>IF('Classe, période, dates, coef'!AK11="","",'Classe, période, dates, coef'!AK11)</f>
        <v>Orientation MA4 : Rédiger correctement des messages et comptes-rendus simples</v>
      </c>
      <c r="EE307" s="10" t="str">
        <f>'GUIDE d''évaluation'!A28</f>
        <v>CA</v>
      </c>
      <c r="EF307" s="10">
        <f>EF308+5</f>
        <v>5</v>
      </c>
      <c r="EG307" s="10">
        <f>EG308+5</f>
        <v>10</v>
      </c>
      <c r="EH307" s="10" t="str">
        <f>CONCATENATE("H",EB316)</f>
        <v>H13</v>
      </c>
      <c r="EI307" s="47" t="str">
        <f t="shared" ca="1" si="104"/>
        <v/>
      </c>
      <c r="EJ307" s="47" t="str">
        <f t="shared" ca="1" si="105"/>
        <v/>
      </c>
      <c r="EK307" s="47" t="str">
        <f t="shared" ca="1" si="105"/>
        <v/>
      </c>
      <c r="EL307" s="47" t="str">
        <f t="shared" ca="1" si="105"/>
        <v/>
      </c>
      <c r="EM307" s="47" t="str">
        <f t="shared" ca="1" si="105"/>
        <v/>
      </c>
      <c r="EN307" s="47" t="str">
        <f t="shared" ca="1" si="105"/>
        <v/>
      </c>
      <c r="EO307" s="47" t="str">
        <f t="shared" ca="1" si="105"/>
        <v/>
      </c>
      <c r="EP307" s="47" t="str">
        <f t="shared" ca="1" si="105"/>
        <v/>
      </c>
      <c r="EQ307" s="47" t="str">
        <f t="shared" ca="1" si="105"/>
        <v/>
      </c>
      <c r="ER307" s="47" t="str">
        <f t="shared" ca="1" si="105"/>
        <v/>
      </c>
      <c r="ES307" s="47" t="str">
        <f t="shared" ca="1" si="105"/>
        <v/>
      </c>
      <c r="ET307" s="47" t="str">
        <f t="shared" ca="1" si="105"/>
        <v/>
      </c>
      <c r="EU307" s="47" t="str">
        <f t="shared" ca="1" si="105"/>
        <v/>
      </c>
      <c r="EV307" s="47" t="str">
        <f t="shared" ca="1" si="105"/>
        <v/>
      </c>
      <c r="EW307" s="47" t="str">
        <f t="shared" ca="1" si="105"/>
        <v/>
      </c>
      <c r="EX307" s="47" t="str">
        <f t="shared" ca="1" si="105"/>
        <v/>
      </c>
      <c r="EY307" s="47" t="str">
        <f t="shared" ca="1" si="105"/>
        <v/>
      </c>
      <c r="EZ307" s="47" t="str">
        <f t="shared" ca="1" si="105"/>
        <v/>
      </c>
      <c r="FA307" s="47" t="str">
        <f t="shared" ca="1" si="105"/>
        <v/>
      </c>
      <c r="FB307" s="47" t="str">
        <f t="shared" ca="1" si="105"/>
        <v/>
      </c>
      <c r="FC307" s="47" t="str">
        <f t="shared" ca="1" si="105"/>
        <v/>
      </c>
      <c r="FD307" s="47" t="str">
        <f t="shared" ca="1" si="105"/>
        <v/>
      </c>
      <c r="FE307" s="47" t="str">
        <f t="shared" ca="1" si="105"/>
        <v/>
      </c>
      <c r="FF307" s="47" t="str">
        <f t="shared" ca="1" si="105"/>
        <v/>
      </c>
      <c r="FG307" s="47" t="str">
        <f t="shared" ca="1" si="105"/>
        <v/>
      </c>
      <c r="FH307" s="47" t="str">
        <f t="shared" ca="1" si="105"/>
        <v/>
      </c>
      <c r="FI307" s="47" t="str">
        <f t="shared" ca="1" si="105"/>
        <v/>
      </c>
      <c r="FJ307" s="47" t="str">
        <f t="shared" ca="1" si="105"/>
        <v/>
      </c>
      <c r="FK307" s="47" t="str">
        <f t="shared" ca="1" si="105"/>
        <v/>
      </c>
      <c r="FL307" s="47" t="str">
        <f t="shared" ca="1" si="105"/>
        <v/>
      </c>
      <c r="FM307" s="47" t="str">
        <f t="shared" ca="1" si="105"/>
        <v/>
      </c>
      <c r="FN307" s="47" t="str">
        <f t="shared" ca="1" si="105"/>
        <v/>
      </c>
      <c r="FO307" s="47" t="str">
        <f t="shared" ca="1" si="105"/>
        <v/>
      </c>
      <c r="FP307" s="47" t="str">
        <f t="shared" ca="1" si="105"/>
        <v/>
      </c>
      <c r="FQ307" s="47" t="str">
        <f t="shared" ca="1" si="105"/>
        <v/>
      </c>
      <c r="FR307" s="47" t="str">
        <f t="shared" ca="1" si="105"/>
        <v/>
      </c>
    </row>
    <row r="308" spans="127:174" x14ac:dyDescent="0.2">
      <c r="DW308" s="10" t="str">
        <f t="shared" ca="1" si="102"/>
        <v>05</v>
      </c>
      <c r="DX308" s="50">
        <f>'Classe, période, dates, coef'!D11</f>
        <v>0</v>
      </c>
      <c r="DY308" s="50">
        <f>'Classe, période, dates, coef'!A26</f>
        <v>0</v>
      </c>
      <c r="DZ308" s="6">
        <f t="shared" si="106"/>
        <v>0</v>
      </c>
      <c r="EB308" s="30">
        <f t="shared" si="103"/>
        <v>5</v>
      </c>
      <c r="EC308" s="10">
        <f>IF(ED308="","",(COUNTA(ED$304:ED308)-COUNTIF(ED$304:ED308,""))*EC$303)</f>
        <v>5</v>
      </c>
      <c r="ED308" s="6" t="str">
        <f>IF('Classe, période, dates, coef'!AK12="","",'Classe, période, dates, coef'!AK12)</f>
        <v>Orientation MA5 : Montrer de l'intérêt pour l'anglais et/ou autre(s) langue(s) étrangère(s)</v>
      </c>
      <c r="EE308" s="10" t="str">
        <f>'GUIDE d''évaluation'!A29</f>
        <v>NA</v>
      </c>
      <c r="EF308" s="10">
        <v>0</v>
      </c>
      <c r="EG308" s="10">
        <f>EG309+5</f>
        <v>5</v>
      </c>
      <c r="EH308" s="10" t="str">
        <f t="shared" ref="EH308:EH366" si="107">CONCATENATE("H",EB317)</f>
        <v>H14</v>
      </c>
      <c r="EI308" s="47" t="str">
        <f t="shared" ca="1" si="104"/>
        <v/>
      </c>
      <c r="EJ308" s="47" t="str">
        <f t="shared" ca="1" si="105"/>
        <v/>
      </c>
      <c r="EK308" s="47" t="str">
        <f t="shared" ca="1" si="105"/>
        <v/>
      </c>
      <c r="EL308" s="47" t="str">
        <f t="shared" ca="1" si="105"/>
        <v/>
      </c>
      <c r="EM308" s="47" t="str">
        <f t="shared" ca="1" si="105"/>
        <v/>
      </c>
      <c r="EN308" s="47" t="str">
        <f t="shared" ca="1" si="105"/>
        <v/>
      </c>
      <c r="EO308" s="47" t="str">
        <f t="shared" ca="1" si="105"/>
        <v/>
      </c>
      <c r="EP308" s="47" t="str">
        <f t="shared" ca="1" si="105"/>
        <v/>
      </c>
      <c r="EQ308" s="47" t="str">
        <f t="shared" ca="1" si="105"/>
        <v/>
      </c>
      <c r="ER308" s="47" t="str">
        <f t="shared" ca="1" si="105"/>
        <v/>
      </c>
      <c r="ES308" s="47" t="str">
        <f t="shared" ca="1" si="105"/>
        <v/>
      </c>
      <c r="ET308" s="47" t="str">
        <f t="shared" ca="1" si="105"/>
        <v/>
      </c>
      <c r="EU308" s="47" t="str">
        <f t="shared" ca="1" si="105"/>
        <v/>
      </c>
      <c r="EV308" s="47" t="str">
        <f t="shared" ca="1" si="105"/>
        <v/>
      </c>
      <c r="EW308" s="47" t="str">
        <f t="shared" ca="1" si="105"/>
        <v/>
      </c>
      <c r="EX308" s="47" t="str">
        <f t="shared" ca="1" si="105"/>
        <v/>
      </c>
      <c r="EY308" s="47" t="str">
        <f t="shared" ca="1" si="105"/>
        <v/>
      </c>
      <c r="EZ308" s="47" t="str">
        <f t="shared" ca="1" si="105"/>
        <v/>
      </c>
      <c r="FA308" s="47" t="str">
        <f t="shared" ca="1" si="105"/>
        <v/>
      </c>
      <c r="FB308" s="47" t="str">
        <f t="shared" ca="1" si="105"/>
        <v/>
      </c>
      <c r="FC308" s="47" t="str">
        <f t="shared" ca="1" si="105"/>
        <v/>
      </c>
      <c r="FD308" s="47" t="str">
        <f t="shared" ca="1" si="105"/>
        <v/>
      </c>
      <c r="FE308" s="47" t="str">
        <f t="shared" ca="1" si="105"/>
        <v/>
      </c>
      <c r="FF308" s="47" t="str">
        <f t="shared" ca="1" si="105"/>
        <v/>
      </c>
      <c r="FG308" s="47" t="str">
        <f t="shared" ca="1" si="105"/>
        <v/>
      </c>
      <c r="FH308" s="47" t="str">
        <f t="shared" ca="1" si="105"/>
        <v/>
      </c>
      <c r="FI308" s="47" t="str">
        <f t="shared" ca="1" si="105"/>
        <v/>
      </c>
      <c r="FJ308" s="47" t="str">
        <f t="shared" ca="1" si="105"/>
        <v/>
      </c>
      <c r="FK308" s="47" t="str">
        <f t="shared" ca="1" si="105"/>
        <v/>
      </c>
      <c r="FL308" s="47" t="str">
        <f t="shared" ca="1" si="105"/>
        <v/>
      </c>
      <c r="FM308" s="47" t="str">
        <f t="shared" ca="1" si="105"/>
        <v/>
      </c>
      <c r="FN308" s="47" t="str">
        <f t="shared" ca="1" si="105"/>
        <v/>
      </c>
      <c r="FO308" s="47" t="str">
        <f t="shared" ca="1" si="105"/>
        <v/>
      </c>
      <c r="FP308" s="47" t="str">
        <f t="shared" ca="1" si="105"/>
        <v/>
      </c>
      <c r="FQ308" s="47" t="str">
        <f t="shared" ca="1" si="105"/>
        <v/>
      </c>
      <c r="FR308" s="47" t="str">
        <f t="shared" ca="1" si="105"/>
        <v/>
      </c>
    </row>
    <row r="309" spans="127:174" x14ac:dyDescent="0.2">
      <c r="DW309" s="10" t="str">
        <f t="shared" ca="1" si="102"/>
        <v>06</v>
      </c>
      <c r="DX309" s="50">
        <f>'Classe, période, dates, coef'!D12</f>
        <v>0</v>
      </c>
      <c r="DY309" s="50">
        <f>'Classe, période, dates, coef'!A27</f>
        <v>0</v>
      </c>
      <c r="DZ309" s="6">
        <f t="shared" si="106"/>
        <v>0</v>
      </c>
      <c r="EB309" s="30">
        <f t="shared" si="103"/>
        <v>6</v>
      </c>
      <c r="EC309" s="10">
        <f>IF(ED309="","",(COUNTA(ED$304:ED309)-COUNTIF(ED$304:ED309,""))*EC$303)</f>
        <v>6</v>
      </c>
      <c r="ED309" s="6" t="str">
        <f>IF('Classe, période, dates, coef'!AK13="","",'Classe, période, dates, coef'!AK13)</f>
        <v>Orientation MCV-A1 : Effectuer et comprendre des calculs commerciaux simples (cadencier, % TVA et réduction)</v>
      </c>
      <c r="EE309" s="10" t="str">
        <f>'GUIDE d''évaluation'!A30</f>
        <v>NF</v>
      </c>
      <c r="EF309" s="10">
        <v>0</v>
      </c>
      <c r="EG309" s="10">
        <v>0</v>
      </c>
      <c r="EH309" s="10" t="str">
        <f t="shared" si="107"/>
        <v>H15</v>
      </c>
      <c r="EI309" s="47" t="str">
        <f t="shared" ca="1" si="104"/>
        <v/>
      </c>
      <c r="EJ309" s="47" t="str">
        <f t="shared" ca="1" si="105"/>
        <v/>
      </c>
      <c r="EK309" s="47" t="str">
        <f t="shared" ca="1" si="105"/>
        <v/>
      </c>
      <c r="EL309" s="47" t="str">
        <f t="shared" ca="1" si="105"/>
        <v/>
      </c>
      <c r="EM309" s="47" t="str">
        <f t="shared" ca="1" si="105"/>
        <v/>
      </c>
      <c r="EN309" s="47" t="str">
        <f t="shared" ca="1" si="105"/>
        <v/>
      </c>
      <c r="EO309" s="47" t="str">
        <f t="shared" ca="1" si="105"/>
        <v/>
      </c>
      <c r="EP309" s="47" t="str">
        <f t="shared" ca="1" si="105"/>
        <v/>
      </c>
      <c r="EQ309" s="47" t="str">
        <f t="shared" ca="1" si="105"/>
        <v/>
      </c>
      <c r="ER309" s="47" t="str">
        <f t="shared" ca="1" si="105"/>
        <v/>
      </c>
      <c r="ES309" s="47" t="str">
        <f t="shared" ca="1" si="105"/>
        <v/>
      </c>
      <c r="ET309" s="47" t="str">
        <f t="shared" ca="1" si="105"/>
        <v/>
      </c>
      <c r="EU309" s="47" t="str">
        <f t="shared" ca="1" si="105"/>
        <v/>
      </c>
      <c r="EV309" s="47" t="str">
        <f t="shared" ca="1" si="105"/>
        <v/>
      </c>
      <c r="EW309" s="47" t="str">
        <f t="shared" ca="1" si="105"/>
        <v/>
      </c>
      <c r="EX309" s="47" t="str">
        <f t="shared" ca="1" si="105"/>
        <v/>
      </c>
      <c r="EY309" s="47" t="str">
        <f t="shared" ca="1" si="105"/>
        <v/>
      </c>
      <c r="EZ309" s="47" t="str">
        <f t="shared" ca="1" si="105"/>
        <v/>
      </c>
      <c r="FA309" s="47" t="str">
        <f t="shared" ca="1" si="105"/>
        <v/>
      </c>
      <c r="FB309" s="47" t="str">
        <f t="shared" ca="1" si="105"/>
        <v/>
      </c>
      <c r="FC309" s="47" t="str">
        <f t="shared" ca="1" si="105"/>
        <v/>
      </c>
      <c r="FD309" s="47" t="str">
        <f t="shared" ca="1" si="105"/>
        <v/>
      </c>
      <c r="FE309" s="47" t="str">
        <f t="shared" ca="1" si="105"/>
        <v/>
      </c>
      <c r="FF309" s="47" t="str">
        <f t="shared" ca="1" si="105"/>
        <v/>
      </c>
      <c r="FG309" s="47" t="str">
        <f t="shared" ca="1" si="105"/>
        <v/>
      </c>
      <c r="FH309" s="47" t="str">
        <f t="shared" ca="1" si="105"/>
        <v/>
      </c>
      <c r="FI309" s="47" t="str">
        <f t="shared" ca="1" si="105"/>
        <v/>
      </c>
      <c r="FJ309" s="47" t="str">
        <f t="shared" ca="1" si="105"/>
        <v/>
      </c>
      <c r="FK309" s="47" t="str">
        <f t="shared" ca="1" si="105"/>
        <v/>
      </c>
      <c r="FL309" s="47" t="str">
        <f t="shared" ca="1" si="105"/>
        <v/>
      </c>
      <c r="FM309" s="47" t="str">
        <f t="shared" ca="1" si="105"/>
        <v/>
      </c>
      <c r="FN309" s="47" t="str">
        <f t="shared" ca="1" si="105"/>
        <v/>
      </c>
      <c r="FO309" s="47" t="str">
        <f t="shared" ca="1" si="105"/>
        <v/>
      </c>
      <c r="FP309" s="47" t="str">
        <f t="shared" ca="1" si="105"/>
        <v/>
      </c>
      <c r="FQ309" s="47" t="str">
        <f t="shared" ca="1" si="105"/>
        <v/>
      </c>
      <c r="FR309" s="47" t="str">
        <f t="shared" ca="1" si="105"/>
        <v/>
      </c>
    </row>
    <row r="310" spans="127:174" x14ac:dyDescent="0.2">
      <c r="DW310" s="10" t="str">
        <f t="shared" ca="1" si="102"/>
        <v>07</v>
      </c>
      <c r="DX310" s="50">
        <f>'Classe, période, dates, coef'!D13</f>
        <v>0</v>
      </c>
      <c r="EB310" s="30">
        <f t="shared" si="103"/>
        <v>7</v>
      </c>
      <c r="EC310" s="10">
        <f>IF(ED310="","",(COUNTA(ED$304:ED310)-COUNTIF(ED$304:ED310,""))*EC$303)</f>
        <v>7</v>
      </c>
      <c r="ED310" s="6" t="str">
        <f>IF('Classe, période, dates, coef'!AK14="","",'Classe, période, dates, coef'!AK14)</f>
        <v>Orientation MCV-A2 : Travailler en équipe, collaborer, communiquer avec ses collaborateurs</v>
      </c>
      <c r="EE310" s="10" t="str">
        <f>'GUIDE d''évaluation'!A31</f>
        <v>NC</v>
      </c>
      <c r="EH310" s="10" t="str">
        <f t="shared" si="107"/>
        <v>H16</v>
      </c>
      <c r="EI310" s="47" t="str">
        <f t="shared" ca="1" si="104"/>
        <v/>
      </c>
      <c r="EJ310" s="47" t="str">
        <f t="shared" ca="1" si="105"/>
        <v/>
      </c>
      <c r="EK310" s="47" t="str">
        <f t="shared" ca="1" si="105"/>
        <v/>
      </c>
      <c r="EL310" s="47" t="str">
        <f t="shared" ca="1" si="105"/>
        <v/>
      </c>
      <c r="EM310" s="47" t="str">
        <f t="shared" ca="1" si="105"/>
        <v/>
      </c>
      <c r="EN310" s="47" t="str">
        <f t="shared" ca="1" si="105"/>
        <v/>
      </c>
      <c r="EO310" s="47" t="str">
        <f t="shared" ca="1" si="105"/>
        <v/>
      </c>
      <c r="EP310" s="47" t="str">
        <f t="shared" ca="1" si="105"/>
        <v/>
      </c>
      <c r="EQ310" s="47" t="str">
        <f t="shared" ca="1" si="105"/>
        <v/>
      </c>
      <c r="ER310" s="47" t="str">
        <f t="shared" ca="1" si="105"/>
        <v/>
      </c>
      <c r="ES310" s="47" t="str">
        <f t="shared" ca="1" si="105"/>
        <v/>
      </c>
      <c r="ET310" s="47" t="str">
        <f t="shared" ca="1" si="105"/>
        <v/>
      </c>
      <c r="EU310" s="47" t="str">
        <f t="shared" ca="1" si="105"/>
        <v/>
      </c>
      <c r="EV310" s="47" t="str">
        <f t="shared" ca="1" si="105"/>
        <v/>
      </c>
      <c r="EW310" s="47" t="str">
        <f t="shared" ca="1" si="105"/>
        <v/>
      </c>
      <c r="EX310" s="47" t="str">
        <f t="shared" ca="1" si="105"/>
        <v/>
      </c>
      <c r="EY310" s="47" t="str">
        <f t="shared" ca="1" si="105"/>
        <v/>
      </c>
      <c r="EZ310" s="47" t="str">
        <f t="shared" ca="1" si="105"/>
        <v/>
      </c>
      <c r="FA310" s="47" t="str">
        <f t="shared" ca="1" si="105"/>
        <v/>
      </c>
      <c r="FB310" s="47" t="str">
        <f t="shared" ca="1" si="105"/>
        <v/>
      </c>
      <c r="FC310" s="47" t="str">
        <f t="shared" ca="1" si="105"/>
        <v/>
      </c>
      <c r="FD310" s="47" t="str">
        <f t="shared" ca="1" si="105"/>
        <v/>
      </c>
      <c r="FE310" s="47" t="str">
        <f t="shared" ca="1" si="105"/>
        <v/>
      </c>
      <c r="FF310" s="47" t="str">
        <f t="shared" ca="1" si="105"/>
        <v/>
      </c>
      <c r="FG310" s="47" t="str">
        <f t="shared" ca="1" si="105"/>
        <v/>
      </c>
      <c r="FH310" s="47" t="str">
        <f t="shared" ca="1" si="105"/>
        <v/>
      </c>
      <c r="FI310" s="47" t="str">
        <f t="shared" ca="1" si="105"/>
        <v/>
      </c>
      <c r="FJ310" s="47" t="str">
        <f t="shared" ca="1" si="105"/>
        <v/>
      </c>
      <c r="FK310" s="47" t="str">
        <f t="shared" ca="1" si="105"/>
        <v/>
      </c>
      <c r="FL310" s="47" t="str">
        <f t="shared" ca="1" si="105"/>
        <v/>
      </c>
      <c r="FM310" s="47" t="str">
        <f t="shared" ca="1" si="105"/>
        <v/>
      </c>
      <c r="FN310" s="47" t="str">
        <f t="shared" ca="1" si="105"/>
        <v/>
      </c>
      <c r="FO310" s="47" t="str">
        <f t="shared" ca="1" si="105"/>
        <v/>
      </c>
      <c r="FP310" s="47" t="str">
        <f t="shared" ca="1" si="105"/>
        <v/>
      </c>
      <c r="FQ310" s="47" t="str">
        <f t="shared" ca="1" si="105"/>
        <v/>
      </c>
      <c r="FR310" s="47" t="str">
        <f t="shared" ca="1" si="105"/>
        <v/>
      </c>
    </row>
    <row r="311" spans="127:174" x14ac:dyDescent="0.2">
      <c r="DW311" s="10" t="str">
        <f t="shared" ca="1" si="102"/>
        <v>08</v>
      </c>
      <c r="DX311" s="50">
        <f>'Classe, période, dates, coef'!D14</f>
        <v>0</v>
      </c>
      <c r="EB311" s="30">
        <f t="shared" si="103"/>
        <v>8</v>
      </c>
      <c r="EC311" s="10">
        <f>IF(ED311="","",(COUNTA(ED$304:ED311)-COUNTIF(ED$304:ED311,""))*EC$303)</f>
        <v>8</v>
      </c>
      <c r="ED311" s="6" t="str">
        <f>IF('Classe, période, dates, coef'!AK15="","",'Classe, période, dates, coef'!AK15)</f>
        <v>Orientation MCV-A3 : Argumenter, convaincre, répondre à des objections sur des sujets (ou produits) simples</v>
      </c>
      <c r="EE311" s="18">
        <v>20</v>
      </c>
      <c r="EH311" s="10" t="str">
        <f t="shared" si="107"/>
        <v>H17</v>
      </c>
      <c r="EI311" s="47" t="str">
        <f t="shared" ca="1" si="104"/>
        <v/>
      </c>
      <c r="EJ311" s="47" t="str">
        <f t="shared" ca="1" si="105"/>
        <v/>
      </c>
      <c r="EK311" s="47" t="str">
        <f t="shared" ca="1" si="105"/>
        <v/>
      </c>
      <c r="EL311" s="47" t="str">
        <f t="shared" ca="1" si="105"/>
        <v/>
      </c>
      <c r="EM311" s="47" t="str">
        <f t="shared" ca="1" si="105"/>
        <v/>
      </c>
      <c r="EN311" s="47" t="str">
        <f t="shared" ca="1" si="105"/>
        <v/>
      </c>
      <c r="EO311" s="47" t="str">
        <f t="shared" ca="1" si="105"/>
        <v/>
      </c>
      <c r="EP311" s="47" t="str">
        <f t="shared" ca="1" si="105"/>
        <v/>
      </c>
      <c r="EQ311" s="47" t="str">
        <f t="shared" ca="1" si="105"/>
        <v/>
      </c>
      <c r="ER311" s="47" t="str">
        <f t="shared" ca="1" si="105"/>
        <v/>
      </c>
      <c r="ES311" s="47" t="str">
        <f t="shared" ca="1" si="105"/>
        <v/>
      </c>
      <c r="ET311" s="47" t="str">
        <f t="shared" ca="1" si="105"/>
        <v/>
      </c>
      <c r="EU311" s="47" t="str">
        <f t="shared" ca="1" si="105"/>
        <v/>
      </c>
      <c r="EV311" s="47" t="str">
        <f t="shared" ca="1" si="105"/>
        <v/>
      </c>
      <c r="EW311" s="47" t="str">
        <f t="shared" ca="1" si="105"/>
        <v/>
      </c>
      <c r="EX311" s="47" t="str">
        <f t="shared" ca="1" si="105"/>
        <v/>
      </c>
      <c r="EY311" s="47" t="str">
        <f t="shared" ca="1" si="105"/>
        <v/>
      </c>
      <c r="EZ311" s="47" t="str">
        <f t="shared" ca="1" si="105"/>
        <v/>
      </c>
      <c r="FA311" s="47" t="str">
        <f t="shared" ca="1" si="105"/>
        <v/>
      </c>
      <c r="FB311" s="47" t="str">
        <f t="shared" ca="1" si="105"/>
        <v/>
      </c>
      <c r="FC311" s="47" t="str">
        <f t="shared" ca="1" si="105"/>
        <v/>
      </c>
      <c r="FD311" s="47" t="str">
        <f t="shared" ca="1" si="105"/>
        <v/>
      </c>
      <c r="FE311" s="47" t="str">
        <f t="shared" ca="1" si="105"/>
        <v/>
      </c>
      <c r="FF311" s="47" t="str">
        <f t="shared" ca="1" si="105"/>
        <v/>
      </c>
      <c r="FG311" s="47" t="str">
        <f t="shared" ca="1" si="105"/>
        <v/>
      </c>
      <c r="FH311" s="47" t="str">
        <f t="shared" ca="1" si="105"/>
        <v/>
      </c>
      <c r="FI311" s="47" t="str">
        <f t="shared" ca="1" si="105"/>
        <v/>
      </c>
      <c r="FJ311" s="47" t="str">
        <f t="shared" ca="1" si="105"/>
        <v/>
      </c>
      <c r="FK311" s="47" t="str">
        <f t="shared" ca="1" si="105"/>
        <v/>
      </c>
      <c r="FL311" s="47" t="str">
        <f t="shared" ca="1" si="105"/>
        <v/>
      </c>
      <c r="FM311" s="47" t="str">
        <f t="shared" ca="1" si="105"/>
        <v/>
      </c>
      <c r="FN311" s="47" t="str">
        <f t="shared" ca="1" si="105"/>
        <v/>
      </c>
      <c r="FO311" s="47" t="str">
        <f t="shared" ca="1" si="105"/>
        <v/>
      </c>
      <c r="FP311" s="47" t="str">
        <f t="shared" ca="1" si="105"/>
        <v/>
      </c>
      <c r="FQ311" s="47" t="str">
        <f t="shared" ca="1" si="105"/>
        <v/>
      </c>
      <c r="FR311" s="47" t="str">
        <f t="shared" ca="1" si="105"/>
        <v/>
      </c>
    </row>
    <row r="312" spans="127:174" x14ac:dyDescent="0.2">
      <c r="DW312" s="10" t="str">
        <f t="shared" ca="1" si="102"/>
        <v>09</v>
      </c>
      <c r="DX312" s="50">
        <f>'Classe, période, dates, coef'!D15</f>
        <v>0</v>
      </c>
      <c r="EB312" s="30">
        <f t="shared" si="103"/>
        <v>9</v>
      </c>
      <c r="EC312" s="10">
        <f>IF(ED312="","",(COUNTA(ED$304:ED312)-COUNTIF(ED$304:ED312,""))*EC$303)</f>
        <v>9</v>
      </c>
      <c r="ED312" s="6" t="str">
        <f>IF('Classe, période, dates, coef'!AK16="","",'Classe, période, dates, coef'!AK16)</f>
        <v>Orientation MCV-A4 : Se montrer dynamique, rapide et efficace dans la réalisation de tâches matérielles</v>
      </c>
      <c r="EE312" s="18">
        <f>EE311-0.5</f>
        <v>19.5</v>
      </c>
      <c r="EH312" s="10" t="str">
        <f t="shared" si="107"/>
        <v>H18</v>
      </c>
      <c r="EI312" s="47" t="str">
        <f t="shared" ca="1" si="104"/>
        <v/>
      </c>
      <c r="EJ312" s="47" t="str">
        <f t="shared" ca="1" si="105"/>
        <v/>
      </c>
      <c r="EK312" s="47" t="str">
        <f t="shared" ca="1" si="105"/>
        <v/>
      </c>
      <c r="EL312" s="47" t="str">
        <f t="shared" ca="1" si="105"/>
        <v/>
      </c>
      <c r="EM312" s="47" t="str">
        <f t="shared" ca="1" si="105"/>
        <v/>
      </c>
      <c r="EN312" s="47" t="str">
        <f t="shared" ca="1" si="105"/>
        <v/>
      </c>
      <c r="EO312" s="47" t="str">
        <f t="shared" ca="1" si="105"/>
        <v/>
      </c>
      <c r="EP312" s="47" t="str">
        <f t="shared" ca="1" si="105"/>
        <v/>
      </c>
      <c r="EQ312" s="47" t="str">
        <f t="shared" ca="1" si="105"/>
        <v/>
      </c>
      <c r="ER312" s="47" t="str">
        <f t="shared" ca="1" si="105"/>
        <v/>
      </c>
      <c r="ES312" s="47" t="str">
        <f t="shared" ca="1" si="105"/>
        <v/>
      </c>
      <c r="ET312" s="47" t="str">
        <f t="shared" ca="1" si="105"/>
        <v/>
      </c>
      <c r="EU312" s="47" t="str">
        <f t="shared" ca="1" si="105"/>
        <v/>
      </c>
      <c r="EV312" s="47" t="str">
        <f t="shared" ca="1" si="105"/>
        <v/>
      </c>
      <c r="EW312" s="47" t="str">
        <f t="shared" ca="1" si="105"/>
        <v/>
      </c>
      <c r="EX312" s="47" t="str">
        <f t="shared" ca="1" si="105"/>
        <v/>
      </c>
      <c r="EY312" s="47" t="str">
        <f t="shared" ca="1" si="105"/>
        <v/>
      </c>
      <c r="EZ312" s="47" t="str">
        <f t="shared" ca="1" si="105"/>
        <v/>
      </c>
      <c r="FA312" s="47" t="str">
        <f t="shared" ca="1" si="105"/>
        <v/>
      </c>
      <c r="FB312" s="47" t="str">
        <f t="shared" ca="1" si="105"/>
        <v/>
      </c>
      <c r="FC312" s="47" t="str">
        <f t="shared" ca="1" si="105"/>
        <v/>
      </c>
      <c r="FD312" s="47" t="str">
        <f t="shared" ca="1" si="105"/>
        <v/>
      </c>
      <c r="FE312" s="47" t="str">
        <f t="shared" ca="1" si="105"/>
        <v/>
      </c>
      <c r="FF312" s="47" t="str">
        <f t="shared" ca="1" si="105"/>
        <v/>
      </c>
      <c r="FG312" s="47" t="str">
        <f t="shared" ca="1" si="105"/>
        <v/>
      </c>
      <c r="FH312" s="47" t="str">
        <f t="shared" ca="1" si="105"/>
        <v/>
      </c>
      <c r="FI312" s="47" t="str">
        <f t="shared" ref="EJ312:FR319" ca="1" si="108">IF(ISERROR(INDIRECT("'"&amp;FI$303&amp;"'!"&amp;$EH312)),"",IF(INDIRECT("'"&amp;FI$303&amp;"'!"&amp;$EH312)="","",INDIRECT("'"&amp;FI$303&amp;"'!"&amp;$EH312)))</f>
        <v/>
      </c>
      <c r="FJ312" s="47" t="str">
        <f t="shared" ca="1" si="108"/>
        <v/>
      </c>
      <c r="FK312" s="47" t="str">
        <f t="shared" ca="1" si="108"/>
        <v/>
      </c>
      <c r="FL312" s="47" t="str">
        <f t="shared" ca="1" si="108"/>
        <v/>
      </c>
      <c r="FM312" s="47" t="str">
        <f t="shared" ca="1" si="108"/>
        <v/>
      </c>
      <c r="FN312" s="47" t="str">
        <f t="shared" ca="1" si="108"/>
        <v/>
      </c>
      <c r="FO312" s="47" t="str">
        <f t="shared" ca="1" si="108"/>
        <v/>
      </c>
      <c r="FP312" s="47" t="str">
        <f t="shared" ca="1" si="108"/>
        <v/>
      </c>
      <c r="FQ312" s="47" t="str">
        <f t="shared" ca="1" si="108"/>
        <v/>
      </c>
      <c r="FR312" s="47" t="str">
        <f t="shared" ca="1" si="108"/>
        <v/>
      </c>
    </row>
    <row r="313" spans="127:174" x14ac:dyDescent="0.2">
      <c r="DW313" s="10" t="str">
        <f t="shared" ca="1" si="102"/>
        <v>10</v>
      </c>
      <c r="DX313" s="50">
        <f>'Classe, période, dates, coef'!D16</f>
        <v>0</v>
      </c>
      <c r="EB313" s="30">
        <f t="shared" si="103"/>
        <v>10</v>
      </c>
      <c r="EC313" s="10">
        <f>IF(ED313="","",(COUNTA(ED$304:ED313)-COUNTIF(ED$304:ED313,""))*EC$303)</f>
        <v>10</v>
      </c>
      <c r="ED313" s="6" t="str">
        <f>IF('Classe, période, dates, coef'!AK17="","",'Classe, période, dates, coef'!AK17)</f>
        <v>Orientation MCV-A5 : Mettre en valeur des présentations de produits et/ou créer des affichettes attrayantes</v>
      </c>
      <c r="EE313" s="18">
        <f t="shared" ref="EE313:EE351" si="109">EE312-0.5</f>
        <v>19</v>
      </c>
      <c r="EH313" s="10" t="str">
        <f t="shared" si="107"/>
        <v>H19</v>
      </c>
      <c r="EI313" s="47" t="str">
        <f t="shared" ca="1" si="104"/>
        <v/>
      </c>
      <c r="EJ313" s="47" t="str">
        <f t="shared" ca="1" si="108"/>
        <v/>
      </c>
      <c r="EK313" s="47" t="str">
        <f t="shared" ca="1" si="108"/>
        <v/>
      </c>
      <c r="EL313" s="47" t="str">
        <f t="shared" ca="1" si="108"/>
        <v/>
      </c>
      <c r="EM313" s="47" t="str">
        <f t="shared" ca="1" si="108"/>
        <v/>
      </c>
      <c r="EN313" s="47" t="str">
        <f t="shared" ca="1" si="108"/>
        <v/>
      </c>
      <c r="EO313" s="47" t="str">
        <f t="shared" ca="1" si="108"/>
        <v/>
      </c>
      <c r="EP313" s="47" t="str">
        <f t="shared" ca="1" si="108"/>
        <v/>
      </c>
      <c r="EQ313" s="47" t="str">
        <f t="shared" ca="1" si="108"/>
        <v/>
      </c>
      <c r="ER313" s="47" t="str">
        <f t="shared" ca="1" si="108"/>
        <v/>
      </c>
      <c r="ES313" s="47" t="str">
        <f t="shared" ca="1" si="108"/>
        <v/>
      </c>
      <c r="ET313" s="47" t="str">
        <f t="shared" ca="1" si="108"/>
        <v/>
      </c>
      <c r="EU313" s="47" t="str">
        <f t="shared" ca="1" si="108"/>
        <v/>
      </c>
      <c r="EV313" s="47" t="str">
        <f t="shared" ca="1" si="108"/>
        <v/>
      </c>
      <c r="EW313" s="47" t="str">
        <f t="shared" ca="1" si="108"/>
        <v/>
      </c>
      <c r="EX313" s="47" t="str">
        <f t="shared" ca="1" si="108"/>
        <v/>
      </c>
      <c r="EY313" s="47" t="str">
        <f t="shared" ca="1" si="108"/>
        <v/>
      </c>
      <c r="EZ313" s="47" t="str">
        <f t="shared" ca="1" si="108"/>
        <v/>
      </c>
      <c r="FA313" s="47" t="str">
        <f t="shared" ca="1" si="108"/>
        <v/>
      </c>
      <c r="FB313" s="47" t="str">
        <f t="shared" ca="1" si="108"/>
        <v/>
      </c>
      <c r="FC313" s="47" t="str">
        <f t="shared" ca="1" si="108"/>
        <v/>
      </c>
      <c r="FD313" s="47" t="str">
        <f t="shared" ca="1" si="108"/>
        <v/>
      </c>
      <c r="FE313" s="47" t="str">
        <f t="shared" ca="1" si="108"/>
        <v/>
      </c>
      <c r="FF313" s="47" t="str">
        <f t="shared" ca="1" si="108"/>
        <v/>
      </c>
      <c r="FG313" s="47" t="str">
        <f t="shared" ca="1" si="108"/>
        <v/>
      </c>
      <c r="FH313" s="47" t="str">
        <f t="shared" ca="1" si="108"/>
        <v/>
      </c>
      <c r="FI313" s="47" t="str">
        <f t="shared" ca="1" si="108"/>
        <v/>
      </c>
      <c r="FJ313" s="47" t="str">
        <f t="shared" ca="1" si="108"/>
        <v/>
      </c>
      <c r="FK313" s="47" t="str">
        <f t="shared" ca="1" si="108"/>
        <v/>
      </c>
      <c r="FL313" s="47" t="str">
        <f t="shared" ca="1" si="108"/>
        <v/>
      </c>
      <c r="FM313" s="47" t="str">
        <f t="shared" ca="1" si="108"/>
        <v/>
      </c>
      <c r="FN313" s="47" t="str">
        <f t="shared" ca="1" si="108"/>
        <v/>
      </c>
      <c r="FO313" s="47" t="str">
        <f t="shared" ca="1" si="108"/>
        <v/>
      </c>
      <c r="FP313" s="47" t="str">
        <f t="shared" ca="1" si="108"/>
        <v/>
      </c>
      <c r="FQ313" s="47" t="str">
        <f t="shared" ca="1" si="108"/>
        <v/>
      </c>
      <c r="FR313" s="47" t="str">
        <f t="shared" ca="1" si="108"/>
        <v/>
      </c>
    </row>
    <row r="314" spans="127:174" x14ac:dyDescent="0.2">
      <c r="DW314" s="10" t="str">
        <f t="shared" ca="1" si="102"/>
        <v>11</v>
      </c>
      <c r="DX314" s="50">
        <f>'Classe, période, dates, coef'!D17</f>
        <v>0</v>
      </c>
      <c r="EB314" s="30">
        <f t="shared" si="103"/>
        <v>11</v>
      </c>
      <c r="EC314" s="10">
        <f>IF(ED314="","",(COUNTA(ED$304:ED314)-COUNTIF(ED$304:ED314,""))*EC$303)</f>
        <v>11</v>
      </c>
      <c r="ED314" s="6" t="str">
        <f>IF('Classe, période, dates, coef'!AK18="","",'Classe, période, dates, coef'!AK18)</f>
        <v>Orientation MCV-B1 : Travailler en autonomie, faire preuve d’indépendance et d’organisation, prendre des initiatives</v>
      </c>
      <c r="EE314" s="18">
        <f t="shared" si="109"/>
        <v>18.5</v>
      </c>
      <c r="EH314" s="10" t="str">
        <f t="shared" si="107"/>
        <v>H20</v>
      </c>
      <c r="EI314" s="47" t="str">
        <f t="shared" ca="1" si="104"/>
        <v/>
      </c>
      <c r="EJ314" s="47" t="str">
        <f t="shared" ca="1" si="108"/>
        <v/>
      </c>
      <c r="EK314" s="47" t="str">
        <f t="shared" ca="1" si="108"/>
        <v/>
      </c>
      <c r="EL314" s="47" t="str">
        <f t="shared" ca="1" si="108"/>
        <v/>
      </c>
      <c r="EM314" s="47" t="str">
        <f t="shared" ca="1" si="108"/>
        <v/>
      </c>
      <c r="EN314" s="47" t="str">
        <f t="shared" ca="1" si="108"/>
        <v/>
      </c>
      <c r="EO314" s="47" t="str">
        <f t="shared" ca="1" si="108"/>
        <v/>
      </c>
      <c r="EP314" s="47" t="str">
        <f t="shared" ca="1" si="108"/>
        <v/>
      </c>
      <c r="EQ314" s="47" t="str">
        <f t="shared" ca="1" si="108"/>
        <v/>
      </c>
      <c r="ER314" s="47" t="str">
        <f t="shared" ca="1" si="108"/>
        <v/>
      </c>
      <c r="ES314" s="47" t="str">
        <f t="shared" ca="1" si="108"/>
        <v/>
      </c>
      <c r="ET314" s="47" t="str">
        <f t="shared" ca="1" si="108"/>
        <v/>
      </c>
      <c r="EU314" s="47" t="str">
        <f t="shared" ca="1" si="108"/>
        <v/>
      </c>
      <c r="EV314" s="47" t="str">
        <f t="shared" ca="1" si="108"/>
        <v/>
      </c>
      <c r="EW314" s="47" t="str">
        <f t="shared" ca="1" si="108"/>
        <v/>
      </c>
      <c r="EX314" s="47" t="str">
        <f t="shared" ca="1" si="108"/>
        <v/>
      </c>
      <c r="EY314" s="47" t="str">
        <f t="shared" ca="1" si="108"/>
        <v/>
      </c>
      <c r="EZ314" s="47" t="str">
        <f t="shared" ca="1" si="108"/>
        <v/>
      </c>
      <c r="FA314" s="47" t="str">
        <f t="shared" ca="1" si="108"/>
        <v/>
      </c>
      <c r="FB314" s="47" t="str">
        <f t="shared" ca="1" si="108"/>
        <v/>
      </c>
      <c r="FC314" s="47" t="str">
        <f t="shared" ca="1" si="108"/>
        <v/>
      </c>
      <c r="FD314" s="47" t="str">
        <f t="shared" ca="1" si="108"/>
        <v/>
      </c>
      <c r="FE314" s="47" t="str">
        <f t="shared" ca="1" si="108"/>
        <v/>
      </c>
      <c r="FF314" s="47" t="str">
        <f t="shared" ca="1" si="108"/>
        <v/>
      </c>
      <c r="FG314" s="47" t="str">
        <f t="shared" ca="1" si="108"/>
        <v/>
      </c>
      <c r="FH314" s="47" t="str">
        <f t="shared" ca="1" si="108"/>
        <v/>
      </c>
      <c r="FI314" s="47" t="str">
        <f t="shared" ca="1" si="108"/>
        <v/>
      </c>
      <c r="FJ314" s="47" t="str">
        <f t="shared" ca="1" si="108"/>
        <v/>
      </c>
      <c r="FK314" s="47" t="str">
        <f t="shared" ca="1" si="108"/>
        <v/>
      </c>
      <c r="FL314" s="47" t="str">
        <f t="shared" ca="1" si="108"/>
        <v/>
      </c>
      <c r="FM314" s="47" t="str">
        <f t="shared" ca="1" si="108"/>
        <v/>
      </c>
      <c r="FN314" s="47" t="str">
        <f t="shared" ca="1" si="108"/>
        <v/>
      </c>
      <c r="FO314" s="47" t="str">
        <f t="shared" ca="1" si="108"/>
        <v/>
      </c>
      <c r="FP314" s="47" t="str">
        <f t="shared" ca="1" si="108"/>
        <v/>
      </c>
      <c r="FQ314" s="47" t="str">
        <f t="shared" ca="1" si="108"/>
        <v/>
      </c>
      <c r="FR314" s="47" t="str">
        <f t="shared" ca="1" si="108"/>
        <v/>
      </c>
    </row>
    <row r="315" spans="127:174" x14ac:dyDescent="0.2">
      <c r="DW315" s="10" t="str">
        <f t="shared" ca="1" si="102"/>
        <v>12</v>
      </c>
      <c r="DX315" s="50">
        <f>'Classe, période, dates, coef'!D18</f>
        <v>0</v>
      </c>
      <c r="EB315" s="30">
        <f t="shared" si="103"/>
        <v>12</v>
      </c>
      <c r="EC315" s="10">
        <f>IF(ED315="","",(COUNTA(ED$304:ED315)-COUNTIF(ED$304:ED315,""))*EC$303)</f>
        <v>12</v>
      </c>
      <c r="ED315" s="6" t="str">
        <f>IF('Classe, période, dates, coef'!AK19="","",'Classe, période, dates, coef'!AK19)</f>
        <v>Orientation MCV-B2 : Faire preuve de qualité d'écoute, d'observation, d'adaptabilité et d'aisance verbale</v>
      </c>
      <c r="EE315" s="18">
        <f t="shared" si="109"/>
        <v>18</v>
      </c>
      <c r="EH315" s="10" t="str">
        <f t="shared" si="107"/>
        <v>H21</v>
      </c>
      <c r="EI315" s="47" t="str">
        <f t="shared" ca="1" si="104"/>
        <v/>
      </c>
      <c r="EJ315" s="47" t="str">
        <f t="shared" ca="1" si="108"/>
        <v/>
      </c>
      <c r="EK315" s="47" t="str">
        <f t="shared" ca="1" si="108"/>
        <v/>
      </c>
      <c r="EL315" s="47" t="str">
        <f t="shared" ca="1" si="108"/>
        <v/>
      </c>
      <c r="EM315" s="47" t="str">
        <f t="shared" ca="1" si="108"/>
        <v/>
      </c>
      <c r="EN315" s="47" t="str">
        <f t="shared" ca="1" si="108"/>
        <v/>
      </c>
      <c r="EO315" s="47" t="str">
        <f t="shared" ca="1" si="108"/>
        <v/>
      </c>
      <c r="EP315" s="47" t="str">
        <f t="shared" ca="1" si="108"/>
        <v/>
      </c>
      <c r="EQ315" s="47" t="str">
        <f t="shared" ca="1" si="108"/>
        <v/>
      </c>
      <c r="ER315" s="47" t="str">
        <f t="shared" ca="1" si="108"/>
        <v/>
      </c>
      <c r="ES315" s="47" t="str">
        <f t="shared" ca="1" si="108"/>
        <v/>
      </c>
      <c r="ET315" s="47" t="str">
        <f t="shared" ca="1" si="108"/>
        <v/>
      </c>
      <c r="EU315" s="47" t="str">
        <f t="shared" ca="1" si="108"/>
        <v/>
      </c>
      <c r="EV315" s="47" t="str">
        <f t="shared" ca="1" si="108"/>
        <v/>
      </c>
      <c r="EW315" s="47" t="str">
        <f t="shared" ca="1" si="108"/>
        <v/>
      </c>
      <c r="EX315" s="47" t="str">
        <f t="shared" ca="1" si="108"/>
        <v/>
      </c>
      <c r="EY315" s="47" t="str">
        <f t="shared" ca="1" si="108"/>
        <v/>
      </c>
      <c r="EZ315" s="47" t="str">
        <f t="shared" ca="1" si="108"/>
        <v/>
      </c>
      <c r="FA315" s="47" t="str">
        <f t="shared" ca="1" si="108"/>
        <v/>
      </c>
      <c r="FB315" s="47" t="str">
        <f t="shared" ca="1" si="108"/>
        <v/>
      </c>
      <c r="FC315" s="47" t="str">
        <f t="shared" ca="1" si="108"/>
        <v/>
      </c>
      <c r="FD315" s="47" t="str">
        <f t="shared" ca="1" si="108"/>
        <v/>
      </c>
      <c r="FE315" s="47" t="str">
        <f t="shared" ca="1" si="108"/>
        <v/>
      </c>
      <c r="FF315" s="47" t="str">
        <f t="shared" ca="1" si="108"/>
        <v/>
      </c>
      <c r="FG315" s="47" t="str">
        <f t="shared" ca="1" si="108"/>
        <v/>
      </c>
      <c r="FH315" s="47" t="str">
        <f t="shared" ca="1" si="108"/>
        <v/>
      </c>
      <c r="FI315" s="47" t="str">
        <f t="shared" ca="1" si="108"/>
        <v/>
      </c>
      <c r="FJ315" s="47" t="str">
        <f t="shared" ca="1" si="108"/>
        <v/>
      </c>
      <c r="FK315" s="47" t="str">
        <f t="shared" ca="1" si="108"/>
        <v/>
      </c>
      <c r="FL315" s="47" t="str">
        <f t="shared" ca="1" si="108"/>
        <v/>
      </c>
      <c r="FM315" s="47" t="str">
        <f t="shared" ca="1" si="108"/>
        <v/>
      </c>
      <c r="FN315" s="47" t="str">
        <f t="shared" ca="1" si="108"/>
        <v/>
      </c>
      <c r="FO315" s="47" t="str">
        <f t="shared" ca="1" si="108"/>
        <v/>
      </c>
      <c r="FP315" s="47" t="str">
        <f t="shared" ca="1" si="108"/>
        <v/>
      </c>
      <c r="FQ315" s="47" t="str">
        <f t="shared" ca="1" si="108"/>
        <v/>
      </c>
      <c r="FR315" s="47" t="str">
        <f t="shared" ca="1" si="108"/>
        <v/>
      </c>
    </row>
    <row r="316" spans="127:174" x14ac:dyDescent="0.2">
      <c r="DW316" s="10" t="str">
        <f t="shared" ca="1" si="102"/>
        <v>13</v>
      </c>
      <c r="DX316" s="50">
        <f>'Classe, période, dates, coef'!D19</f>
        <v>0</v>
      </c>
      <c r="EB316" s="30">
        <f t="shared" si="103"/>
        <v>13</v>
      </c>
      <c r="EC316" s="10">
        <f>IF(ED316="","",(COUNTA(ED$304:ED316)-COUNTIF(ED$304:ED316,""))*EC$303)</f>
        <v>13</v>
      </c>
      <c r="ED316" s="6" t="str">
        <f>IF('Classe, période, dates, coef'!AK20="","",'Classe, période, dates, coef'!AK20)</f>
        <v>Orientation MCV-B3 : Faire preuve d'aisance, de persévérance dans l'argumentation, la réponse aux objections</v>
      </c>
      <c r="EE316" s="18">
        <f t="shared" si="109"/>
        <v>17.5</v>
      </c>
      <c r="EH316" s="10" t="str">
        <f t="shared" si="107"/>
        <v>H22</v>
      </c>
      <c r="EI316" s="47" t="str">
        <f t="shared" ca="1" si="104"/>
        <v/>
      </c>
      <c r="EJ316" s="47" t="str">
        <f t="shared" ca="1" si="108"/>
        <v/>
      </c>
      <c r="EK316" s="47" t="str">
        <f t="shared" ca="1" si="108"/>
        <v/>
      </c>
      <c r="EL316" s="47" t="str">
        <f t="shared" ca="1" si="108"/>
        <v/>
      </c>
      <c r="EM316" s="47" t="str">
        <f t="shared" ca="1" si="108"/>
        <v/>
      </c>
      <c r="EN316" s="47" t="str">
        <f t="shared" ca="1" si="108"/>
        <v/>
      </c>
      <c r="EO316" s="47" t="str">
        <f t="shared" ca="1" si="108"/>
        <v/>
      </c>
      <c r="EP316" s="47" t="str">
        <f t="shared" ca="1" si="108"/>
        <v/>
      </c>
      <c r="EQ316" s="47" t="str">
        <f t="shared" ca="1" si="108"/>
        <v/>
      </c>
      <c r="ER316" s="47" t="str">
        <f t="shared" ca="1" si="108"/>
        <v/>
      </c>
      <c r="ES316" s="47" t="str">
        <f t="shared" ca="1" si="108"/>
        <v/>
      </c>
      <c r="ET316" s="47" t="str">
        <f t="shared" ca="1" si="108"/>
        <v/>
      </c>
      <c r="EU316" s="47" t="str">
        <f t="shared" ca="1" si="108"/>
        <v/>
      </c>
      <c r="EV316" s="47" t="str">
        <f t="shared" ca="1" si="108"/>
        <v/>
      </c>
      <c r="EW316" s="47" t="str">
        <f t="shared" ca="1" si="108"/>
        <v/>
      </c>
      <c r="EX316" s="47" t="str">
        <f t="shared" ca="1" si="108"/>
        <v/>
      </c>
      <c r="EY316" s="47" t="str">
        <f t="shared" ca="1" si="108"/>
        <v/>
      </c>
      <c r="EZ316" s="47" t="str">
        <f t="shared" ca="1" si="108"/>
        <v/>
      </c>
      <c r="FA316" s="47" t="str">
        <f t="shared" ca="1" si="108"/>
        <v/>
      </c>
      <c r="FB316" s="47" t="str">
        <f t="shared" ca="1" si="108"/>
        <v/>
      </c>
      <c r="FC316" s="47" t="str">
        <f t="shared" ca="1" si="108"/>
        <v/>
      </c>
      <c r="FD316" s="47" t="str">
        <f t="shared" ca="1" si="108"/>
        <v/>
      </c>
      <c r="FE316" s="47" t="str">
        <f t="shared" ca="1" si="108"/>
        <v/>
      </c>
      <c r="FF316" s="47" t="str">
        <f t="shared" ca="1" si="108"/>
        <v/>
      </c>
      <c r="FG316" s="47" t="str">
        <f t="shared" ca="1" si="108"/>
        <v/>
      </c>
      <c r="FH316" s="47" t="str">
        <f t="shared" ca="1" si="108"/>
        <v/>
      </c>
      <c r="FI316" s="47" t="str">
        <f t="shared" ca="1" si="108"/>
        <v/>
      </c>
      <c r="FJ316" s="47" t="str">
        <f t="shared" ca="1" si="108"/>
        <v/>
      </c>
      <c r="FK316" s="47" t="str">
        <f t="shared" ca="1" si="108"/>
        <v/>
      </c>
      <c r="FL316" s="47" t="str">
        <f t="shared" ca="1" si="108"/>
        <v/>
      </c>
      <c r="FM316" s="47" t="str">
        <f t="shared" ca="1" si="108"/>
        <v/>
      </c>
      <c r="FN316" s="47" t="str">
        <f t="shared" ca="1" si="108"/>
        <v/>
      </c>
      <c r="FO316" s="47" t="str">
        <f t="shared" ca="1" si="108"/>
        <v/>
      </c>
      <c r="FP316" s="47" t="str">
        <f t="shared" ca="1" si="108"/>
        <v/>
      </c>
      <c r="FQ316" s="47" t="str">
        <f t="shared" ca="1" si="108"/>
        <v/>
      </c>
      <c r="FR316" s="47" t="str">
        <f t="shared" ca="1" si="108"/>
        <v/>
      </c>
    </row>
    <row r="317" spans="127:174" x14ac:dyDescent="0.2">
      <c r="DW317" s="10" t="str">
        <f t="shared" ca="1" si="102"/>
        <v>14</v>
      </c>
      <c r="DX317" s="50">
        <f>'Classe, période, dates, coef'!D20</f>
        <v>0</v>
      </c>
      <c r="EB317" s="30">
        <f t="shared" si="103"/>
        <v>14</v>
      </c>
      <c r="EC317" s="10">
        <f>IF(ED317="","",(COUNTA(ED$304:ED317)-COUNTIF(ED$304:ED317,""))*EC$303)</f>
        <v>14</v>
      </c>
      <c r="ED317" s="6" t="str">
        <f>IF('Classe, période, dates, coef'!AK21="","",'Classe, période, dates, coef'!AK21)</f>
        <v>Orientation MCV-B4 : Analyser, synthétiser, s’autoanalyser avec pertinence à l’oral ou l’écrit</v>
      </c>
      <c r="EE317" s="18">
        <f t="shared" si="109"/>
        <v>17</v>
      </c>
      <c r="EH317" s="10" t="str">
        <f t="shared" si="107"/>
        <v>H23</v>
      </c>
      <c r="EI317" s="47" t="str">
        <f t="shared" ca="1" si="104"/>
        <v/>
      </c>
      <c r="EJ317" s="47" t="str">
        <f t="shared" ca="1" si="108"/>
        <v/>
      </c>
      <c r="EK317" s="47" t="str">
        <f t="shared" ca="1" si="108"/>
        <v/>
      </c>
      <c r="EL317" s="47" t="str">
        <f t="shared" ca="1" si="108"/>
        <v/>
      </c>
      <c r="EM317" s="47" t="str">
        <f t="shared" ca="1" si="108"/>
        <v/>
      </c>
      <c r="EN317" s="47" t="str">
        <f t="shared" ca="1" si="108"/>
        <v/>
      </c>
      <c r="EO317" s="47" t="str">
        <f t="shared" ca="1" si="108"/>
        <v/>
      </c>
      <c r="EP317" s="47" t="str">
        <f t="shared" ca="1" si="108"/>
        <v/>
      </c>
      <c r="EQ317" s="47" t="str">
        <f t="shared" ca="1" si="108"/>
        <v/>
      </c>
      <c r="ER317" s="47" t="str">
        <f t="shared" ca="1" si="108"/>
        <v/>
      </c>
      <c r="ES317" s="47" t="str">
        <f t="shared" ca="1" si="108"/>
        <v/>
      </c>
      <c r="ET317" s="47" t="str">
        <f t="shared" ca="1" si="108"/>
        <v/>
      </c>
      <c r="EU317" s="47" t="str">
        <f t="shared" ca="1" si="108"/>
        <v/>
      </c>
      <c r="EV317" s="47" t="str">
        <f t="shared" ca="1" si="108"/>
        <v/>
      </c>
      <c r="EW317" s="47" t="str">
        <f t="shared" ca="1" si="108"/>
        <v/>
      </c>
      <c r="EX317" s="47" t="str">
        <f t="shared" ca="1" si="108"/>
        <v/>
      </c>
      <c r="EY317" s="47" t="str">
        <f t="shared" ca="1" si="108"/>
        <v/>
      </c>
      <c r="EZ317" s="47" t="str">
        <f t="shared" ca="1" si="108"/>
        <v/>
      </c>
      <c r="FA317" s="47" t="str">
        <f t="shared" ca="1" si="108"/>
        <v/>
      </c>
      <c r="FB317" s="47" t="str">
        <f t="shared" ca="1" si="108"/>
        <v/>
      </c>
      <c r="FC317" s="47" t="str">
        <f t="shared" ca="1" si="108"/>
        <v/>
      </c>
      <c r="FD317" s="47" t="str">
        <f t="shared" ca="1" si="108"/>
        <v/>
      </c>
      <c r="FE317" s="47" t="str">
        <f t="shared" ca="1" si="108"/>
        <v/>
      </c>
      <c r="FF317" s="47" t="str">
        <f t="shared" ca="1" si="108"/>
        <v/>
      </c>
      <c r="FG317" s="47" t="str">
        <f t="shared" ca="1" si="108"/>
        <v/>
      </c>
      <c r="FH317" s="47" t="str">
        <f t="shared" ca="1" si="108"/>
        <v/>
      </c>
      <c r="FI317" s="47" t="str">
        <f t="shared" ca="1" si="108"/>
        <v/>
      </c>
      <c r="FJ317" s="47" t="str">
        <f t="shared" ca="1" si="108"/>
        <v/>
      </c>
      <c r="FK317" s="47" t="str">
        <f t="shared" ca="1" si="108"/>
        <v/>
      </c>
      <c r="FL317" s="47" t="str">
        <f t="shared" ca="1" si="108"/>
        <v/>
      </c>
      <c r="FM317" s="47" t="str">
        <f t="shared" ca="1" si="108"/>
        <v/>
      </c>
      <c r="FN317" s="47" t="str">
        <f t="shared" ca="1" si="108"/>
        <v/>
      </c>
      <c r="FO317" s="47" t="str">
        <f t="shared" ca="1" si="108"/>
        <v/>
      </c>
      <c r="FP317" s="47" t="str">
        <f t="shared" ca="1" si="108"/>
        <v/>
      </c>
      <c r="FQ317" s="47" t="str">
        <f t="shared" ca="1" si="108"/>
        <v/>
      </c>
      <c r="FR317" s="47" t="str">
        <f t="shared" ca="1" si="108"/>
        <v/>
      </c>
    </row>
    <row r="318" spans="127:174" x14ac:dyDescent="0.2">
      <c r="DW318" s="10" t="str">
        <f t="shared" ca="1" si="102"/>
        <v>15</v>
      </c>
      <c r="DX318" s="50">
        <f>'Classe, période, dates, coef'!D21</f>
        <v>0</v>
      </c>
      <c r="EB318" s="30">
        <f t="shared" si="103"/>
        <v>15</v>
      </c>
      <c r="EC318" s="10">
        <f>IF(ED318="","",(COUNTA(ED$304:ED318)-COUNTIF(ED$304:ED318,""))*EC$303)</f>
        <v>15</v>
      </c>
      <c r="ED318" s="6" t="str">
        <f>IF('Classe, période, dates, coef'!AK22="","",'Classe, période, dates, coef'!AK22)</f>
        <v>Orientation MCV-B5 : Se montrer rationnel, flexible et entreprenant dans des situations de mobilité</v>
      </c>
      <c r="EE318" s="18">
        <f t="shared" si="109"/>
        <v>16.5</v>
      </c>
      <c r="EH318" s="10" t="str">
        <f t="shared" si="107"/>
        <v>H24</v>
      </c>
      <c r="EI318" s="47" t="str">
        <f t="shared" ca="1" si="104"/>
        <v/>
      </c>
      <c r="EJ318" s="47" t="str">
        <f t="shared" ca="1" si="108"/>
        <v/>
      </c>
      <c r="EK318" s="47" t="str">
        <f t="shared" ca="1" si="108"/>
        <v/>
      </c>
      <c r="EL318" s="47" t="str">
        <f t="shared" ca="1" si="108"/>
        <v/>
      </c>
      <c r="EM318" s="47" t="str">
        <f t="shared" ca="1" si="108"/>
        <v/>
      </c>
      <c r="EN318" s="47" t="str">
        <f t="shared" ca="1" si="108"/>
        <v/>
      </c>
      <c r="EO318" s="47" t="str">
        <f t="shared" ca="1" si="108"/>
        <v/>
      </c>
      <c r="EP318" s="47" t="str">
        <f t="shared" ca="1" si="108"/>
        <v/>
      </c>
      <c r="EQ318" s="47" t="str">
        <f t="shared" ca="1" si="108"/>
        <v/>
      </c>
      <c r="ER318" s="47" t="str">
        <f t="shared" ca="1" si="108"/>
        <v/>
      </c>
      <c r="ES318" s="47" t="str">
        <f t="shared" ca="1" si="108"/>
        <v/>
      </c>
      <c r="ET318" s="47" t="str">
        <f t="shared" ca="1" si="108"/>
        <v/>
      </c>
      <c r="EU318" s="47" t="str">
        <f t="shared" ca="1" si="108"/>
        <v/>
      </c>
      <c r="EV318" s="47" t="str">
        <f t="shared" ca="1" si="108"/>
        <v/>
      </c>
      <c r="EW318" s="47" t="str">
        <f t="shared" ca="1" si="108"/>
        <v/>
      </c>
      <c r="EX318" s="47" t="str">
        <f t="shared" ca="1" si="108"/>
        <v/>
      </c>
      <c r="EY318" s="47" t="str">
        <f t="shared" ca="1" si="108"/>
        <v/>
      </c>
      <c r="EZ318" s="47" t="str">
        <f t="shared" ca="1" si="108"/>
        <v/>
      </c>
      <c r="FA318" s="47" t="str">
        <f t="shared" ca="1" si="108"/>
        <v/>
      </c>
      <c r="FB318" s="47" t="str">
        <f t="shared" ca="1" si="108"/>
        <v/>
      </c>
      <c r="FC318" s="47" t="str">
        <f t="shared" ca="1" si="108"/>
        <v/>
      </c>
      <c r="FD318" s="47" t="str">
        <f t="shared" ca="1" si="108"/>
        <v/>
      </c>
      <c r="FE318" s="47" t="str">
        <f t="shared" ca="1" si="108"/>
        <v/>
      </c>
      <c r="FF318" s="47" t="str">
        <f t="shared" ca="1" si="108"/>
        <v/>
      </c>
      <c r="FG318" s="47" t="str">
        <f t="shared" ca="1" si="108"/>
        <v/>
      </c>
      <c r="FH318" s="47" t="str">
        <f t="shared" ca="1" si="108"/>
        <v/>
      </c>
      <c r="FI318" s="47" t="str">
        <f t="shared" ca="1" si="108"/>
        <v/>
      </c>
      <c r="FJ318" s="47" t="str">
        <f t="shared" ca="1" si="108"/>
        <v/>
      </c>
      <c r="FK318" s="47" t="str">
        <f t="shared" ca="1" si="108"/>
        <v/>
      </c>
      <c r="FL318" s="47" t="str">
        <f t="shared" ca="1" si="108"/>
        <v/>
      </c>
      <c r="FM318" s="47" t="str">
        <f t="shared" ca="1" si="108"/>
        <v/>
      </c>
      <c r="FN318" s="47" t="str">
        <f t="shared" ca="1" si="108"/>
        <v/>
      </c>
      <c r="FO318" s="47" t="str">
        <f t="shared" ca="1" si="108"/>
        <v/>
      </c>
      <c r="FP318" s="47" t="str">
        <f t="shared" ca="1" si="108"/>
        <v/>
      </c>
      <c r="FQ318" s="47" t="str">
        <f t="shared" ca="1" si="108"/>
        <v/>
      </c>
      <c r="FR318" s="47" t="str">
        <f t="shared" ca="1" si="108"/>
        <v/>
      </c>
    </row>
    <row r="319" spans="127:174" x14ac:dyDescent="0.2">
      <c r="DW319" s="10" t="str">
        <f t="shared" ca="1" si="102"/>
        <v>16</v>
      </c>
      <c r="DX319" s="50">
        <f>'Classe, période, dates, coef'!D22</f>
        <v>0</v>
      </c>
      <c r="EB319" s="30">
        <f t="shared" si="103"/>
        <v>16</v>
      </c>
      <c r="EC319" s="10">
        <f>IF(ED319="","",(COUNTA(ED$304:ED319)-COUNTIF(ED$304:ED319,""))*EC$303)</f>
        <v>16</v>
      </c>
      <c r="ED319" s="6" t="str">
        <f>IF('Classe, période, dates, coef'!AK23="","",'Classe, période, dates, coef'!AK23)</f>
        <v>1.A. Prendre contact avec le client interne ou externe (ou prospect), dans un cadre omnicanal :</v>
      </c>
      <c r="EE319" s="18">
        <f t="shared" si="109"/>
        <v>16</v>
      </c>
      <c r="EH319" s="10" t="str">
        <f t="shared" si="107"/>
        <v>H25</v>
      </c>
      <c r="EI319" s="47" t="str">
        <f t="shared" ca="1" si="104"/>
        <v/>
      </c>
      <c r="EJ319" s="47" t="str">
        <f t="shared" ca="1" si="108"/>
        <v/>
      </c>
      <c r="EK319" s="47" t="str">
        <f t="shared" ca="1" si="108"/>
        <v/>
      </c>
      <c r="EL319" s="47" t="str">
        <f t="shared" ca="1" si="108"/>
        <v/>
      </c>
      <c r="EM319" s="47" t="str">
        <f t="shared" ca="1" si="108"/>
        <v/>
      </c>
      <c r="EN319" s="47" t="str">
        <f t="shared" ca="1" si="108"/>
        <v/>
      </c>
      <c r="EO319" s="47" t="str">
        <f t="shared" ca="1" si="108"/>
        <v/>
      </c>
      <c r="EP319" s="47" t="str">
        <f t="shared" ca="1" si="108"/>
        <v/>
      </c>
      <c r="EQ319" s="47" t="str">
        <f t="shared" ca="1" si="108"/>
        <v/>
      </c>
      <c r="ER319" s="47" t="str">
        <f t="shared" ca="1" si="108"/>
        <v/>
      </c>
      <c r="ES319" s="47" t="str">
        <f t="shared" ca="1" si="108"/>
        <v/>
      </c>
      <c r="ET319" s="47" t="str">
        <f t="shared" ca="1" si="108"/>
        <v/>
      </c>
      <c r="EU319" s="47" t="str">
        <f t="shared" ca="1" si="108"/>
        <v/>
      </c>
      <c r="EV319" s="47" t="str">
        <f t="shared" ca="1" si="108"/>
        <v/>
      </c>
      <c r="EW319" s="47" t="str">
        <f t="shared" ca="1" si="108"/>
        <v/>
      </c>
      <c r="EX319" s="47" t="str">
        <f t="shared" ca="1" si="108"/>
        <v/>
      </c>
      <c r="EY319" s="47" t="str">
        <f t="shared" ca="1" si="108"/>
        <v/>
      </c>
      <c r="EZ319" s="47" t="str">
        <f t="shared" ca="1" si="108"/>
        <v/>
      </c>
      <c r="FA319" s="47" t="str">
        <f t="shared" ca="1" si="108"/>
        <v/>
      </c>
      <c r="FB319" s="47" t="str">
        <f t="shared" ca="1" si="108"/>
        <v/>
      </c>
      <c r="FC319" s="47" t="str">
        <f t="shared" ca="1" si="108"/>
        <v/>
      </c>
      <c r="FD319" s="47" t="str">
        <f t="shared" ca="1" si="108"/>
        <v/>
      </c>
      <c r="FE319" s="47" t="str">
        <f t="shared" ca="1" si="108"/>
        <v/>
      </c>
      <c r="FF319" s="47" t="str">
        <f t="shared" ca="1" si="108"/>
        <v/>
      </c>
      <c r="FG319" s="47" t="str">
        <f t="shared" ca="1" si="108"/>
        <v/>
      </c>
      <c r="FH319" s="47" t="str">
        <f t="shared" ca="1" si="108"/>
        <v/>
      </c>
      <c r="FI319" s="47" t="str">
        <f t="shared" ca="1" si="108"/>
        <v/>
      </c>
      <c r="FJ319" s="47" t="str">
        <f t="shared" ca="1" si="108"/>
        <v/>
      </c>
      <c r="FK319" s="47" t="str">
        <f t="shared" ca="1" si="108"/>
        <v/>
      </c>
      <c r="FL319" s="47" t="str">
        <f t="shared" ca="1" si="108"/>
        <v/>
      </c>
      <c r="FM319" s="47" t="str">
        <f t="shared" ca="1" si="108"/>
        <v/>
      </c>
      <c r="FN319" s="47" t="str">
        <f t="shared" ca="1" si="108"/>
        <v/>
      </c>
      <c r="FO319" s="47" t="str">
        <f t="shared" ca="1" si="108"/>
        <v/>
      </c>
      <c r="FP319" s="47" t="str">
        <f t="shared" ca="1" si="108"/>
        <v/>
      </c>
      <c r="FQ319" s="47" t="str">
        <f t="shared" ca="1" si="108"/>
        <v/>
      </c>
      <c r="FR319" s="47" t="str">
        <f t="shared" ca="1" si="108"/>
        <v/>
      </c>
    </row>
    <row r="320" spans="127:174" x14ac:dyDescent="0.2">
      <c r="DW320" s="10" t="str">
        <f t="shared" ca="1" si="102"/>
        <v>17</v>
      </c>
      <c r="DX320" s="50">
        <f>'Classe, période, dates, coef'!D23</f>
        <v>0</v>
      </c>
      <c r="EB320" s="30">
        <f t="shared" si="103"/>
        <v>17</v>
      </c>
      <c r="EC320" s="10">
        <f>IF(ED320="","",(COUNTA(ED$304:ED320)-COUNTIF(ED$304:ED320,""))*EC$303)</f>
        <v>17</v>
      </c>
      <c r="ED320" s="6" t="str">
        <f>IF('Classe, période, dates, coef'!AK24="","",'Classe, période, dates, coef'!AK24)</f>
        <v>1.B. Identifier le client externe ou interne à l’organisation et ses caractéristiques, dans un cadre omnicanal</v>
      </c>
      <c r="EE320" s="18">
        <f t="shared" si="109"/>
        <v>15.5</v>
      </c>
      <c r="EH320" s="10" t="str">
        <f t="shared" si="107"/>
        <v>H26</v>
      </c>
      <c r="EI320" s="47" t="str">
        <f t="shared" ca="1" si="104"/>
        <v/>
      </c>
      <c r="EJ320" s="47" t="str">
        <f t="shared" ref="EJ320:FR327" ca="1" si="110">IF(ISERROR(INDIRECT("'"&amp;EJ$303&amp;"'!"&amp;$EH320)),"",IF(INDIRECT("'"&amp;EJ$303&amp;"'!"&amp;$EH320)="","",INDIRECT("'"&amp;EJ$303&amp;"'!"&amp;$EH320)))</f>
        <v/>
      </c>
      <c r="EK320" s="47" t="str">
        <f t="shared" ca="1" si="110"/>
        <v/>
      </c>
      <c r="EL320" s="47" t="str">
        <f t="shared" ca="1" si="110"/>
        <v/>
      </c>
      <c r="EM320" s="47" t="str">
        <f t="shared" ca="1" si="110"/>
        <v/>
      </c>
      <c r="EN320" s="47" t="str">
        <f t="shared" ca="1" si="110"/>
        <v/>
      </c>
      <c r="EO320" s="47" t="str">
        <f t="shared" ca="1" si="110"/>
        <v/>
      </c>
      <c r="EP320" s="47" t="str">
        <f t="shared" ca="1" si="110"/>
        <v/>
      </c>
      <c r="EQ320" s="47" t="str">
        <f t="shared" ca="1" si="110"/>
        <v/>
      </c>
      <c r="ER320" s="47" t="str">
        <f t="shared" ca="1" si="110"/>
        <v/>
      </c>
      <c r="ES320" s="47" t="str">
        <f t="shared" ca="1" si="110"/>
        <v/>
      </c>
      <c r="ET320" s="47" t="str">
        <f t="shared" ca="1" si="110"/>
        <v/>
      </c>
      <c r="EU320" s="47" t="str">
        <f t="shared" ca="1" si="110"/>
        <v/>
      </c>
      <c r="EV320" s="47" t="str">
        <f t="shared" ca="1" si="110"/>
        <v/>
      </c>
      <c r="EW320" s="47" t="str">
        <f t="shared" ca="1" si="110"/>
        <v/>
      </c>
      <c r="EX320" s="47" t="str">
        <f t="shared" ca="1" si="110"/>
        <v/>
      </c>
      <c r="EY320" s="47" t="str">
        <f t="shared" ca="1" si="110"/>
        <v/>
      </c>
      <c r="EZ320" s="47" t="str">
        <f t="shared" ca="1" si="110"/>
        <v/>
      </c>
      <c r="FA320" s="47" t="str">
        <f t="shared" ca="1" si="110"/>
        <v/>
      </c>
      <c r="FB320" s="47" t="str">
        <f t="shared" ca="1" si="110"/>
        <v/>
      </c>
      <c r="FC320" s="47" t="str">
        <f t="shared" ca="1" si="110"/>
        <v/>
      </c>
      <c r="FD320" s="47" t="str">
        <f t="shared" ca="1" si="110"/>
        <v/>
      </c>
      <c r="FE320" s="47" t="str">
        <f t="shared" ca="1" si="110"/>
        <v/>
      </c>
      <c r="FF320" s="47" t="str">
        <f t="shared" ca="1" si="110"/>
        <v/>
      </c>
      <c r="FG320" s="47" t="str">
        <f t="shared" ca="1" si="110"/>
        <v/>
      </c>
      <c r="FH320" s="47" t="str">
        <f t="shared" ca="1" si="110"/>
        <v/>
      </c>
      <c r="FI320" s="47" t="str">
        <f t="shared" ca="1" si="110"/>
        <v/>
      </c>
      <c r="FJ320" s="47" t="str">
        <f t="shared" ca="1" si="110"/>
        <v/>
      </c>
      <c r="FK320" s="47" t="str">
        <f t="shared" ca="1" si="110"/>
        <v/>
      </c>
      <c r="FL320" s="47" t="str">
        <f t="shared" ca="1" si="110"/>
        <v/>
      </c>
      <c r="FM320" s="47" t="str">
        <f t="shared" ca="1" si="110"/>
        <v/>
      </c>
      <c r="FN320" s="47" t="str">
        <f t="shared" ca="1" si="110"/>
        <v/>
      </c>
      <c r="FO320" s="47" t="str">
        <f t="shared" ca="1" si="110"/>
        <v/>
      </c>
      <c r="FP320" s="47" t="str">
        <f t="shared" ca="1" si="110"/>
        <v/>
      </c>
      <c r="FQ320" s="47" t="str">
        <f t="shared" ca="1" si="110"/>
        <v/>
      </c>
      <c r="FR320" s="47" t="str">
        <f t="shared" ca="1" si="110"/>
        <v/>
      </c>
    </row>
    <row r="321" spans="127:174" x14ac:dyDescent="0.2">
      <c r="DW321" s="10" t="str">
        <f t="shared" ca="1" si="102"/>
        <v>18</v>
      </c>
      <c r="DX321" s="50">
        <f>'Classe, période, dates, coef'!D24</f>
        <v>0</v>
      </c>
      <c r="EB321" s="30">
        <f t="shared" si="103"/>
        <v>18</v>
      </c>
      <c r="EC321" s="10">
        <f>IF(ED321="","",(COUNTA(ED$304:ED321)-COUNTIF(ED$304:ED321,""))*EC$303)</f>
        <v>18</v>
      </c>
      <c r="ED321" s="6" t="str">
        <f>IF('Classe, période, dates, coef'!AK25="","",'Classe, période, dates, coef'!AK25)</f>
        <v>1.C. Identifier le besoin du client externe ou interne (ou du prospect), dans un cadre omnicanal</v>
      </c>
      <c r="EE321" s="18">
        <f t="shared" si="109"/>
        <v>15</v>
      </c>
      <c r="EH321" s="10" t="str">
        <f t="shared" si="107"/>
        <v>H27</v>
      </c>
      <c r="EI321" s="47" t="str">
        <f t="shared" ref="EI321:EX366" ca="1" si="111">IF(ISERROR(INDIRECT("'"&amp;EI$303&amp;"'!"&amp;$EH321)),"",IF(INDIRECT("'"&amp;EI$303&amp;"'!"&amp;$EH321)="","",INDIRECT("'"&amp;EI$303&amp;"'!"&amp;$EH321)))</f>
        <v/>
      </c>
      <c r="EJ321" s="47" t="str">
        <f t="shared" ca="1" si="111"/>
        <v/>
      </c>
      <c r="EK321" s="47" t="str">
        <f t="shared" ca="1" si="111"/>
        <v/>
      </c>
      <c r="EL321" s="47" t="str">
        <f t="shared" ca="1" si="111"/>
        <v/>
      </c>
      <c r="EM321" s="47" t="str">
        <f t="shared" ca="1" si="111"/>
        <v/>
      </c>
      <c r="EN321" s="47" t="str">
        <f t="shared" ca="1" si="111"/>
        <v/>
      </c>
      <c r="EO321" s="47" t="str">
        <f t="shared" ca="1" si="111"/>
        <v/>
      </c>
      <c r="EP321" s="47" t="str">
        <f t="shared" ca="1" si="111"/>
        <v/>
      </c>
      <c r="EQ321" s="47" t="str">
        <f t="shared" ca="1" si="111"/>
        <v/>
      </c>
      <c r="ER321" s="47" t="str">
        <f t="shared" ca="1" si="111"/>
        <v/>
      </c>
      <c r="ES321" s="47" t="str">
        <f t="shared" ca="1" si="111"/>
        <v/>
      </c>
      <c r="ET321" s="47" t="str">
        <f t="shared" ca="1" si="111"/>
        <v/>
      </c>
      <c r="EU321" s="47" t="str">
        <f t="shared" ca="1" si="111"/>
        <v/>
      </c>
      <c r="EV321" s="47" t="str">
        <f t="shared" ca="1" si="111"/>
        <v/>
      </c>
      <c r="EW321" s="47" t="str">
        <f t="shared" ca="1" si="111"/>
        <v/>
      </c>
      <c r="EX321" s="47" t="str">
        <f t="shared" ca="1" si="111"/>
        <v/>
      </c>
      <c r="EY321" s="47" t="str">
        <f t="shared" ca="1" si="110"/>
        <v/>
      </c>
      <c r="EZ321" s="47" t="str">
        <f t="shared" ca="1" si="110"/>
        <v/>
      </c>
      <c r="FA321" s="47" t="str">
        <f t="shared" ca="1" si="110"/>
        <v/>
      </c>
      <c r="FB321" s="47" t="str">
        <f t="shared" ca="1" si="110"/>
        <v/>
      </c>
      <c r="FC321" s="47" t="str">
        <f t="shared" ca="1" si="110"/>
        <v/>
      </c>
      <c r="FD321" s="47" t="str">
        <f t="shared" ca="1" si="110"/>
        <v/>
      </c>
      <c r="FE321" s="47" t="str">
        <f t="shared" ca="1" si="110"/>
        <v/>
      </c>
      <c r="FF321" s="47" t="str">
        <f t="shared" ca="1" si="110"/>
        <v/>
      </c>
      <c r="FG321" s="47" t="str">
        <f t="shared" ca="1" si="110"/>
        <v/>
      </c>
      <c r="FH321" s="47" t="str">
        <f t="shared" ca="1" si="110"/>
        <v/>
      </c>
      <c r="FI321" s="47" t="str">
        <f t="shared" ca="1" si="110"/>
        <v/>
      </c>
      <c r="FJ321" s="47" t="str">
        <f t="shared" ca="1" si="110"/>
        <v/>
      </c>
      <c r="FK321" s="47" t="str">
        <f t="shared" ca="1" si="110"/>
        <v/>
      </c>
      <c r="FL321" s="47" t="str">
        <f t="shared" ca="1" si="110"/>
        <v/>
      </c>
      <c r="FM321" s="47" t="str">
        <f t="shared" ca="1" si="110"/>
        <v/>
      </c>
      <c r="FN321" s="47" t="str">
        <f t="shared" ca="1" si="110"/>
        <v/>
      </c>
      <c r="FO321" s="47" t="str">
        <f t="shared" ca="1" si="110"/>
        <v/>
      </c>
      <c r="FP321" s="47" t="str">
        <f t="shared" ca="1" si="110"/>
        <v/>
      </c>
      <c r="FQ321" s="47" t="str">
        <f t="shared" ca="1" si="110"/>
        <v/>
      </c>
      <c r="FR321" s="47" t="str">
        <f t="shared" ca="1" si="110"/>
        <v/>
      </c>
    </row>
    <row r="322" spans="127:174" x14ac:dyDescent="0.2">
      <c r="DW322" s="10" t="str">
        <f t="shared" ca="1" si="102"/>
        <v>19</v>
      </c>
      <c r="DX322" s="50">
        <f>'Classe, période, dates, coef'!D25</f>
        <v>0</v>
      </c>
      <c r="EB322" s="30">
        <f t="shared" si="103"/>
        <v>19</v>
      </c>
      <c r="EC322" s="10">
        <f>IF(ED322="","",(COUNTA(ED$304:ED322)-COUNTIF(ED$304:ED322,""))*EC$303)</f>
        <v>19</v>
      </c>
      <c r="ED322" s="6" t="str">
        <f>IF('Classe, période, dates, coef'!AK26="","",'Classe, période, dates, coef'!AK26)</f>
        <v>1.D. Proposer une solution adaptée au parcours et à l’expérience du client interne ou externe (ou prospect), dans un cadre omnicanal</v>
      </c>
      <c r="EE322" s="18">
        <f t="shared" si="109"/>
        <v>14.5</v>
      </c>
      <c r="EH322" s="10" t="str">
        <f t="shared" si="107"/>
        <v>H28</v>
      </c>
      <c r="EI322" s="47" t="str">
        <f t="shared" ca="1" si="111"/>
        <v/>
      </c>
      <c r="EJ322" s="47" t="str">
        <f t="shared" ca="1" si="110"/>
        <v/>
      </c>
      <c r="EK322" s="47" t="str">
        <f t="shared" ca="1" si="110"/>
        <v/>
      </c>
      <c r="EL322" s="47" t="str">
        <f t="shared" ca="1" si="110"/>
        <v/>
      </c>
      <c r="EM322" s="47" t="str">
        <f t="shared" ca="1" si="110"/>
        <v/>
      </c>
      <c r="EN322" s="47" t="str">
        <f t="shared" ca="1" si="110"/>
        <v/>
      </c>
      <c r="EO322" s="47" t="str">
        <f t="shared" ca="1" si="110"/>
        <v/>
      </c>
      <c r="EP322" s="47" t="str">
        <f t="shared" ca="1" si="110"/>
        <v/>
      </c>
      <c r="EQ322" s="47" t="str">
        <f t="shared" ca="1" si="110"/>
        <v/>
      </c>
      <c r="ER322" s="47" t="str">
        <f t="shared" ca="1" si="110"/>
        <v/>
      </c>
      <c r="ES322" s="47" t="str">
        <f t="shared" ca="1" si="110"/>
        <v/>
      </c>
      <c r="ET322" s="47" t="str">
        <f t="shared" ca="1" si="110"/>
        <v/>
      </c>
      <c r="EU322" s="47" t="str">
        <f t="shared" ca="1" si="110"/>
        <v/>
      </c>
      <c r="EV322" s="47" t="str">
        <f t="shared" ca="1" si="110"/>
        <v/>
      </c>
      <c r="EW322" s="47" t="str">
        <f t="shared" ca="1" si="110"/>
        <v/>
      </c>
      <c r="EX322" s="47" t="str">
        <f t="shared" ca="1" si="110"/>
        <v/>
      </c>
      <c r="EY322" s="47" t="str">
        <f t="shared" ca="1" si="110"/>
        <v/>
      </c>
      <c r="EZ322" s="47" t="str">
        <f t="shared" ca="1" si="110"/>
        <v/>
      </c>
      <c r="FA322" s="47" t="str">
        <f t="shared" ca="1" si="110"/>
        <v/>
      </c>
      <c r="FB322" s="47" t="str">
        <f t="shared" ca="1" si="110"/>
        <v/>
      </c>
      <c r="FC322" s="47" t="str">
        <f t="shared" ca="1" si="110"/>
        <v/>
      </c>
      <c r="FD322" s="47" t="str">
        <f t="shared" ca="1" si="110"/>
        <v/>
      </c>
      <c r="FE322" s="47" t="str">
        <f t="shared" ca="1" si="110"/>
        <v/>
      </c>
      <c r="FF322" s="47" t="str">
        <f t="shared" ca="1" si="110"/>
        <v/>
      </c>
      <c r="FG322" s="47" t="str">
        <f t="shared" ca="1" si="110"/>
        <v/>
      </c>
      <c r="FH322" s="47" t="str">
        <f t="shared" ca="1" si="110"/>
        <v/>
      </c>
      <c r="FI322" s="47" t="str">
        <f t="shared" ca="1" si="110"/>
        <v/>
      </c>
      <c r="FJ322" s="47" t="str">
        <f t="shared" ca="1" si="110"/>
        <v/>
      </c>
      <c r="FK322" s="47" t="str">
        <f t="shared" ca="1" si="110"/>
        <v/>
      </c>
      <c r="FL322" s="47" t="str">
        <f t="shared" ca="1" si="110"/>
        <v/>
      </c>
      <c r="FM322" s="47" t="str">
        <f t="shared" ca="1" si="110"/>
        <v/>
      </c>
      <c r="FN322" s="47" t="str">
        <f t="shared" ca="1" si="110"/>
        <v/>
      </c>
      <c r="FO322" s="47" t="str">
        <f t="shared" ca="1" si="110"/>
        <v/>
      </c>
      <c r="FP322" s="47" t="str">
        <f t="shared" ca="1" si="110"/>
        <v/>
      </c>
      <c r="FQ322" s="47" t="str">
        <f t="shared" ca="1" si="110"/>
        <v/>
      </c>
      <c r="FR322" s="47" t="str">
        <f t="shared" ca="1" si="110"/>
        <v/>
      </c>
    </row>
    <row r="323" spans="127:174" x14ac:dyDescent="0.2">
      <c r="DW323" s="10" t="str">
        <f t="shared" ca="1" si="102"/>
        <v>20</v>
      </c>
      <c r="DX323" s="50">
        <f>'Classe, période, dates, coef'!D26</f>
        <v>0</v>
      </c>
      <c r="EB323" s="30">
        <f t="shared" si="103"/>
        <v>20</v>
      </c>
      <c r="EC323" s="10">
        <f>IF(ED323="","",(COUNTA(ED$304:ED323)-COUNTIF(ED$304:ED323,""))*EC$303)</f>
        <v>20</v>
      </c>
      <c r="ED323" s="6" t="str">
        <f>IF('Classe, période, dates, coef'!AK27="","",'Classe, période, dates, coef'!AK27)</f>
        <v>2.A. Gérer le suivi de la demande du client interne ou externe (ou du prospect) dans un cadre omnicanal, notamment :</v>
      </c>
      <c r="EE323" s="18">
        <f t="shared" si="109"/>
        <v>14</v>
      </c>
      <c r="EH323" s="10" t="str">
        <f t="shared" si="107"/>
        <v>H29</v>
      </c>
      <c r="EI323" s="47" t="str">
        <f t="shared" ca="1" si="111"/>
        <v/>
      </c>
      <c r="EJ323" s="47" t="str">
        <f t="shared" ca="1" si="110"/>
        <v/>
      </c>
      <c r="EK323" s="47" t="str">
        <f t="shared" ca="1" si="110"/>
        <v/>
      </c>
      <c r="EL323" s="47" t="str">
        <f t="shared" ca="1" si="110"/>
        <v/>
      </c>
      <c r="EM323" s="47" t="str">
        <f t="shared" ca="1" si="110"/>
        <v/>
      </c>
      <c r="EN323" s="47" t="str">
        <f t="shared" ca="1" si="110"/>
        <v/>
      </c>
      <c r="EO323" s="47" t="str">
        <f t="shared" ca="1" si="110"/>
        <v/>
      </c>
      <c r="EP323" s="47" t="str">
        <f t="shared" ca="1" si="110"/>
        <v/>
      </c>
      <c r="EQ323" s="47" t="str">
        <f t="shared" ca="1" si="110"/>
        <v/>
      </c>
      <c r="ER323" s="47" t="str">
        <f t="shared" ca="1" si="110"/>
        <v/>
      </c>
      <c r="ES323" s="47" t="str">
        <f t="shared" ca="1" si="110"/>
        <v/>
      </c>
      <c r="ET323" s="47" t="str">
        <f t="shared" ca="1" si="110"/>
        <v/>
      </c>
      <c r="EU323" s="47" t="str">
        <f t="shared" ca="1" si="110"/>
        <v/>
      </c>
      <c r="EV323" s="47" t="str">
        <f t="shared" ca="1" si="110"/>
        <v/>
      </c>
      <c r="EW323" s="47" t="str">
        <f t="shared" ca="1" si="110"/>
        <v/>
      </c>
      <c r="EX323" s="47" t="str">
        <f t="shared" ca="1" si="110"/>
        <v/>
      </c>
      <c r="EY323" s="47" t="str">
        <f t="shared" ca="1" si="110"/>
        <v/>
      </c>
      <c r="EZ323" s="47" t="str">
        <f t="shared" ca="1" si="110"/>
        <v/>
      </c>
      <c r="FA323" s="47" t="str">
        <f t="shared" ca="1" si="110"/>
        <v/>
      </c>
      <c r="FB323" s="47" t="str">
        <f t="shared" ca="1" si="110"/>
        <v/>
      </c>
      <c r="FC323" s="47" t="str">
        <f t="shared" ca="1" si="110"/>
        <v/>
      </c>
      <c r="FD323" s="47" t="str">
        <f t="shared" ca="1" si="110"/>
        <v/>
      </c>
      <c r="FE323" s="47" t="str">
        <f t="shared" ca="1" si="110"/>
        <v/>
      </c>
      <c r="FF323" s="47" t="str">
        <f t="shared" ca="1" si="110"/>
        <v/>
      </c>
      <c r="FG323" s="47" t="str">
        <f t="shared" ca="1" si="110"/>
        <v/>
      </c>
      <c r="FH323" s="47" t="str">
        <f t="shared" ca="1" si="110"/>
        <v/>
      </c>
      <c r="FI323" s="47" t="str">
        <f t="shared" ca="1" si="110"/>
        <v/>
      </c>
      <c r="FJ323" s="47" t="str">
        <f t="shared" ca="1" si="110"/>
        <v/>
      </c>
      <c r="FK323" s="47" t="str">
        <f t="shared" ca="1" si="110"/>
        <v/>
      </c>
      <c r="FL323" s="47" t="str">
        <f t="shared" ca="1" si="110"/>
        <v/>
      </c>
      <c r="FM323" s="47" t="str">
        <f t="shared" ca="1" si="110"/>
        <v/>
      </c>
      <c r="FN323" s="47" t="str">
        <f t="shared" ca="1" si="110"/>
        <v/>
      </c>
      <c r="FO323" s="47" t="str">
        <f t="shared" ca="1" si="110"/>
        <v/>
      </c>
      <c r="FP323" s="47" t="str">
        <f t="shared" ca="1" si="110"/>
        <v/>
      </c>
      <c r="FQ323" s="47" t="str">
        <f t="shared" ca="1" si="110"/>
        <v/>
      </c>
      <c r="FR323" s="47" t="str">
        <f t="shared" ca="1" si="110"/>
        <v/>
      </c>
    </row>
    <row r="324" spans="127:174" x14ac:dyDescent="0.2">
      <c r="DW324" s="10" t="str">
        <f t="shared" ca="1" si="102"/>
        <v>21</v>
      </c>
      <c r="DX324" s="50">
        <f>'Classe, période, dates, coef'!D27</f>
        <v>0</v>
      </c>
      <c r="EB324" s="30">
        <f t="shared" si="103"/>
        <v>21</v>
      </c>
      <c r="EC324" s="10">
        <f>IF(ED324="","",(COUNTA(ED$304:ED324)-COUNTIF(ED$304:ED324,""))*EC$303)</f>
        <v>21</v>
      </c>
      <c r="ED324" s="6" t="str">
        <f>IF('Classe, période, dates, coef'!AK28="","",'Classe, période, dates, coef'!AK28)</f>
        <v>2.B. Satisfaire le client interne ou externe (ou prospect) dans un cadre omnicanal</v>
      </c>
      <c r="EE324" s="18">
        <f t="shared" si="109"/>
        <v>13.5</v>
      </c>
      <c r="EH324" s="10" t="str">
        <f t="shared" si="107"/>
        <v>H30</v>
      </c>
      <c r="EI324" s="47" t="str">
        <f t="shared" ca="1" si="111"/>
        <v/>
      </c>
      <c r="EJ324" s="47" t="str">
        <f t="shared" ca="1" si="110"/>
        <v/>
      </c>
      <c r="EK324" s="47" t="str">
        <f t="shared" ca="1" si="110"/>
        <v/>
      </c>
      <c r="EL324" s="47" t="str">
        <f t="shared" ca="1" si="110"/>
        <v/>
      </c>
      <c r="EM324" s="47" t="str">
        <f t="shared" ca="1" si="110"/>
        <v/>
      </c>
      <c r="EN324" s="47" t="str">
        <f t="shared" ca="1" si="110"/>
        <v/>
      </c>
      <c r="EO324" s="47" t="str">
        <f t="shared" ca="1" si="110"/>
        <v/>
      </c>
      <c r="EP324" s="47" t="str">
        <f t="shared" ca="1" si="110"/>
        <v/>
      </c>
      <c r="EQ324" s="47" t="str">
        <f t="shared" ca="1" si="110"/>
        <v/>
      </c>
      <c r="ER324" s="47" t="str">
        <f t="shared" ca="1" si="110"/>
        <v/>
      </c>
      <c r="ES324" s="47" t="str">
        <f t="shared" ca="1" si="110"/>
        <v/>
      </c>
      <c r="ET324" s="47" t="str">
        <f t="shared" ca="1" si="110"/>
        <v/>
      </c>
      <c r="EU324" s="47" t="str">
        <f t="shared" ca="1" si="110"/>
        <v/>
      </c>
      <c r="EV324" s="47" t="str">
        <f t="shared" ca="1" si="110"/>
        <v/>
      </c>
      <c r="EW324" s="47" t="str">
        <f t="shared" ca="1" si="110"/>
        <v/>
      </c>
      <c r="EX324" s="47" t="str">
        <f t="shared" ca="1" si="110"/>
        <v/>
      </c>
      <c r="EY324" s="47" t="str">
        <f t="shared" ca="1" si="110"/>
        <v/>
      </c>
      <c r="EZ324" s="47" t="str">
        <f t="shared" ca="1" si="110"/>
        <v/>
      </c>
      <c r="FA324" s="47" t="str">
        <f t="shared" ca="1" si="110"/>
        <v/>
      </c>
      <c r="FB324" s="47" t="str">
        <f t="shared" ca="1" si="110"/>
        <v/>
      </c>
      <c r="FC324" s="47" t="str">
        <f t="shared" ca="1" si="110"/>
        <v/>
      </c>
      <c r="FD324" s="47" t="str">
        <f t="shared" ca="1" si="110"/>
        <v/>
      </c>
      <c r="FE324" s="47" t="str">
        <f t="shared" ca="1" si="110"/>
        <v/>
      </c>
      <c r="FF324" s="47" t="str">
        <f t="shared" ca="1" si="110"/>
        <v/>
      </c>
      <c r="FG324" s="47" t="str">
        <f t="shared" ca="1" si="110"/>
        <v/>
      </c>
      <c r="FH324" s="47" t="str">
        <f t="shared" ca="1" si="110"/>
        <v/>
      </c>
      <c r="FI324" s="47" t="str">
        <f t="shared" ca="1" si="110"/>
        <v/>
      </c>
      <c r="FJ324" s="47" t="str">
        <f t="shared" ca="1" si="110"/>
        <v/>
      </c>
      <c r="FK324" s="47" t="str">
        <f t="shared" ca="1" si="110"/>
        <v/>
      </c>
      <c r="FL324" s="47" t="str">
        <f t="shared" ca="1" si="110"/>
        <v/>
      </c>
      <c r="FM324" s="47" t="str">
        <f t="shared" ca="1" si="110"/>
        <v/>
      </c>
      <c r="FN324" s="47" t="str">
        <f t="shared" ca="1" si="110"/>
        <v/>
      </c>
      <c r="FO324" s="47" t="str">
        <f t="shared" ca="1" si="110"/>
        <v/>
      </c>
      <c r="FP324" s="47" t="str">
        <f t="shared" ca="1" si="110"/>
        <v/>
      </c>
      <c r="FQ324" s="47" t="str">
        <f t="shared" ca="1" si="110"/>
        <v/>
      </c>
      <c r="FR324" s="47" t="str">
        <f t="shared" ca="1" si="110"/>
        <v/>
      </c>
    </row>
    <row r="325" spans="127:174" x14ac:dyDescent="0.2">
      <c r="DW325" s="10" t="str">
        <f t="shared" ca="1" si="102"/>
        <v>22</v>
      </c>
      <c r="DX325" s="50">
        <f>'Classe, période, dates, coef'!D28</f>
        <v>0</v>
      </c>
      <c r="EB325" s="30">
        <f t="shared" si="103"/>
        <v>22</v>
      </c>
      <c r="EC325" s="10">
        <f>IF(ED325="","",(COUNTA(ED$304:ED325)-COUNTIF(ED$304:ED325,""))*EC$303)</f>
        <v>22</v>
      </c>
      <c r="ED325" s="6" t="str">
        <f>IF('Classe, période, dates, coef'!AK29="","",'Classe, période, dates, coef'!AK29)</f>
        <v>2.C. Fidéliser/pérenniser la relation avec le client interne ou externe dans un cadre omnicanal</v>
      </c>
      <c r="EE325" s="18">
        <f t="shared" si="109"/>
        <v>13</v>
      </c>
      <c r="EH325" s="10" t="str">
        <f t="shared" si="107"/>
        <v>H31</v>
      </c>
      <c r="EI325" s="47" t="str">
        <f t="shared" ca="1" si="111"/>
        <v/>
      </c>
      <c r="EJ325" s="47" t="str">
        <f t="shared" ca="1" si="110"/>
        <v/>
      </c>
      <c r="EK325" s="47" t="str">
        <f t="shared" ca="1" si="110"/>
        <v/>
      </c>
      <c r="EL325" s="47" t="str">
        <f t="shared" ca="1" si="110"/>
        <v/>
      </c>
      <c r="EM325" s="47" t="str">
        <f t="shared" ca="1" si="110"/>
        <v/>
      </c>
      <c r="EN325" s="47" t="str">
        <f t="shared" ca="1" si="110"/>
        <v/>
      </c>
      <c r="EO325" s="47" t="str">
        <f t="shared" ca="1" si="110"/>
        <v/>
      </c>
      <c r="EP325" s="47" t="str">
        <f t="shared" ca="1" si="110"/>
        <v/>
      </c>
      <c r="EQ325" s="47" t="str">
        <f t="shared" ca="1" si="110"/>
        <v/>
      </c>
      <c r="ER325" s="47" t="str">
        <f t="shared" ca="1" si="110"/>
        <v/>
      </c>
      <c r="ES325" s="47" t="str">
        <f t="shared" ca="1" si="110"/>
        <v/>
      </c>
      <c r="ET325" s="47" t="str">
        <f t="shared" ca="1" si="110"/>
        <v/>
      </c>
      <c r="EU325" s="47" t="str">
        <f t="shared" ca="1" si="110"/>
        <v/>
      </c>
      <c r="EV325" s="47" t="str">
        <f t="shared" ca="1" si="110"/>
        <v/>
      </c>
      <c r="EW325" s="47" t="str">
        <f t="shared" ca="1" si="110"/>
        <v/>
      </c>
      <c r="EX325" s="47" t="str">
        <f t="shared" ca="1" si="110"/>
        <v/>
      </c>
      <c r="EY325" s="47" t="str">
        <f t="shared" ca="1" si="110"/>
        <v/>
      </c>
      <c r="EZ325" s="47" t="str">
        <f t="shared" ca="1" si="110"/>
        <v/>
      </c>
      <c r="FA325" s="47" t="str">
        <f t="shared" ca="1" si="110"/>
        <v/>
      </c>
      <c r="FB325" s="47" t="str">
        <f t="shared" ca="1" si="110"/>
        <v/>
      </c>
      <c r="FC325" s="47" t="str">
        <f t="shared" ca="1" si="110"/>
        <v/>
      </c>
      <c r="FD325" s="47" t="str">
        <f t="shared" ca="1" si="110"/>
        <v/>
      </c>
      <c r="FE325" s="47" t="str">
        <f t="shared" ca="1" si="110"/>
        <v/>
      </c>
      <c r="FF325" s="47" t="str">
        <f t="shared" ca="1" si="110"/>
        <v/>
      </c>
      <c r="FG325" s="47" t="str">
        <f t="shared" ca="1" si="110"/>
        <v/>
      </c>
      <c r="FH325" s="47" t="str">
        <f t="shared" ca="1" si="110"/>
        <v/>
      </c>
      <c r="FI325" s="47" t="str">
        <f t="shared" ca="1" si="110"/>
        <v/>
      </c>
      <c r="FJ325" s="47" t="str">
        <f t="shared" ca="1" si="110"/>
        <v/>
      </c>
      <c r="FK325" s="47" t="str">
        <f t="shared" ca="1" si="110"/>
        <v/>
      </c>
      <c r="FL325" s="47" t="str">
        <f t="shared" ca="1" si="110"/>
        <v/>
      </c>
      <c r="FM325" s="47" t="str">
        <f t="shared" ca="1" si="110"/>
        <v/>
      </c>
      <c r="FN325" s="47" t="str">
        <f t="shared" ca="1" si="110"/>
        <v/>
      </c>
      <c r="FO325" s="47" t="str">
        <f t="shared" ca="1" si="110"/>
        <v/>
      </c>
      <c r="FP325" s="47" t="str">
        <f t="shared" ca="1" si="110"/>
        <v/>
      </c>
      <c r="FQ325" s="47" t="str">
        <f t="shared" ca="1" si="110"/>
        <v/>
      </c>
      <c r="FR325" s="47" t="str">
        <f t="shared" ca="1" si="110"/>
        <v/>
      </c>
    </row>
    <row r="326" spans="127:174" x14ac:dyDescent="0.2">
      <c r="DW326" s="10" t="str">
        <f t="shared" ca="1" si="102"/>
        <v>23</v>
      </c>
      <c r="DX326" s="50">
        <f>'Classe, période, dates, coef'!D29</f>
        <v>0</v>
      </c>
      <c r="EB326" s="30">
        <f t="shared" si="103"/>
        <v>23</v>
      </c>
      <c r="EC326" s="10">
        <f>IF(ED326="","",(COUNTA(ED$304:ED326)-COUNTIF(ED$304:ED326,""))*EC$303)</f>
        <v>23</v>
      </c>
      <c r="ED326" s="6" t="str">
        <f>IF('Classe, période, dates, coef'!AK30="","",'Classe, période, dates, coef'!AK30)</f>
        <v>3.A. Assurer la veille informationnelle et commerciale (la collecte) dans un cadre omnicanal</v>
      </c>
      <c r="EE326" s="18">
        <f t="shared" si="109"/>
        <v>12.5</v>
      </c>
      <c r="EH326" s="10" t="str">
        <f t="shared" si="107"/>
        <v>H32</v>
      </c>
      <c r="EI326" s="47" t="str">
        <f t="shared" ca="1" si="111"/>
        <v/>
      </c>
      <c r="EJ326" s="47" t="str">
        <f t="shared" ca="1" si="110"/>
        <v/>
      </c>
      <c r="EK326" s="47" t="str">
        <f t="shared" ca="1" si="110"/>
        <v/>
      </c>
      <c r="EL326" s="47" t="str">
        <f t="shared" ca="1" si="110"/>
        <v/>
      </c>
      <c r="EM326" s="47" t="str">
        <f t="shared" ca="1" si="110"/>
        <v/>
      </c>
      <c r="EN326" s="47" t="str">
        <f t="shared" ca="1" si="110"/>
        <v/>
      </c>
      <c r="EO326" s="47" t="str">
        <f t="shared" ca="1" si="110"/>
        <v/>
      </c>
      <c r="EP326" s="47" t="str">
        <f t="shared" ca="1" si="110"/>
        <v/>
      </c>
      <c r="EQ326" s="47" t="str">
        <f t="shared" ca="1" si="110"/>
        <v/>
      </c>
      <c r="ER326" s="47" t="str">
        <f t="shared" ca="1" si="110"/>
        <v/>
      </c>
      <c r="ES326" s="47" t="str">
        <f t="shared" ca="1" si="110"/>
        <v/>
      </c>
      <c r="ET326" s="47" t="str">
        <f t="shared" ca="1" si="110"/>
        <v/>
      </c>
      <c r="EU326" s="47" t="str">
        <f t="shared" ca="1" si="110"/>
        <v/>
      </c>
      <c r="EV326" s="47" t="str">
        <f t="shared" ca="1" si="110"/>
        <v/>
      </c>
      <c r="EW326" s="47" t="str">
        <f t="shared" ca="1" si="110"/>
        <v/>
      </c>
      <c r="EX326" s="47" t="str">
        <f t="shared" ca="1" si="110"/>
        <v/>
      </c>
      <c r="EY326" s="47" t="str">
        <f t="shared" ca="1" si="110"/>
        <v/>
      </c>
      <c r="EZ326" s="47" t="str">
        <f t="shared" ca="1" si="110"/>
        <v/>
      </c>
      <c r="FA326" s="47" t="str">
        <f t="shared" ca="1" si="110"/>
        <v/>
      </c>
      <c r="FB326" s="47" t="str">
        <f t="shared" ca="1" si="110"/>
        <v/>
      </c>
      <c r="FC326" s="47" t="str">
        <f t="shared" ca="1" si="110"/>
        <v/>
      </c>
      <c r="FD326" s="47" t="str">
        <f t="shared" ca="1" si="110"/>
        <v/>
      </c>
      <c r="FE326" s="47" t="str">
        <f t="shared" ca="1" si="110"/>
        <v/>
      </c>
      <c r="FF326" s="47" t="str">
        <f t="shared" ca="1" si="110"/>
        <v/>
      </c>
      <c r="FG326" s="47" t="str">
        <f t="shared" ca="1" si="110"/>
        <v/>
      </c>
      <c r="FH326" s="47" t="str">
        <f t="shared" ca="1" si="110"/>
        <v/>
      </c>
      <c r="FI326" s="47" t="str">
        <f t="shared" ca="1" si="110"/>
        <v/>
      </c>
      <c r="FJ326" s="47" t="str">
        <f t="shared" ca="1" si="110"/>
        <v/>
      </c>
      <c r="FK326" s="47" t="str">
        <f t="shared" ca="1" si="110"/>
        <v/>
      </c>
      <c r="FL326" s="47" t="str">
        <f t="shared" ca="1" si="110"/>
        <v/>
      </c>
      <c r="FM326" s="47" t="str">
        <f t="shared" ca="1" si="110"/>
        <v/>
      </c>
      <c r="FN326" s="47" t="str">
        <f t="shared" ca="1" si="110"/>
        <v/>
      </c>
      <c r="FO326" s="47" t="str">
        <f t="shared" ca="1" si="110"/>
        <v/>
      </c>
      <c r="FP326" s="47" t="str">
        <f t="shared" ca="1" si="110"/>
        <v/>
      </c>
      <c r="FQ326" s="47" t="str">
        <f t="shared" ca="1" si="110"/>
        <v/>
      </c>
      <c r="FR326" s="47" t="str">
        <f t="shared" ca="1" si="110"/>
        <v/>
      </c>
    </row>
    <row r="327" spans="127:174" x14ac:dyDescent="0.2">
      <c r="DW327" s="10" t="str">
        <f t="shared" ca="1" si="102"/>
        <v>24</v>
      </c>
      <c r="DX327" s="50">
        <f>'Classe, période, dates, coef'!D30</f>
        <v>0</v>
      </c>
      <c r="EB327" s="30">
        <f t="shared" si="103"/>
        <v>24</v>
      </c>
      <c r="EC327" s="10">
        <f>IF(ED327="","",(COUNTA(ED$304:ED327)-COUNTIF(ED$304:ED327,""))*EC$303)</f>
        <v>24</v>
      </c>
      <c r="ED327" s="6" t="str">
        <f>IF('Classe, période, dates, coef'!AK31="","",'Classe, période, dates, coef'!AK31)</f>
        <v>3.B. Traiter et exploiter l’information relative à la relation client (interne, externe ou prospect) dans un cadre omnicanal</v>
      </c>
      <c r="EE327" s="18">
        <f t="shared" si="109"/>
        <v>12</v>
      </c>
      <c r="EH327" s="10" t="str">
        <f t="shared" si="107"/>
        <v>H33</v>
      </c>
      <c r="EI327" s="47" t="str">
        <f t="shared" ca="1" si="111"/>
        <v/>
      </c>
      <c r="EJ327" s="47" t="str">
        <f t="shared" ca="1" si="110"/>
        <v/>
      </c>
      <c r="EK327" s="47" t="str">
        <f t="shared" ca="1" si="110"/>
        <v/>
      </c>
      <c r="EL327" s="47" t="str">
        <f t="shared" ca="1" si="110"/>
        <v/>
      </c>
      <c r="EM327" s="47" t="str">
        <f t="shared" ca="1" si="110"/>
        <v/>
      </c>
      <c r="EN327" s="47" t="str">
        <f t="shared" ca="1" si="110"/>
        <v/>
      </c>
      <c r="EO327" s="47" t="str">
        <f t="shared" ca="1" si="110"/>
        <v/>
      </c>
      <c r="EP327" s="47" t="str">
        <f t="shared" ca="1" si="110"/>
        <v/>
      </c>
      <c r="EQ327" s="47" t="str">
        <f t="shared" ca="1" si="110"/>
        <v/>
      </c>
      <c r="ER327" s="47" t="str">
        <f t="shared" ca="1" si="110"/>
        <v/>
      </c>
      <c r="ES327" s="47" t="str">
        <f t="shared" ca="1" si="110"/>
        <v/>
      </c>
      <c r="ET327" s="47" t="str">
        <f t="shared" ca="1" si="110"/>
        <v/>
      </c>
      <c r="EU327" s="47" t="str">
        <f t="shared" ca="1" si="110"/>
        <v/>
      </c>
      <c r="EV327" s="47" t="str">
        <f t="shared" ca="1" si="110"/>
        <v/>
      </c>
      <c r="EW327" s="47" t="str">
        <f t="shared" ca="1" si="110"/>
        <v/>
      </c>
      <c r="EX327" s="47" t="str">
        <f t="shared" ca="1" si="110"/>
        <v/>
      </c>
      <c r="EY327" s="47" t="str">
        <f t="shared" ca="1" si="110"/>
        <v/>
      </c>
      <c r="EZ327" s="47" t="str">
        <f t="shared" ca="1" si="110"/>
        <v/>
      </c>
      <c r="FA327" s="47" t="str">
        <f t="shared" ca="1" si="110"/>
        <v/>
      </c>
      <c r="FB327" s="47" t="str">
        <f t="shared" ca="1" si="110"/>
        <v/>
      </c>
      <c r="FC327" s="47" t="str">
        <f t="shared" ca="1" si="110"/>
        <v/>
      </c>
      <c r="FD327" s="47" t="str">
        <f t="shared" ca="1" si="110"/>
        <v/>
      </c>
      <c r="FE327" s="47" t="str">
        <f t="shared" ca="1" si="110"/>
        <v/>
      </c>
      <c r="FF327" s="47" t="str">
        <f t="shared" ca="1" si="110"/>
        <v/>
      </c>
      <c r="FG327" s="47" t="str">
        <f t="shared" ca="1" si="110"/>
        <v/>
      </c>
      <c r="FH327" s="47" t="str">
        <f t="shared" ca="1" si="110"/>
        <v/>
      </c>
      <c r="FI327" s="47" t="str">
        <f t="shared" ref="EJ327:FR334" ca="1" si="112">IF(ISERROR(INDIRECT("'"&amp;FI$303&amp;"'!"&amp;$EH327)),"",IF(INDIRECT("'"&amp;FI$303&amp;"'!"&amp;$EH327)="","",INDIRECT("'"&amp;FI$303&amp;"'!"&amp;$EH327)))</f>
        <v/>
      </c>
      <c r="FJ327" s="47" t="str">
        <f t="shared" ca="1" si="112"/>
        <v/>
      </c>
      <c r="FK327" s="47" t="str">
        <f t="shared" ca="1" si="112"/>
        <v/>
      </c>
      <c r="FL327" s="47" t="str">
        <f t="shared" ca="1" si="112"/>
        <v/>
      </c>
      <c r="FM327" s="47" t="str">
        <f t="shared" ca="1" si="112"/>
        <v/>
      </c>
      <c r="FN327" s="47" t="str">
        <f t="shared" ca="1" si="112"/>
        <v/>
      </c>
      <c r="FO327" s="47" t="str">
        <f t="shared" ca="1" si="112"/>
        <v/>
      </c>
      <c r="FP327" s="47" t="str">
        <f t="shared" ca="1" si="112"/>
        <v/>
      </c>
      <c r="FQ327" s="47" t="str">
        <f t="shared" ca="1" si="112"/>
        <v/>
      </c>
      <c r="FR327" s="47" t="str">
        <f t="shared" ca="1" si="112"/>
        <v/>
      </c>
    </row>
    <row r="328" spans="127:174" x14ac:dyDescent="0.2">
      <c r="DW328" s="10" t="str">
        <f t="shared" ca="1" si="102"/>
        <v>25</v>
      </c>
      <c r="DX328" s="50">
        <f>'Classe, période, dates, coef'!D31</f>
        <v>0</v>
      </c>
      <c r="EB328" s="30">
        <f t="shared" si="103"/>
        <v>25</v>
      </c>
      <c r="EC328" s="10">
        <f>IF(ED328="","",(COUNTA(ED$304:ED328)-COUNTIF(ED$304:ED328,""))*EC$303)</f>
        <v>25</v>
      </c>
      <c r="ED328" s="6" t="str">
        <f>IF('Classe, période, dates, coef'!AK32="","",'Classe, période, dates, coef'!AK32)</f>
        <v>3.C. Diffuser l’information au client interne, externe ou au prospect dans un cadre omnicanal</v>
      </c>
      <c r="EE328" s="18">
        <f t="shared" si="109"/>
        <v>11.5</v>
      </c>
      <c r="EH328" s="10" t="str">
        <f t="shared" si="107"/>
        <v>H34</v>
      </c>
      <c r="EI328" s="47" t="str">
        <f t="shared" ca="1" si="111"/>
        <v/>
      </c>
      <c r="EJ328" s="47" t="str">
        <f t="shared" ca="1" si="112"/>
        <v/>
      </c>
      <c r="EK328" s="47" t="str">
        <f t="shared" ca="1" si="112"/>
        <v/>
      </c>
      <c r="EL328" s="47" t="str">
        <f t="shared" ca="1" si="112"/>
        <v/>
      </c>
      <c r="EM328" s="47" t="str">
        <f t="shared" ca="1" si="112"/>
        <v/>
      </c>
      <c r="EN328" s="47" t="str">
        <f t="shared" ca="1" si="112"/>
        <v/>
      </c>
      <c r="EO328" s="47" t="str">
        <f t="shared" ca="1" si="112"/>
        <v/>
      </c>
      <c r="EP328" s="47" t="str">
        <f t="shared" ca="1" si="112"/>
        <v/>
      </c>
      <c r="EQ328" s="47" t="str">
        <f t="shared" ca="1" si="112"/>
        <v/>
      </c>
      <c r="ER328" s="47" t="str">
        <f t="shared" ca="1" si="112"/>
        <v/>
      </c>
      <c r="ES328" s="47" t="str">
        <f t="shared" ca="1" si="112"/>
        <v/>
      </c>
      <c r="ET328" s="47" t="str">
        <f t="shared" ca="1" si="112"/>
        <v/>
      </c>
      <c r="EU328" s="47" t="str">
        <f t="shared" ca="1" si="112"/>
        <v/>
      </c>
      <c r="EV328" s="47" t="str">
        <f t="shared" ca="1" si="112"/>
        <v/>
      </c>
      <c r="EW328" s="47" t="str">
        <f t="shared" ca="1" si="112"/>
        <v/>
      </c>
      <c r="EX328" s="47" t="str">
        <f t="shared" ca="1" si="112"/>
        <v/>
      </c>
      <c r="EY328" s="47" t="str">
        <f t="shared" ca="1" si="112"/>
        <v/>
      </c>
      <c r="EZ328" s="47" t="str">
        <f t="shared" ca="1" si="112"/>
        <v/>
      </c>
      <c r="FA328" s="47" t="str">
        <f t="shared" ca="1" si="112"/>
        <v/>
      </c>
      <c r="FB328" s="47" t="str">
        <f t="shared" ca="1" si="112"/>
        <v/>
      </c>
      <c r="FC328" s="47" t="str">
        <f t="shared" ca="1" si="112"/>
        <v/>
      </c>
      <c r="FD328" s="47" t="str">
        <f t="shared" ca="1" si="112"/>
        <v/>
      </c>
      <c r="FE328" s="47" t="str">
        <f t="shared" ca="1" si="112"/>
        <v/>
      </c>
      <c r="FF328" s="47" t="str">
        <f t="shared" ca="1" si="112"/>
        <v/>
      </c>
      <c r="FG328" s="47" t="str">
        <f t="shared" ca="1" si="112"/>
        <v/>
      </c>
      <c r="FH328" s="47" t="str">
        <f t="shared" ca="1" si="112"/>
        <v/>
      </c>
      <c r="FI328" s="47" t="str">
        <f t="shared" ca="1" si="112"/>
        <v/>
      </c>
      <c r="FJ328" s="47" t="str">
        <f t="shared" ca="1" si="112"/>
        <v/>
      </c>
      <c r="FK328" s="47" t="str">
        <f t="shared" ca="1" si="112"/>
        <v/>
      </c>
      <c r="FL328" s="47" t="str">
        <f t="shared" ca="1" si="112"/>
        <v/>
      </c>
      <c r="FM328" s="47" t="str">
        <f t="shared" ca="1" si="112"/>
        <v/>
      </c>
      <c r="FN328" s="47" t="str">
        <f t="shared" ca="1" si="112"/>
        <v/>
      </c>
      <c r="FO328" s="47" t="str">
        <f t="shared" ca="1" si="112"/>
        <v/>
      </c>
      <c r="FP328" s="47" t="str">
        <f t="shared" ca="1" si="112"/>
        <v/>
      </c>
      <c r="FQ328" s="47" t="str">
        <f t="shared" ca="1" si="112"/>
        <v/>
      </c>
      <c r="FR328" s="47" t="str">
        <f t="shared" ca="1" si="112"/>
        <v/>
      </c>
    </row>
    <row r="329" spans="127:174" x14ac:dyDescent="0.2">
      <c r="DW329" s="10" t="str">
        <f t="shared" ca="1" si="102"/>
        <v>26</v>
      </c>
      <c r="DX329" s="50">
        <f>'Classe, période, dates, coef'!D32</f>
        <v>0</v>
      </c>
      <c r="EB329" s="30">
        <f t="shared" si="103"/>
        <v>26</v>
      </c>
      <c r="EC329" s="10">
        <f>IF(ED329="","",(COUNTA(ED$304:ED329)-COUNTIF(ED$304:ED329,""))*EC$303)</f>
        <v>26</v>
      </c>
      <c r="ED329" s="6" t="str">
        <f>IF('Classe, période, dates, coef'!AK33="","",'Classe, période, dates, coef'!AK33)</f>
        <v>CT 1. Produire un résultat conforme à la commande (de la hiérarchie, du client…)</v>
      </c>
      <c r="EE329" s="18">
        <f t="shared" si="109"/>
        <v>11</v>
      </c>
      <c r="EH329" s="10" t="str">
        <f t="shared" si="107"/>
        <v>H35</v>
      </c>
      <c r="EI329" s="47" t="str">
        <f t="shared" ca="1" si="111"/>
        <v/>
      </c>
      <c r="EJ329" s="47" t="str">
        <f t="shared" ca="1" si="112"/>
        <v/>
      </c>
      <c r="EK329" s="47" t="str">
        <f t="shared" ca="1" si="112"/>
        <v/>
      </c>
      <c r="EL329" s="47" t="str">
        <f t="shared" ca="1" si="112"/>
        <v/>
      </c>
      <c r="EM329" s="47" t="str">
        <f t="shared" ca="1" si="112"/>
        <v/>
      </c>
      <c r="EN329" s="47" t="str">
        <f t="shared" ca="1" si="112"/>
        <v/>
      </c>
      <c r="EO329" s="47" t="str">
        <f t="shared" ca="1" si="112"/>
        <v/>
      </c>
      <c r="EP329" s="47" t="str">
        <f t="shared" ca="1" si="112"/>
        <v/>
      </c>
      <c r="EQ329" s="47" t="str">
        <f t="shared" ca="1" si="112"/>
        <v/>
      </c>
      <c r="ER329" s="47" t="str">
        <f t="shared" ca="1" si="112"/>
        <v/>
      </c>
      <c r="ES329" s="47" t="str">
        <f t="shared" ca="1" si="112"/>
        <v/>
      </c>
      <c r="ET329" s="47" t="str">
        <f t="shared" ca="1" si="112"/>
        <v/>
      </c>
      <c r="EU329" s="47" t="str">
        <f t="shared" ca="1" si="112"/>
        <v/>
      </c>
      <c r="EV329" s="47" t="str">
        <f t="shared" ca="1" si="112"/>
        <v/>
      </c>
      <c r="EW329" s="47" t="str">
        <f t="shared" ca="1" si="112"/>
        <v/>
      </c>
      <c r="EX329" s="47" t="str">
        <f t="shared" ca="1" si="112"/>
        <v/>
      </c>
      <c r="EY329" s="47" t="str">
        <f t="shared" ca="1" si="112"/>
        <v/>
      </c>
      <c r="EZ329" s="47" t="str">
        <f t="shared" ca="1" si="112"/>
        <v/>
      </c>
      <c r="FA329" s="47" t="str">
        <f t="shared" ca="1" si="112"/>
        <v/>
      </c>
      <c r="FB329" s="47" t="str">
        <f t="shared" ca="1" si="112"/>
        <v/>
      </c>
      <c r="FC329" s="47" t="str">
        <f t="shared" ca="1" si="112"/>
        <v/>
      </c>
      <c r="FD329" s="47" t="str">
        <f t="shared" ca="1" si="112"/>
        <v/>
      </c>
      <c r="FE329" s="47" t="str">
        <f t="shared" ca="1" si="112"/>
        <v/>
      </c>
      <c r="FF329" s="47" t="str">
        <f t="shared" ca="1" si="112"/>
        <v/>
      </c>
      <c r="FG329" s="47" t="str">
        <f t="shared" ca="1" si="112"/>
        <v/>
      </c>
      <c r="FH329" s="47" t="str">
        <f t="shared" ca="1" si="112"/>
        <v/>
      </c>
      <c r="FI329" s="47" t="str">
        <f t="shared" ca="1" si="112"/>
        <v/>
      </c>
      <c r="FJ329" s="47" t="str">
        <f t="shared" ca="1" si="112"/>
        <v/>
      </c>
      <c r="FK329" s="47" t="str">
        <f t="shared" ca="1" si="112"/>
        <v/>
      </c>
      <c r="FL329" s="47" t="str">
        <f t="shared" ca="1" si="112"/>
        <v/>
      </c>
      <c r="FM329" s="47" t="str">
        <f t="shared" ca="1" si="112"/>
        <v/>
      </c>
      <c r="FN329" s="47" t="str">
        <f t="shared" ca="1" si="112"/>
        <v/>
      </c>
      <c r="FO329" s="47" t="str">
        <f t="shared" ca="1" si="112"/>
        <v/>
      </c>
      <c r="FP329" s="47" t="str">
        <f t="shared" ca="1" si="112"/>
        <v/>
      </c>
      <c r="FQ329" s="47" t="str">
        <f t="shared" ca="1" si="112"/>
        <v/>
      </c>
      <c r="FR329" s="47" t="str">
        <f t="shared" ca="1" si="112"/>
        <v/>
      </c>
    </row>
    <row r="330" spans="127:174" x14ac:dyDescent="0.2">
      <c r="DW330" s="10" t="str">
        <f t="shared" ca="1" si="102"/>
        <v>27</v>
      </c>
      <c r="DX330" s="50">
        <f>'Classe, période, dates, coef'!D33</f>
        <v>0</v>
      </c>
      <c r="EB330" s="30">
        <f t="shared" si="103"/>
        <v>27</v>
      </c>
      <c r="EC330" s="10">
        <f>IF(ED330="","",(COUNTA(ED$304:ED330)-COUNTIF(ED$304:ED330,""))*EC$303)</f>
        <v>27</v>
      </c>
      <c r="ED330" s="6" t="str">
        <f>IF('Classe, période, dates, coef'!AK34="","",'Classe, période, dates, coef'!AK34)</f>
        <v>CT 2. Respecter les délais impartis</v>
      </c>
      <c r="EE330" s="18">
        <f t="shared" si="109"/>
        <v>10.5</v>
      </c>
      <c r="EH330" s="10" t="str">
        <f t="shared" si="107"/>
        <v>H36</v>
      </c>
      <c r="EI330" s="47" t="str">
        <f t="shared" ca="1" si="111"/>
        <v/>
      </c>
      <c r="EJ330" s="47" t="str">
        <f t="shared" ca="1" si="112"/>
        <v/>
      </c>
      <c r="EK330" s="47" t="str">
        <f t="shared" ca="1" si="112"/>
        <v/>
      </c>
      <c r="EL330" s="47" t="str">
        <f t="shared" ca="1" si="112"/>
        <v/>
      </c>
      <c r="EM330" s="47" t="str">
        <f t="shared" ca="1" si="112"/>
        <v/>
      </c>
      <c r="EN330" s="47" t="str">
        <f t="shared" ca="1" si="112"/>
        <v/>
      </c>
      <c r="EO330" s="47" t="str">
        <f t="shared" ca="1" si="112"/>
        <v/>
      </c>
      <c r="EP330" s="47" t="str">
        <f t="shared" ca="1" si="112"/>
        <v/>
      </c>
      <c r="EQ330" s="47" t="str">
        <f t="shared" ca="1" si="112"/>
        <v/>
      </c>
      <c r="ER330" s="47" t="str">
        <f t="shared" ca="1" si="112"/>
        <v/>
      </c>
      <c r="ES330" s="47" t="str">
        <f t="shared" ca="1" si="112"/>
        <v/>
      </c>
      <c r="ET330" s="47" t="str">
        <f t="shared" ca="1" si="112"/>
        <v/>
      </c>
      <c r="EU330" s="47" t="str">
        <f t="shared" ca="1" si="112"/>
        <v/>
      </c>
      <c r="EV330" s="47" t="str">
        <f t="shared" ca="1" si="112"/>
        <v/>
      </c>
      <c r="EW330" s="47" t="str">
        <f t="shared" ca="1" si="112"/>
        <v/>
      </c>
      <c r="EX330" s="47" t="str">
        <f t="shared" ca="1" si="112"/>
        <v/>
      </c>
      <c r="EY330" s="47" t="str">
        <f t="shared" ca="1" si="112"/>
        <v/>
      </c>
      <c r="EZ330" s="47" t="str">
        <f t="shared" ca="1" si="112"/>
        <v/>
      </c>
      <c r="FA330" s="47" t="str">
        <f t="shared" ca="1" si="112"/>
        <v/>
      </c>
      <c r="FB330" s="47" t="str">
        <f t="shared" ca="1" si="112"/>
        <v/>
      </c>
      <c r="FC330" s="47" t="str">
        <f t="shared" ca="1" si="112"/>
        <v/>
      </c>
      <c r="FD330" s="47" t="str">
        <f t="shared" ca="1" si="112"/>
        <v/>
      </c>
      <c r="FE330" s="47" t="str">
        <f t="shared" ca="1" si="112"/>
        <v/>
      </c>
      <c r="FF330" s="47" t="str">
        <f t="shared" ca="1" si="112"/>
        <v/>
      </c>
      <c r="FG330" s="47" t="str">
        <f t="shared" ca="1" si="112"/>
        <v/>
      </c>
      <c r="FH330" s="47" t="str">
        <f t="shared" ca="1" si="112"/>
        <v/>
      </c>
      <c r="FI330" s="47" t="str">
        <f t="shared" ca="1" si="112"/>
        <v/>
      </c>
      <c r="FJ330" s="47" t="str">
        <f t="shared" ca="1" si="112"/>
        <v/>
      </c>
      <c r="FK330" s="47" t="str">
        <f t="shared" ca="1" si="112"/>
        <v/>
      </c>
      <c r="FL330" s="47" t="str">
        <f t="shared" ca="1" si="112"/>
        <v/>
      </c>
      <c r="FM330" s="47" t="str">
        <f t="shared" ca="1" si="112"/>
        <v/>
      </c>
      <c r="FN330" s="47" t="str">
        <f t="shared" ca="1" si="112"/>
        <v/>
      </c>
      <c r="FO330" s="47" t="str">
        <f t="shared" ca="1" si="112"/>
        <v/>
      </c>
      <c r="FP330" s="47" t="str">
        <f t="shared" ca="1" si="112"/>
        <v/>
      </c>
      <c r="FQ330" s="47" t="str">
        <f t="shared" ca="1" si="112"/>
        <v/>
      </c>
      <c r="FR330" s="47" t="str">
        <f t="shared" ca="1" si="112"/>
        <v/>
      </c>
    </row>
    <row r="331" spans="127:174" x14ac:dyDescent="0.2">
      <c r="DW331" s="10" t="str">
        <f t="shared" ca="1" si="102"/>
        <v>28</v>
      </c>
      <c r="DX331" s="50">
        <f>'Classe, période, dates, coef'!D34</f>
        <v>0</v>
      </c>
      <c r="EB331" s="30">
        <f t="shared" si="103"/>
        <v>28</v>
      </c>
      <c r="EC331" s="10">
        <f>IF(ED331="","",(COUNTA(ED$304:ED331)-COUNTIF(ED$304:ED331,""))*EC$303)</f>
        <v>28</v>
      </c>
      <c r="ED331" s="6" t="str">
        <f>IF('Classe, période, dates, coef'!AK35="","",'Classe, période, dates, coef'!AK35)</f>
        <v>CT 3. Restituer la présentation de son activité</v>
      </c>
      <c r="EE331" s="18">
        <f t="shared" si="109"/>
        <v>10</v>
      </c>
      <c r="EH331" s="10" t="str">
        <f t="shared" si="107"/>
        <v>H37</v>
      </c>
      <c r="EI331" s="47" t="str">
        <f t="shared" ca="1" si="111"/>
        <v/>
      </c>
      <c r="EJ331" s="47" t="str">
        <f t="shared" ca="1" si="112"/>
        <v/>
      </c>
      <c r="EK331" s="47" t="str">
        <f t="shared" ca="1" si="112"/>
        <v/>
      </c>
      <c r="EL331" s="47" t="str">
        <f t="shared" ca="1" si="112"/>
        <v/>
      </c>
      <c r="EM331" s="47" t="str">
        <f t="shared" ca="1" si="112"/>
        <v/>
      </c>
      <c r="EN331" s="47" t="str">
        <f t="shared" ca="1" si="112"/>
        <v/>
      </c>
      <c r="EO331" s="47" t="str">
        <f t="shared" ca="1" si="112"/>
        <v/>
      </c>
      <c r="EP331" s="47" t="str">
        <f t="shared" ca="1" si="112"/>
        <v/>
      </c>
      <c r="EQ331" s="47" t="str">
        <f t="shared" ca="1" si="112"/>
        <v/>
      </c>
      <c r="ER331" s="47" t="str">
        <f t="shared" ca="1" si="112"/>
        <v/>
      </c>
      <c r="ES331" s="47" t="str">
        <f t="shared" ca="1" si="112"/>
        <v/>
      </c>
      <c r="ET331" s="47" t="str">
        <f t="shared" ca="1" si="112"/>
        <v/>
      </c>
      <c r="EU331" s="47" t="str">
        <f t="shared" ca="1" si="112"/>
        <v/>
      </c>
      <c r="EV331" s="47" t="str">
        <f t="shared" ca="1" si="112"/>
        <v/>
      </c>
      <c r="EW331" s="47" t="str">
        <f t="shared" ca="1" si="112"/>
        <v/>
      </c>
      <c r="EX331" s="47" t="str">
        <f t="shared" ca="1" si="112"/>
        <v/>
      </c>
      <c r="EY331" s="47" t="str">
        <f t="shared" ca="1" si="112"/>
        <v/>
      </c>
      <c r="EZ331" s="47" t="str">
        <f t="shared" ca="1" si="112"/>
        <v/>
      </c>
      <c r="FA331" s="47" t="str">
        <f t="shared" ca="1" si="112"/>
        <v/>
      </c>
      <c r="FB331" s="47" t="str">
        <f t="shared" ca="1" si="112"/>
        <v/>
      </c>
      <c r="FC331" s="47" t="str">
        <f t="shared" ca="1" si="112"/>
        <v/>
      </c>
      <c r="FD331" s="47" t="str">
        <f t="shared" ca="1" si="112"/>
        <v/>
      </c>
      <c r="FE331" s="47" t="str">
        <f t="shared" ca="1" si="112"/>
        <v/>
      </c>
      <c r="FF331" s="47" t="str">
        <f t="shared" ca="1" si="112"/>
        <v/>
      </c>
      <c r="FG331" s="47" t="str">
        <f t="shared" ca="1" si="112"/>
        <v/>
      </c>
      <c r="FH331" s="47" t="str">
        <f t="shared" ca="1" si="112"/>
        <v/>
      </c>
      <c r="FI331" s="47" t="str">
        <f t="shared" ca="1" si="112"/>
        <v/>
      </c>
      <c r="FJ331" s="47" t="str">
        <f t="shared" ca="1" si="112"/>
        <v/>
      </c>
      <c r="FK331" s="47" t="str">
        <f t="shared" ca="1" si="112"/>
        <v/>
      </c>
      <c r="FL331" s="47" t="str">
        <f t="shared" ca="1" si="112"/>
        <v/>
      </c>
      <c r="FM331" s="47" t="str">
        <f t="shared" ca="1" si="112"/>
        <v/>
      </c>
      <c r="FN331" s="47" t="str">
        <f t="shared" ca="1" si="112"/>
        <v/>
      </c>
      <c r="FO331" s="47" t="str">
        <f t="shared" ca="1" si="112"/>
        <v/>
      </c>
      <c r="FP331" s="47" t="str">
        <f t="shared" ca="1" si="112"/>
        <v/>
      </c>
      <c r="FQ331" s="47" t="str">
        <f t="shared" ca="1" si="112"/>
        <v/>
      </c>
      <c r="FR331" s="47" t="str">
        <f t="shared" ca="1" si="112"/>
        <v/>
      </c>
    </row>
    <row r="332" spans="127:174" x14ac:dyDescent="0.2">
      <c r="DW332" s="10" t="str">
        <f t="shared" ca="1" si="102"/>
        <v>29</v>
      </c>
      <c r="DX332" s="50">
        <f>'Classe, période, dates, coef'!D35</f>
        <v>0</v>
      </c>
      <c r="EB332" s="30">
        <f t="shared" si="103"/>
        <v>29</v>
      </c>
      <c r="EC332" s="10">
        <f>IF(ED332="","",(COUNTA(ED$304:ED332)-COUNTIF(ED$304:ED332,""))*EC$303)</f>
        <v>29</v>
      </c>
      <c r="ED332" s="6" t="str">
        <f>IF('Classe, période, dates, coef'!AK36="","",'Classe, période, dates, coef'!AK36)</f>
        <v>CT 4. S'impliquer dans son action</v>
      </c>
      <c r="EE332" s="18">
        <f t="shared" si="109"/>
        <v>9.5</v>
      </c>
      <c r="EH332" s="10" t="str">
        <f t="shared" si="107"/>
        <v>H38</v>
      </c>
      <c r="EI332" s="47" t="str">
        <f t="shared" ca="1" si="111"/>
        <v/>
      </c>
      <c r="EJ332" s="47" t="str">
        <f t="shared" ca="1" si="112"/>
        <v/>
      </c>
      <c r="EK332" s="47" t="str">
        <f t="shared" ca="1" si="112"/>
        <v/>
      </c>
      <c r="EL332" s="47" t="str">
        <f t="shared" ca="1" si="112"/>
        <v/>
      </c>
      <c r="EM332" s="47" t="str">
        <f t="shared" ca="1" si="112"/>
        <v/>
      </c>
      <c r="EN332" s="47" t="str">
        <f t="shared" ca="1" si="112"/>
        <v/>
      </c>
      <c r="EO332" s="47" t="str">
        <f t="shared" ca="1" si="112"/>
        <v/>
      </c>
      <c r="EP332" s="47" t="str">
        <f t="shared" ca="1" si="112"/>
        <v/>
      </c>
      <c r="EQ332" s="47" t="str">
        <f t="shared" ca="1" si="112"/>
        <v/>
      </c>
      <c r="ER332" s="47" t="str">
        <f t="shared" ca="1" si="112"/>
        <v/>
      </c>
      <c r="ES332" s="47" t="str">
        <f t="shared" ca="1" si="112"/>
        <v/>
      </c>
      <c r="ET332" s="47" t="str">
        <f t="shared" ca="1" si="112"/>
        <v/>
      </c>
      <c r="EU332" s="47" t="str">
        <f t="shared" ca="1" si="112"/>
        <v/>
      </c>
      <c r="EV332" s="47" t="str">
        <f t="shared" ca="1" si="112"/>
        <v/>
      </c>
      <c r="EW332" s="47" t="str">
        <f t="shared" ca="1" si="112"/>
        <v/>
      </c>
      <c r="EX332" s="47" t="str">
        <f t="shared" ca="1" si="112"/>
        <v/>
      </c>
      <c r="EY332" s="47" t="str">
        <f t="shared" ca="1" si="112"/>
        <v/>
      </c>
      <c r="EZ332" s="47" t="str">
        <f t="shared" ca="1" si="112"/>
        <v/>
      </c>
      <c r="FA332" s="47" t="str">
        <f t="shared" ca="1" si="112"/>
        <v/>
      </c>
      <c r="FB332" s="47" t="str">
        <f t="shared" ca="1" si="112"/>
        <v/>
      </c>
      <c r="FC332" s="47" t="str">
        <f t="shared" ca="1" si="112"/>
        <v/>
      </c>
      <c r="FD332" s="47" t="str">
        <f t="shared" ca="1" si="112"/>
        <v/>
      </c>
      <c r="FE332" s="47" t="str">
        <f t="shared" ca="1" si="112"/>
        <v/>
      </c>
      <c r="FF332" s="47" t="str">
        <f t="shared" ca="1" si="112"/>
        <v/>
      </c>
      <c r="FG332" s="47" t="str">
        <f t="shared" ca="1" si="112"/>
        <v/>
      </c>
      <c r="FH332" s="47" t="str">
        <f t="shared" ca="1" si="112"/>
        <v/>
      </c>
      <c r="FI332" s="47" t="str">
        <f t="shared" ca="1" si="112"/>
        <v/>
      </c>
      <c r="FJ332" s="47" t="str">
        <f t="shared" ca="1" si="112"/>
        <v/>
      </c>
      <c r="FK332" s="47" t="str">
        <f t="shared" ca="1" si="112"/>
        <v/>
      </c>
      <c r="FL332" s="47" t="str">
        <f t="shared" ca="1" si="112"/>
        <v/>
      </c>
      <c r="FM332" s="47" t="str">
        <f t="shared" ca="1" si="112"/>
        <v/>
      </c>
      <c r="FN332" s="47" t="str">
        <f t="shared" ca="1" si="112"/>
        <v/>
      </c>
      <c r="FO332" s="47" t="str">
        <f t="shared" ca="1" si="112"/>
        <v/>
      </c>
      <c r="FP332" s="47" t="str">
        <f t="shared" ca="1" si="112"/>
        <v/>
      </c>
      <c r="FQ332" s="47" t="str">
        <f t="shared" ca="1" si="112"/>
        <v/>
      </c>
      <c r="FR332" s="47" t="str">
        <f t="shared" ca="1" si="112"/>
        <v/>
      </c>
    </row>
    <row r="333" spans="127:174" x14ac:dyDescent="0.2">
      <c r="DW333" s="10" t="str">
        <f t="shared" ca="1" si="102"/>
        <v>30</v>
      </c>
      <c r="DX333" s="50">
        <f>'Classe, période, dates, coef'!D36</f>
        <v>0</v>
      </c>
      <c r="EB333" s="30">
        <f t="shared" si="103"/>
        <v>30</v>
      </c>
      <c r="EC333" s="10">
        <f>IF(ED333="","",(COUNTA(ED$304:ED333)-COUNTIF(ED$304:ED333,""))*EC$303)</f>
        <v>30</v>
      </c>
      <c r="ED333" s="6" t="str">
        <f>IF('Classe, période, dates, coef'!AK37="","",'Classe, période, dates, coef'!AK37)</f>
        <v>CT 5. S'intégrer de façon harmonieuse et constructive à l'équipe de travail</v>
      </c>
      <c r="EE333" s="18">
        <f t="shared" si="109"/>
        <v>9</v>
      </c>
      <c r="EH333" s="10" t="str">
        <f t="shared" si="107"/>
        <v>H39</v>
      </c>
      <c r="EI333" s="47" t="str">
        <f t="shared" ca="1" si="111"/>
        <v/>
      </c>
      <c r="EJ333" s="47" t="str">
        <f t="shared" ca="1" si="112"/>
        <v/>
      </c>
      <c r="EK333" s="47" t="str">
        <f t="shared" ca="1" si="112"/>
        <v/>
      </c>
      <c r="EL333" s="47" t="str">
        <f t="shared" ca="1" si="112"/>
        <v/>
      </c>
      <c r="EM333" s="47" t="str">
        <f t="shared" ca="1" si="112"/>
        <v/>
      </c>
      <c r="EN333" s="47" t="str">
        <f t="shared" ca="1" si="112"/>
        <v/>
      </c>
      <c r="EO333" s="47" t="str">
        <f t="shared" ca="1" si="112"/>
        <v/>
      </c>
      <c r="EP333" s="47" t="str">
        <f t="shared" ca="1" si="112"/>
        <v/>
      </c>
      <c r="EQ333" s="47" t="str">
        <f t="shared" ca="1" si="112"/>
        <v/>
      </c>
      <c r="ER333" s="47" t="str">
        <f t="shared" ca="1" si="112"/>
        <v/>
      </c>
      <c r="ES333" s="47" t="str">
        <f t="shared" ca="1" si="112"/>
        <v/>
      </c>
      <c r="ET333" s="47" t="str">
        <f t="shared" ca="1" si="112"/>
        <v/>
      </c>
      <c r="EU333" s="47" t="str">
        <f t="shared" ca="1" si="112"/>
        <v/>
      </c>
      <c r="EV333" s="47" t="str">
        <f t="shared" ca="1" si="112"/>
        <v/>
      </c>
      <c r="EW333" s="47" t="str">
        <f t="shared" ca="1" si="112"/>
        <v/>
      </c>
      <c r="EX333" s="47" t="str">
        <f t="shared" ca="1" si="112"/>
        <v/>
      </c>
      <c r="EY333" s="47" t="str">
        <f t="shared" ca="1" si="112"/>
        <v/>
      </c>
      <c r="EZ333" s="47" t="str">
        <f t="shared" ca="1" si="112"/>
        <v/>
      </c>
      <c r="FA333" s="47" t="str">
        <f t="shared" ca="1" si="112"/>
        <v/>
      </c>
      <c r="FB333" s="47" t="str">
        <f t="shared" ca="1" si="112"/>
        <v/>
      </c>
      <c r="FC333" s="47" t="str">
        <f t="shared" ca="1" si="112"/>
        <v/>
      </c>
      <c r="FD333" s="47" t="str">
        <f t="shared" ca="1" si="112"/>
        <v/>
      </c>
      <c r="FE333" s="47" t="str">
        <f t="shared" ca="1" si="112"/>
        <v/>
      </c>
      <c r="FF333" s="47" t="str">
        <f t="shared" ca="1" si="112"/>
        <v/>
      </c>
      <c r="FG333" s="47" t="str">
        <f t="shared" ca="1" si="112"/>
        <v/>
      </c>
      <c r="FH333" s="47" t="str">
        <f t="shared" ca="1" si="112"/>
        <v/>
      </c>
      <c r="FI333" s="47" t="str">
        <f t="shared" ca="1" si="112"/>
        <v/>
      </c>
      <c r="FJ333" s="47" t="str">
        <f t="shared" ca="1" si="112"/>
        <v/>
      </c>
      <c r="FK333" s="47" t="str">
        <f t="shared" ca="1" si="112"/>
        <v/>
      </c>
      <c r="FL333" s="47" t="str">
        <f t="shared" ca="1" si="112"/>
        <v/>
      </c>
      <c r="FM333" s="47" t="str">
        <f t="shared" ca="1" si="112"/>
        <v/>
      </c>
      <c r="FN333" s="47" t="str">
        <f t="shared" ca="1" si="112"/>
        <v/>
      </c>
      <c r="FO333" s="47" t="str">
        <f t="shared" ca="1" si="112"/>
        <v/>
      </c>
      <c r="FP333" s="47" t="str">
        <f t="shared" ca="1" si="112"/>
        <v/>
      </c>
      <c r="FQ333" s="47" t="str">
        <f t="shared" ca="1" si="112"/>
        <v/>
      </c>
      <c r="FR333" s="47" t="str">
        <f t="shared" ca="1" si="112"/>
        <v/>
      </c>
    </row>
    <row r="334" spans="127:174" x14ac:dyDescent="0.2">
      <c r="DW334" s="10" t="str">
        <f t="shared" ref="DW334:DW338" ca="1" si="113">TEXT(OFFSET($E$9,0,EB334-1),"00")</f>
        <v>31</v>
      </c>
      <c r="DX334" s="50">
        <f>'Classe, période, dates, coef'!D37</f>
        <v>0</v>
      </c>
      <c r="EB334" s="30">
        <f t="shared" si="103"/>
        <v>31</v>
      </c>
      <c r="EC334" s="10">
        <f>IF(ED334="","",(COUNTA(ED$304:ED334)-COUNTIF(ED$304:ED334,""))*EC$303)</f>
        <v>31</v>
      </c>
      <c r="ED334" s="6" t="str">
        <f>IF('Classe, période, dates, coef'!AY8="","",'Classe, période, dates, coef'!AY8)</f>
        <v>CT 6. Rechercher l'information et l'exploiter</v>
      </c>
      <c r="EE334" s="18">
        <f t="shared" si="109"/>
        <v>8.5</v>
      </c>
      <c r="EH334" s="10" t="str">
        <f t="shared" si="107"/>
        <v>H40</v>
      </c>
      <c r="EI334" s="47" t="str">
        <f t="shared" ca="1" si="111"/>
        <v/>
      </c>
      <c r="EJ334" s="47" t="str">
        <f t="shared" ca="1" si="112"/>
        <v/>
      </c>
      <c r="EK334" s="47" t="str">
        <f t="shared" ca="1" si="112"/>
        <v/>
      </c>
      <c r="EL334" s="47" t="str">
        <f t="shared" ca="1" si="112"/>
        <v/>
      </c>
      <c r="EM334" s="47" t="str">
        <f t="shared" ca="1" si="112"/>
        <v/>
      </c>
      <c r="EN334" s="47" t="str">
        <f t="shared" ca="1" si="112"/>
        <v/>
      </c>
      <c r="EO334" s="47" t="str">
        <f t="shared" ca="1" si="112"/>
        <v/>
      </c>
      <c r="EP334" s="47" t="str">
        <f t="shared" ca="1" si="112"/>
        <v/>
      </c>
      <c r="EQ334" s="47" t="str">
        <f t="shared" ca="1" si="112"/>
        <v/>
      </c>
      <c r="ER334" s="47" t="str">
        <f t="shared" ca="1" si="112"/>
        <v/>
      </c>
      <c r="ES334" s="47" t="str">
        <f t="shared" ca="1" si="112"/>
        <v/>
      </c>
      <c r="ET334" s="47" t="str">
        <f t="shared" ca="1" si="112"/>
        <v/>
      </c>
      <c r="EU334" s="47" t="str">
        <f t="shared" ca="1" si="112"/>
        <v/>
      </c>
      <c r="EV334" s="47" t="str">
        <f t="shared" ca="1" si="112"/>
        <v/>
      </c>
      <c r="EW334" s="47" t="str">
        <f t="shared" ca="1" si="112"/>
        <v/>
      </c>
      <c r="EX334" s="47" t="str">
        <f t="shared" ca="1" si="112"/>
        <v/>
      </c>
      <c r="EY334" s="47" t="str">
        <f t="shared" ca="1" si="112"/>
        <v/>
      </c>
      <c r="EZ334" s="47" t="str">
        <f t="shared" ca="1" si="112"/>
        <v/>
      </c>
      <c r="FA334" s="47" t="str">
        <f t="shared" ca="1" si="112"/>
        <v/>
      </c>
      <c r="FB334" s="47" t="str">
        <f t="shared" ca="1" si="112"/>
        <v/>
      </c>
      <c r="FC334" s="47" t="str">
        <f t="shared" ca="1" si="112"/>
        <v/>
      </c>
      <c r="FD334" s="47" t="str">
        <f t="shared" ca="1" si="112"/>
        <v/>
      </c>
      <c r="FE334" s="47" t="str">
        <f t="shared" ca="1" si="112"/>
        <v/>
      </c>
      <c r="FF334" s="47" t="str">
        <f t="shared" ca="1" si="112"/>
        <v/>
      </c>
      <c r="FG334" s="47" t="str">
        <f t="shared" ca="1" si="112"/>
        <v/>
      </c>
      <c r="FH334" s="47" t="str">
        <f t="shared" ca="1" si="112"/>
        <v/>
      </c>
      <c r="FI334" s="47" t="str">
        <f t="shared" ca="1" si="112"/>
        <v/>
      </c>
      <c r="FJ334" s="47" t="str">
        <f t="shared" ca="1" si="112"/>
        <v/>
      </c>
      <c r="FK334" s="47" t="str">
        <f t="shared" ca="1" si="112"/>
        <v/>
      </c>
      <c r="FL334" s="47" t="str">
        <f t="shared" ca="1" si="112"/>
        <v/>
      </c>
      <c r="FM334" s="47" t="str">
        <f t="shared" ca="1" si="112"/>
        <v/>
      </c>
      <c r="FN334" s="47" t="str">
        <f t="shared" ca="1" si="112"/>
        <v/>
      </c>
      <c r="FO334" s="47" t="str">
        <f t="shared" ca="1" si="112"/>
        <v/>
      </c>
      <c r="FP334" s="47" t="str">
        <f t="shared" ca="1" si="112"/>
        <v/>
      </c>
      <c r="FQ334" s="47" t="str">
        <f t="shared" ca="1" si="112"/>
        <v/>
      </c>
      <c r="FR334" s="47" t="str">
        <f t="shared" ca="1" si="112"/>
        <v/>
      </c>
    </row>
    <row r="335" spans="127:174" x14ac:dyDescent="0.2">
      <c r="DW335" s="10" t="str">
        <f t="shared" ca="1" si="113"/>
        <v>32</v>
      </c>
      <c r="DX335" s="50">
        <f>'Classe, période, dates, coef'!D38</f>
        <v>0</v>
      </c>
      <c r="EB335" s="30">
        <f t="shared" si="103"/>
        <v>32</v>
      </c>
      <c r="EC335" s="10">
        <f>IF(ED335="","",(COUNTA(ED$304:ED335)-COUNTIF(ED$304:ED335,""))*EC$303)</f>
        <v>32</v>
      </c>
      <c r="ED335" s="6" t="str">
        <f>IF('Classe, période, dates, coef'!AY9="","",'Classe, période, dates, coef'!AY9)</f>
        <v>CT 7. A l'écrit, s'exprimer avec la qualité rédactionnelle attendue</v>
      </c>
      <c r="EE335" s="18">
        <f t="shared" si="109"/>
        <v>8</v>
      </c>
      <c r="EH335" s="10" t="str">
        <f t="shared" si="107"/>
        <v>H41</v>
      </c>
      <c r="EI335" s="47" t="str">
        <f t="shared" ca="1" si="111"/>
        <v/>
      </c>
      <c r="EJ335" s="47" t="str">
        <f t="shared" ref="EJ335:FR342" ca="1" si="114">IF(ISERROR(INDIRECT("'"&amp;EJ$303&amp;"'!"&amp;$EH335)),"",IF(INDIRECT("'"&amp;EJ$303&amp;"'!"&amp;$EH335)="","",INDIRECT("'"&amp;EJ$303&amp;"'!"&amp;$EH335)))</f>
        <v/>
      </c>
      <c r="EK335" s="47" t="str">
        <f t="shared" ca="1" si="114"/>
        <v/>
      </c>
      <c r="EL335" s="47" t="str">
        <f t="shared" ca="1" si="114"/>
        <v/>
      </c>
      <c r="EM335" s="47" t="str">
        <f t="shared" ca="1" si="114"/>
        <v/>
      </c>
      <c r="EN335" s="47" t="str">
        <f t="shared" ca="1" si="114"/>
        <v/>
      </c>
      <c r="EO335" s="47" t="str">
        <f t="shared" ca="1" si="114"/>
        <v/>
      </c>
      <c r="EP335" s="47" t="str">
        <f t="shared" ca="1" si="114"/>
        <v/>
      </c>
      <c r="EQ335" s="47" t="str">
        <f t="shared" ca="1" si="114"/>
        <v/>
      </c>
      <c r="ER335" s="47" t="str">
        <f t="shared" ca="1" si="114"/>
        <v/>
      </c>
      <c r="ES335" s="47" t="str">
        <f t="shared" ca="1" si="114"/>
        <v/>
      </c>
      <c r="ET335" s="47" t="str">
        <f t="shared" ca="1" si="114"/>
        <v/>
      </c>
      <c r="EU335" s="47" t="str">
        <f t="shared" ca="1" si="114"/>
        <v/>
      </c>
      <c r="EV335" s="47" t="str">
        <f t="shared" ca="1" si="114"/>
        <v/>
      </c>
      <c r="EW335" s="47" t="str">
        <f t="shared" ca="1" si="114"/>
        <v/>
      </c>
      <c r="EX335" s="47" t="str">
        <f t="shared" ca="1" si="114"/>
        <v/>
      </c>
      <c r="EY335" s="47" t="str">
        <f t="shared" ca="1" si="114"/>
        <v/>
      </c>
      <c r="EZ335" s="47" t="str">
        <f t="shared" ca="1" si="114"/>
        <v/>
      </c>
      <c r="FA335" s="47" t="str">
        <f t="shared" ca="1" si="114"/>
        <v/>
      </c>
      <c r="FB335" s="47" t="str">
        <f t="shared" ca="1" si="114"/>
        <v/>
      </c>
      <c r="FC335" s="47" t="str">
        <f t="shared" ca="1" si="114"/>
        <v/>
      </c>
      <c r="FD335" s="47" t="str">
        <f t="shared" ca="1" si="114"/>
        <v/>
      </c>
      <c r="FE335" s="47" t="str">
        <f t="shared" ca="1" si="114"/>
        <v/>
      </c>
      <c r="FF335" s="47" t="str">
        <f t="shared" ca="1" si="114"/>
        <v/>
      </c>
      <c r="FG335" s="47" t="str">
        <f t="shared" ca="1" si="114"/>
        <v/>
      </c>
      <c r="FH335" s="47" t="str">
        <f t="shared" ca="1" si="114"/>
        <v/>
      </c>
      <c r="FI335" s="47" t="str">
        <f t="shared" ca="1" si="114"/>
        <v/>
      </c>
      <c r="FJ335" s="47" t="str">
        <f t="shared" ca="1" si="114"/>
        <v/>
      </c>
      <c r="FK335" s="47" t="str">
        <f t="shared" ca="1" si="114"/>
        <v/>
      </c>
      <c r="FL335" s="47" t="str">
        <f t="shared" ca="1" si="114"/>
        <v/>
      </c>
      <c r="FM335" s="47" t="str">
        <f t="shared" ca="1" si="114"/>
        <v/>
      </c>
      <c r="FN335" s="47" t="str">
        <f t="shared" ca="1" si="114"/>
        <v/>
      </c>
      <c r="FO335" s="47" t="str">
        <f t="shared" ca="1" si="114"/>
        <v/>
      </c>
      <c r="FP335" s="47" t="str">
        <f t="shared" ca="1" si="114"/>
        <v/>
      </c>
      <c r="FQ335" s="47" t="str">
        <f t="shared" ca="1" si="114"/>
        <v/>
      </c>
      <c r="FR335" s="47" t="str">
        <f t="shared" ca="1" si="114"/>
        <v/>
      </c>
    </row>
    <row r="336" spans="127:174" x14ac:dyDescent="0.2">
      <c r="DW336" s="10" t="str">
        <f t="shared" ca="1" si="113"/>
        <v>33</v>
      </c>
      <c r="DX336" s="50">
        <f>'Classe, période, dates, coef'!D39</f>
        <v>0</v>
      </c>
      <c r="EB336" s="30">
        <f t="shared" si="103"/>
        <v>33</v>
      </c>
      <c r="EC336" s="10">
        <f>IF(ED336="","",(COUNTA(ED$304:ED336)-COUNTIF(ED$304:ED336,""))*EC$303)</f>
        <v>33</v>
      </c>
      <c r="ED336" s="6" t="str">
        <f>IF('Classe, période, dates, coef'!AY10="","",'Classe, période, dates, coef'!AY10)</f>
        <v>CT 8. A l'oral, s'exprimer de façon professionnelle</v>
      </c>
      <c r="EE336" s="18">
        <f t="shared" si="109"/>
        <v>7.5</v>
      </c>
      <c r="EH336" s="10" t="str">
        <f t="shared" si="107"/>
        <v>H42</v>
      </c>
      <c r="EI336" s="47" t="str">
        <f t="shared" ca="1" si="111"/>
        <v/>
      </c>
      <c r="EJ336" s="47" t="str">
        <f t="shared" ca="1" si="114"/>
        <v/>
      </c>
      <c r="EK336" s="47" t="str">
        <f t="shared" ca="1" si="114"/>
        <v/>
      </c>
      <c r="EL336" s="47" t="str">
        <f t="shared" ca="1" si="114"/>
        <v/>
      </c>
      <c r="EM336" s="47" t="str">
        <f t="shared" ca="1" si="114"/>
        <v/>
      </c>
      <c r="EN336" s="47" t="str">
        <f t="shared" ca="1" si="114"/>
        <v/>
      </c>
      <c r="EO336" s="47" t="str">
        <f t="shared" ca="1" si="114"/>
        <v/>
      </c>
      <c r="EP336" s="47" t="str">
        <f t="shared" ca="1" si="114"/>
        <v/>
      </c>
      <c r="EQ336" s="47" t="str">
        <f t="shared" ca="1" si="114"/>
        <v/>
      </c>
      <c r="ER336" s="47" t="str">
        <f t="shared" ca="1" si="114"/>
        <v/>
      </c>
      <c r="ES336" s="47" t="str">
        <f t="shared" ca="1" si="114"/>
        <v/>
      </c>
      <c r="ET336" s="47" t="str">
        <f t="shared" ca="1" si="114"/>
        <v/>
      </c>
      <c r="EU336" s="47" t="str">
        <f t="shared" ca="1" si="114"/>
        <v/>
      </c>
      <c r="EV336" s="47" t="str">
        <f t="shared" ca="1" si="114"/>
        <v/>
      </c>
      <c r="EW336" s="47" t="str">
        <f t="shared" ca="1" si="114"/>
        <v/>
      </c>
      <c r="EX336" s="47" t="str">
        <f t="shared" ca="1" si="114"/>
        <v/>
      </c>
      <c r="EY336" s="47" t="str">
        <f t="shared" ca="1" si="114"/>
        <v/>
      </c>
      <c r="EZ336" s="47" t="str">
        <f t="shared" ca="1" si="114"/>
        <v/>
      </c>
      <c r="FA336" s="47" t="str">
        <f t="shared" ca="1" si="114"/>
        <v/>
      </c>
      <c r="FB336" s="47" t="str">
        <f t="shared" ca="1" si="114"/>
        <v/>
      </c>
      <c r="FC336" s="47" t="str">
        <f t="shared" ca="1" si="114"/>
        <v/>
      </c>
      <c r="FD336" s="47" t="str">
        <f t="shared" ca="1" si="114"/>
        <v/>
      </c>
      <c r="FE336" s="47" t="str">
        <f t="shared" ca="1" si="114"/>
        <v/>
      </c>
      <c r="FF336" s="47" t="str">
        <f t="shared" ca="1" si="114"/>
        <v/>
      </c>
      <c r="FG336" s="47" t="str">
        <f t="shared" ca="1" si="114"/>
        <v/>
      </c>
      <c r="FH336" s="47" t="str">
        <f t="shared" ca="1" si="114"/>
        <v/>
      </c>
      <c r="FI336" s="47" t="str">
        <f t="shared" ca="1" si="114"/>
        <v/>
      </c>
      <c r="FJ336" s="47" t="str">
        <f t="shared" ca="1" si="114"/>
        <v/>
      </c>
      <c r="FK336" s="47" t="str">
        <f t="shared" ca="1" si="114"/>
        <v/>
      </c>
      <c r="FL336" s="47" t="str">
        <f t="shared" ca="1" si="114"/>
        <v/>
      </c>
      <c r="FM336" s="47" t="str">
        <f t="shared" ca="1" si="114"/>
        <v/>
      </c>
      <c r="FN336" s="47" t="str">
        <f t="shared" ca="1" si="114"/>
        <v/>
      </c>
      <c r="FO336" s="47" t="str">
        <f t="shared" ca="1" si="114"/>
        <v/>
      </c>
      <c r="FP336" s="47" t="str">
        <f t="shared" ca="1" si="114"/>
        <v/>
      </c>
      <c r="FQ336" s="47" t="str">
        <f t="shared" ca="1" si="114"/>
        <v/>
      </c>
      <c r="FR336" s="47" t="str">
        <f t="shared" ca="1" si="114"/>
        <v/>
      </c>
    </row>
    <row r="337" spans="127:174" x14ac:dyDescent="0.2">
      <c r="DW337" s="10" t="str">
        <f t="shared" ca="1" si="113"/>
        <v>34</v>
      </c>
      <c r="DX337" s="50">
        <f>'Classe, période, dates, coef'!D40</f>
        <v>0</v>
      </c>
      <c r="EB337" s="30">
        <f t="shared" si="103"/>
        <v>34</v>
      </c>
      <c r="EC337" s="10">
        <f>IF(ED337="","",(COUNTA(ED$304:ED337)-COUNTIF(ED$304:ED337,""))*EC$303)</f>
        <v>34</v>
      </c>
      <c r="ED337" s="6" t="str">
        <f>IF('Classe, période, dates, coef'!AY11="","",'Classe, période, dates, coef'!AY11)</f>
        <v>CT 9. Développer son agilité numérique</v>
      </c>
      <c r="EE337" s="18">
        <f t="shared" si="109"/>
        <v>7</v>
      </c>
      <c r="EH337" s="10" t="str">
        <f t="shared" si="107"/>
        <v>H43</v>
      </c>
      <c r="EI337" s="47" t="str">
        <f t="shared" ca="1" si="111"/>
        <v/>
      </c>
      <c r="EJ337" s="47" t="str">
        <f t="shared" ca="1" si="114"/>
        <v/>
      </c>
      <c r="EK337" s="47" t="str">
        <f t="shared" ca="1" si="114"/>
        <v/>
      </c>
      <c r="EL337" s="47" t="str">
        <f t="shared" ca="1" si="114"/>
        <v/>
      </c>
      <c r="EM337" s="47" t="str">
        <f t="shared" ca="1" si="114"/>
        <v/>
      </c>
      <c r="EN337" s="47" t="str">
        <f t="shared" ca="1" si="114"/>
        <v/>
      </c>
      <c r="EO337" s="47" t="str">
        <f t="shared" ca="1" si="114"/>
        <v/>
      </c>
      <c r="EP337" s="47" t="str">
        <f t="shared" ca="1" si="114"/>
        <v/>
      </c>
      <c r="EQ337" s="47" t="str">
        <f t="shared" ca="1" si="114"/>
        <v/>
      </c>
      <c r="ER337" s="47" t="str">
        <f t="shared" ca="1" si="114"/>
        <v/>
      </c>
      <c r="ES337" s="47" t="str">
        <f t="shared" ca="1" si="114"/>
        <v/>
      </c>
      <c r="ET337" s="47" t="str">
        <f t="shared" ca="1" si="114"/>
        <v/>
      </c>
      <c r="EU337" s="47" t="str">
        <f t="shared" ca="1" si="114"/>
        <v/>
      </c>
      <c r="EV337" s="47" t="str">
        <f t="shared" ca="1" si="114"/>
        <v/>
      </c>
      <c r="EW337" s="47" t="str">
        <f t="shared" ca="1" si="114"/>
        <v/>
      </c>
      <c r="EX337" s="47" t="str">
        <f t="shared" ca="1" si="114"/>
        <v/>
      </c>
      <c r="EY337" s="47" t="str">
        <f t="shared" ca="1" si="114"/>
        <v/>
      </c>
      <c r="EZ337" s="47" t="str">
        <f t="shared" ca="1" si="114"/>
        <v/>
      </c>
      <c r="FA337" s="47" t="str">
        <f t="shared" ca="1" si="114"/>
        <v/>
      </c>
      <c r="FB337" s="47" t="str">
        <f t="shared" ca="1" si="114"/>
        <v/>
      </c>
      <c r="FC337" s="47" t="str">
        <f t="shared" ca="1" si="114"/>
        <v/>
      </c>
      <c r="FD337" s="47" t="str">
        <f t="shared" ca="1" si="114"/>
        <v/>
      </c>
      <c r="FE337" s="47" t="str">
        <f t="shared" ca="1" si="114"/>
        <v/>
      </c>
      <c r="FF337" s="47" t="str">
        <f t="shared" ca="1" si="114"/>
        <v/>
      </c>
      <c r="FG337" s="47" t="str">
        <f t="shared" ca="1" si="114"/>
        <v/>
      </c>
      <c r="FH337" s="47" t="str">
        <f t="shared" ca="1" si="114"/>
        <v/>
      </c>
      <c r="FI337" s="47" t="str">
        <f t="shared" ca="1" si="114"/>
        <v/>
      </c>
      <c r="FJ337" s="47" t="str">
        <f t="shared" ca="1" si="114"/>
        <v/>
      </c>
      <c r="FK337" s="47" t="str">
        <f t="shared" ca="1" si="114"/>
        <v/>
      </c>
      <c r="FL337" s="47" t="str">
        <f t="shared" ca="1" si="114"/>
        <v/>
      </c>
      <c r="FM337" s="47" t="str">
        <f t="shared" ca="1" si="114"/>
        <v/>
      </c>
      <c r="FN337" s="47" t="str">
        <f t="shared" ca="1" si="114"/>
        <v/>
      </c>
      <c r="FO337" s="47" t="str">
        <f t="shared" ca="1" si="114"/>
        <v/>
      </c>
      <c r="FP337" s="47" t="str">
        <f t="shared" ca="1" si="114"/>
        <v/>
      </c>
      <c r="FQ337" s="47" t="str">
        <f t="shared" ca="1" si="114"/>
        <v/>
      </c>
      <c r="FR337" s="47" t="str">
        <f t="shared" ca="1" si="114"/>
        <v/>
      </c>
    </row>
    <row r="338" spans="127:174" x14ac:dyDescent="0.2">
      <c r="DW338" s="10" t="str">
        <f t="shared" ca="1" si="113"/>
        <v>35</v>
      </c>
      <c r="DX338" s="50">
        <f>'Classe, période, dates, coef'!D41</f>
        <v>0</v>
      </c>
      <c r="EB338" s="30">
        <f t="shared" si="103"/>
        <v>35</v>
      </c>
      <c r="EC338" s="10">
        <f>IF(ED338="","",(COUNTA(ED$304:ED338)-COUNTIF(ED$304:ED338,""))*EC$303)</f>
        <v>35</v>
      </c>
      <c r="ED338" s="6" t="str">
        <f>IF('Classe, période, dates, coef'!AY12="","",'Classe, période, dates, coef'!AY12)</f>
        <v>CT 10. Adopter une posture professionnelle (non verbal)</v>
      </c>
      <c r="EE338" s="18">
        <f t="shared" si="109"/>
        <v>6.5</v>
      </c>
      <c r="EH338" s="10" t="str">
        <f t="shared" si="107"/>
        <v>H44</v>
      </c>
      <c r="EI338" s="47" t="str">
        <f t="shared" ca="1" si="111"/>
        <v/>
      </c>
      <c r="EJ338" s="47" t="str">
        <f t="shared" ca="1" si="114"/>
        <v/>
      </c>
      <c r="EK338" s="47" t="str">
        <f t="shared" ca="1" si="114"/>
        <v/>
      </c>
      <c r="EL338" s="47" t="str">
        <f t="shared" ca="1" si="114"/>
        <v/>
      </c>
      <c r="EM338" s="47" t="str">
        <f t="shared" ca="1" si="114"/>
        <v/>
      </c>
      <c r="EN338" s="47" t="str">
        <f t="shared" ca="1" si="114"/>
        <v/>
      </c>
      <c r="EO338" s="47" t="str">
        <f t="shared" ca="1" si="114"/>
        <v/>
      </c>
      <c r="EP338" s="47" t="str">
        <f t="shared" ca="1" si="114"/>
        <v/>
      </c>
      <c r="EQ338" s="47" t="str">
        <f t="shared" ca="1" si="114"/>
        <v/>
      </c>
      <c r="ER338" s="47" t="str">
        <f t="shared" ca="1" si="114"/>
        <v/>
      </c>
      <c r="ES338" s="47" t="str">
        <f t="shared" ca="1" si="114"/>
        <v/>
      </c>
      <c r="ET338" s="47" t="str">
        <f t="shared" ca="1" si="114"/>
        <v/>
      </c>
      <c r="EU338" s="47" t="str">
        <f t="shared" ca="1" si="114"/>
        <v/>
      </c>
      <c r="EV338" s="47" t="str">
        <f t="shared" ca="1" si="114"/>
        <v/>
      </c>
      <c r="EW338" s="47" t="str">
        <f t="shared" ca="1" si="114"/>
        <v/>
      </c>
      <c r="EX338" s="47" t="str">
        <f t="shared" ca="1" si="114"/>
        <v/>
      </c>
      <c r="EY338" s="47" t="str">
        <f t="shared" ca="1" si="114"/>
        <v/>
      </c>
      <c r="EZ338" s="47" t="str">
        <f t="shared" ca="1" si="114"/>
        <v/>
      </c>
      <c r="FA338" s="47" t="str">
        <f t="shared" ca="1" si="114"/>
        <v/>
      </c>
      <c r="FB338" s="47" t="str">
        <f t="shared" ca="1" si="114"/>
        <v/>
      </c>
      <c r="FC338" s="47" t="str">
        <f t="shared" ca="1" si="114"/>
        <v/>
      </c>
      <c r="FD338" s="47" t="str">
        <f t="shared" ca="1" si="114"/>
        <v/>
      </c>
      <c r="FE338" s="47" t="str">
        <f t="shared" ca="1" si="114"/>
        <v/>
      </c>
      <c r="FF338" s="47" t="str">
        <f t="shared" ca="1" si="114"/>
        <v/>
      </c>
      <c r="FG338" s="47" t="str">
        <f t="shared" ca="1" si="114"/>
        <v/>
      </c>
      <c r="FH338" s="47" t="str">
        <f t="shared" ca="1" si="114"/>
        <v/>
      </c>
      <c r="FI338" s="47" t="str">
        <f t="shared" ca="1" si="114"/>
        <v/>
      </c>
      <c r="FJ338" s="47" t="str">
        <f t="shared" ca="1" si="114"/>
        <v/>
      </c>
      <c r="FK338" s="47" t="str">
        <f t="shared" ca="1" si="114"/>
        <v/>
      </c>
      <c r="FL338" s="47" t="str">
        <f t="shared" ca="1" si="114"/>
        <v/>
      </c>
      <c r="FM338" s="47" t="str">
        <f t="shared" ca="1" si="114"/>
        <v/>
      </c>
      <c r="FN338" s="47" t="str">
        <f t="shared" ca="1" si="114"/>
        <v/>
      </c>
      <c r="FO338" s="47" t="str">
        <f t="shared" ca="1" si="114"/>
        <v/>
      </c>
      <c r="FP338" s="47" t="str">
        <f t="shared" ca="1" si="114"/>
        <v/>
      </c>
      <c r="FQ338" s="47" t="str">
        <f t="shared" ca="1" si="114"/>
        <v/>
      </c>
      <c r="FR338" s="47" t="str">
        <f t="shared" ca="1" si="114"/>
        <v/>
      </c>
    </row>
    <row r="339" spans="127:174" x14ac:dyDescent="0.2">
      <c r="DW339" s="10" t="str">
        <f t="shared" ref="DW339" ca="1" si="115">TEXT(OFFSET($E$9,0,EB339-1),"00")</f>
        <v>36</v>
      </c>
      <c r="DX339" s="50">
        <f>'Classe, période, dates, coef'!D42</f>
        <v>0</v>
      </c>
      <c r="EB339" s="30">
        <f t="shared" si="103"/>
        <v>36</v>
      </c>
      <c r="EC339" s="10">
        <f>IF(ED339="","",(COUNTA(ED$304:ED339)-COUNTIF(ED$304:ED339,""))*EC$303)</f>
        <v>36</v>
      </c>
      <c r="ED339" s="6" t="str">
        <f>IF('Classe, période, dates, coef'!AY13="","",'Classe, période, dates, coef'!AY13)</f>
        <v>CT 11. S'autoévaluer</v>
      </c>
      <c r="EE339" s="18">
        <f t="shared" si="109"/>
        <v>6</v>
      </c>
      <c r="EH339" s="10" t="str">
        <f t="shared" si="107"/>
        <v>H45</v>
      </c>
      <c r="EI339" s="47" t="str">
        <f t="shared" ca="1" si="111"/>
        <v/>
      </c>
      <c r="EJ339" s="47" t="str">
        <f t="shared" ca="1" si="114"/>
        <v/>
      </c>
      <c r="EK339" s="47" t="str">
        <f t="shared" ca="1" si="114"/>
        <v/>
      </c>
      <c r="EL339" s="47" t="str">
        <f t="shared" ca="1" si="114"/>
        <v/>
      </c>
      <c r="EM339" s="47" t="str">
        <f t="shared" ca="1" si="114"/>
        <v/>
      </c>
      <c r="EN339" s="47" t="str">
        <f t="shared" ca="1" si="114"/>
        <v/>
      </c>
      <c r="EO339" s="47" t="str">
        <f t="shared" ca="1" si="114"/>
        <v/>
      </c>
      <c r="EP339" s="47" t="str">
        <f t="shared" ca="1" si="114"/>
        <v/>
      </c>
      <c r="EQ339" s="47" t="str">
        <f t="shared" ca="1" si="114"/>
        <v/>
      </c>
      <c r="ER339" s="47" t="str">
        <f t="shared" ca="1" si="114"/>
        <v/>
      </c>
      <c r="ES339" s="47" t="str">
        <f t="shared" ca="1" si="114"/>
        <v/>
      </c>
      <c r="ET339" s="47" t="str">
        <f t="shared" ca="1" si="114"/>
        <v/>
      </c>
      <c r="EU339" s="47" t="str">
        <f t="shared" ca="1" si="114"/>
        <v/>
      </c>
      <c r="EV339" s="47" t="str">
        <f t="shared" ca="1" si="114"/>
        <v/>
      </c>
      <c r="EW339" s="47" t="str">
        <f t="shared" ca="1" si="114"/>
        <v/>
      </c>
      <c r="EX339" s="47" t="str">
        <f t="shared" ca="1" si="114"/>
        <v/>
      </c>
      <c r="EY339" s="47" t="str">
        <f t="shared" ca="1" si="114"/>
        <v/>
      </c>
      <c r="EZ339" s="47" t="str">
        <f t="shared" ca="1" si="114"/>
        <v/>
      </c>
      <c r="FA339" s="47" t="str">
        <f t="shared" ca="1" si="114"/>
        <v/>
      </c>
      <c r="FB339" s="47" t="str">
        <f t="shared" ca="1" si="114"/>
        <v/>
      </c>
      <c r="FC339" s="47" t="str">
        <f t="shared" ca="1" si="114"/>
        <v/>
      </c>
      <c r="FD339" s="47" t="str">
        <f t="shared" ca="1" si="114"/>
        <v/>
      </c>
      <c r="FE339" s="47" t="str">
        <f t="shared" ca="1" si="114"/>
        <v/>
      </c>
      <c r="FF339" s="47" t="str">
        <f t="shared" ca="1" si="114"/>
        <v/>
      </c>
      <c r="FG339" s="47" t="str">
        <f t="shared" ca="1" si="114"/>
        <v/>
      </c>
      <c r="FH339" s="47" t="str">
        <f t="shared" ca="1" si="114"/>
        <v/>
      </c>
      <c r="FI339" s="47" t="str">
        <f t="shared" ca="1" si="114"/>
        <v/>
      </c>
      <c r="FJ339" s="47" t="str">
        <f t="shared" ca="1" si="114"/>
        <v/>
      </c>
      <c r="FK339" s="47" t="str">
        <f t="shared" ca="1" si="114"/>
        <v/>
      </c>
      <c r="FL339" s="47" t="str">
        <f t="shared" ca="1" si="114"/>
        <v/>
      </c>
      <c r="FM339" s="47" t="str">
        <f t="shared" ca="1" si="114"/>
        <v/>
      </c>
      <c r="FN339" s="47" t="str">
        <f t="shared" ca="1" si="114"/>
        <v/>
      </c>
      <c r="FO339" s="47" t="str">
        <f t="shared" ca="1" si="114"/>
        <v/>
      </c>
      <c r="FP339" s="47" t="str">
        <f t="shared" ca="1" si="114"/>
        <v/>
      </c>
      <c r="FQ339" s="47" t="str">
        <f t="shared" ca="1" si="114"/>
        <v/>
      </c>
      <c r="FR339" s="47" t="str">
        <f t="shared" ca="1" si="114"/>
        <v/>
      </c>
    </row>
    <row r="340" spans="127:174" x14ac:dyDescent="0.2">
      <c r="EB340" s="30">
        <f t="shared" si="103"/>
        <v>37</v>
      </c>
      <c r="EC340" s="10" t="str">
        <f>IF(ED340="","",(COUNTA(ED$304:ED340)-COUNTIF(ED$304:ED340,""))*EC$303)</f>
        <v/>
      </c>
      <c r="ED340" s="6" t="str">
        <f>IF('Classe, période, dates, coef'!AY14="","",'Classe, période, dates, coef'!AY14)</f>
        <v/>
      </c>
      <c r="EE340" s="18">
        <f t="shared" si="109"/>
        <v>5.5</v>
      </c>
      <c r="EH340" s="10" t="str">
        <f t="shared" si="107"/>
        <v>H46</v>
      </c>
      <c r="EI340" s="47" t="str">
        <f t="shared" ca="1" si="111"/>
        <v/>
      </c>
      <c r="EJ340" s="47" t="str">
        <f t="shared" ca="1" si="114"/>
        <v/>
      </c>
      <c r="EK340" s="47" t="str">
        <f t="shared" ca="1" si="114"/>
        <v/>
      </c>
      <c r="EL340" s="47" t="str">
        <f t="shared" ca="1" si="114"/>
        <v/>
      </c>
      <c r="EM340" s="47" t="str">
        <f t="shared" ca="1" si="114"/>
        <v/>
      </c>
      <c r="EN340" s="47" t="str">
        <f t="shared" ca="1" si="114"/>
        <v/>
      </c>
      <c r="EO340" s="47" t="str">
        <f t="shared" ca="1" si="114"/>
        <v/>
      </c>
      <c r="EP340" s="47" t="str">
        <f t="shared" ca="1" si="114"/>
        <v/>
      </c>
      <c r="EQ340" s="47" t="str">
        <f t="shared" ca="1" si="114"/>
        <v/>
      </c>
      <c r="ER340" s="47" t="str">
        <f t="shared" ca="1" si="114"/>
        <v/>
      </c>
      <c r="ES340" s="47" t="str">
        <f t="shared" ca="1" si="114"/>
        <v/>
      </c>
      <c r="ET340" s="47" t="str">
        <f t="shared" ca="1" si="114"/>
        <v/>
      </c>
      <c r="EU340" s="47" t="str">
        <f t="shared" ca="1" si="114"/>
        <v/>
      </c>
      <c r="EV340" s="47" t="str">
        <f t="shared" ca="1" si="114"/>
        <v/>
      </c>
      <c r="EW340" s="47" t="str">
        <f t="shared" ca="1" si="114"/>
        <v/>
      </c>
      <c r="EX340" s="47" t="str">
        <f t="shared" ca="1" si="114"/>
        <v/>
      </c>
      <c r="EY340" s="47" t="str">
        <f t="shared" ca="1" si="114"/>
        <v/>
      </c>
      <c r="EZ340" s="47" t="str">
        <f t="shared" ca="1" si="114"/>
        <v/>
      </c>
      <c r="FA340" s="47" t="str">
        <f t="shared" ca="1" si="114"/>
        <v/>
      </c>
      <c r="FB340" s="47" t="str">
        <f t="shared" ca="1" si="114"/>
        <v/>
      </c>
      <c r="FC340" s="47" t="str">
        <f t="shared" ca="1" si="114"/>
        <v/>
      </c>
      <c r="FD340" s="47" t="str">
        <f t="shared" ca="1" si="114"/>
        <v/>
      </c>
      <c r="FE340" s="47" t="str">
        <f t="shared" ca="1" si="114"/>
        <v/>
      </c>
      <c r="FF340" s="47" t="str">
        <f t="shared" ca="1" si="114"/>
        <v/>
      </c>
      <c r="FG340" s="47" t="str">
        <f t="shared" ca="1" si="114"/>
        <v/>
      </c>
      <c r="FH340" s="47" t="str">
        <f t="shared" ca="1" si="114"/>
        <v/>
      </c>
      <c r="FI340" s="47" t="str">
        <f t="shared" ca="1" si="114"/>
        <v/>
      </c>
      <c r="FJ340" s="47" t="str">
        <f t="shared" ca="1" si="114"/>
        <v/>
      </c>
      <c r="FK340" s="47" t="str">
        <f t="shared" ca="1" si="114"/>
        <v/>
      </c>
      <c r="FL340" s="47" t="str">
        <f t="shared" ca="1" si="114"/>
        <v/>
      </c>
      <c r="FM340" s="47" t="str">
        <f t="shared" ca="1" si="114"/>
        <v/>
      </c>
      <c r="FN340" s="47" t="str">
        <f t="shared" ca="1" si="114"/>
        <v/>
      </c>
      <c r="FO340" s="47" t="str">
        <f t="shared" ca="1" si="114"/>
        <v/>
      </c>
      <c r="FP340" s="47" t="str">
        <f t="shared" ca="1" si="114"/>
        <v/>
      </c>
      <c r="FQ340" s="47" t="str">
        <f t="shared" ca="1" si="114"/>
        <v/>
      </c>
      <c r="FR340" s="47" t="str">
        <f t="shared" ca="1" si="114"/>
        <v/>
      </c>
    </row>
    <row r="341" spans="127:174" x14ac:dyDescent="0.2">
      <c r="EB341" s="30">
        <f t="shared" si="103"/>
        <v>38</v>
      </c>
      <c r="EC341" s="10" t="str">
        <f>IF(ED341="","",(COUNTA(ED$304:ED341)-COUNTIF(ED$304:ED341,""))*EC$303)</f>
        <v/>
      </c>
      <c r="ED341" s="6" t="str">
        <f>IF('Classe, période, dates, coef'!AY15="","",'Classe, période, dates, coef'!AY15)</f>
        <v/>
      </c>
      <c r="EE341" s="18">
        <f t="shared" si="109"/>
        <v>5</v>
      </c>
      <c r="EH341" s="10" t="str">
        <f t="shared" si="107"/>
        <v>H47</v>
      </c>
      <c r="EI341" s="47" t="str">
        <f t="shared" ca="1" si="111"/>
        <v/>
      </c>
      <c r="EJ341" s="47" t="str">
        <f t="shared" ca="1" si="114"/>
        <v/>
      </c>
      <c r="EK341" s="47" t="str">
        <f t="shared" ca="1" si="114"/>
        <v/>
      </c>
      <c r="EL341" s="47" t="str">
        <f t="shared" ca="1" si="114"/>
        <v/>
      </c>
      <c r="EM341" s="47" t="str">
        <f t="shared" ca="1" si="114"/>
        <v/>
      </c>
      <c r="EN341" s="47" t="str">
        <f t="shared" ca="1" si="114"/>
        <v/>
      </c>
      <c r="EO341" s="47" t="str">
        <f t="shared" ca="1" si="114"/>
        <v/>
      </c>
      <c r="EP341" s="47" t="str">
        <f t="shared" ca="1" si="114"/>
        <v/>
      </c>
      <c r="EQ341" s="47" t="str">
        <f t="shared" ca="1" si="114"/>
        <v/>
      </c>
      <c r="ER341" s="47" t="str">
        <f t="shared" ca="1" si="114"/>
        <v/>
      </c>
      <c r="ES341" s="47" t="str">
        <f t="shared" ca="1" si="114"/>
        <v/>
      </c>
      <c r="ET341" s="47" t="str">
        <f t="shared" ca="1" si="114"/>
        <v/>
      </c>
      <c r="EU341" s="47" t="str">
        <f t="shared" ca="1" si="114"/>
        <v/>
      </c>
      <c r="EV341" s="47" t="str">
        <f t="shared" ca="1" si="114"/>
        <v/>
      </c>
      <c r="EW341" s="47" t="str">
        <f t="shared" ca="1" si="114"/>
        <v/>
      </c>
      <c r="EX341" s="47" t="str">
        <f t="shared" ca="1" si="114"/>
        <v/>
      </c>
      <c r="EY341" s="47" t="str">
        <f t="shared" ca="1" si="114"/>
        <v/>
      </c>
      <c r="EZ341" s="47" t="str">
        <f t="shared" ca="1" si="114"/>
        <v/>
      </c>
      <c r="FA341" s="47" t="str">
        <f t="shared" ca="1" si="114"/>
        <v/>
      </c>
      <c r="FB341" s="47" t="str">
        <f t="shared" ca="1" si="114"/>
        <v/>
      </c>
      <c r="FC341" s="47" t="str">
        <f t="shared" ca="1" si="114"/>
        <v/>
      </c>
      <c r="FD341" s="47" t="str">
        <f t="shared" ca="1" si="114"/>
        <v/>
      </c>
      <c r="FE341" s="47" t="str">
        <f t="shared" ca="1" si="114"/>
        <v/>
      </c>
      <c r="FF341" s="47" t="str">
        <f t="shared" ca="1" si="114"/>
        <v/>
      </c>
      <c r="FG341" s="47" t="str">
        <f t="shared" ca="1" si="114"/>
        <v/>
      </c>
      <c r="FH341" s="47" t="str">
        <f t="shared" ca="1" si="114"/>
        <v/>
      </c>
      <c r="FI341" s="47" t="str">
        <f t="shared" ca="1" si="114"/>
        <v/>
      </c>
      <c r="FJ341" s="47" t="str">
        <f t="shared" ca="1" si="114"/>
        <v/>
      </c>
      <c r="FK341" s="47" t="str">
        <f t="shared" ca="1" si="114"/>
        <v/>
      </c>
      <c r="FL341" s="47" t="str">
        <f t="shared" ca="1" si="114"/>
        <v/>
      </c>
      <c r="FM341" s="47" t="str">
        <f t="shared" ca="1" si="114"/>
        <v/>
      </c>
      <c r="FN341" s="47" t="str">
        <f t="shared" ca="1" si="114"/>
        <v/>
      </c>
      <c r="FO341" s="47" t="str">
        <f t="shared" ca="1" si="114"/>
        <v/>
      </c>
      <c r="FP341" s="47" t="str">
        <f t="shared" ca="1" si="114"/>
        <v/>
      </c>
      <c r="FQ341" s="47" t="str">
        <f t="shared" ca="1" si="114"/>
        <v/>
      </c>
      <c r="FR341" s="47" t="str">
        <f t="shared" ca="1" si="114"/>
        <v/>
      </c>
    </row>
    <row r="342" spans="127:174" x14ac:dyDescent="0.2">
      <c r="EB342" s="30">
        <f t="shared" si="103"/>
        <v>39</v>
      </c>
      <c r="EC342" s="10" t="str">
        <f>IF(ED342="","",(COUNTA(ED$304:ED342)-COUNTIF(ED$304:ED342,""))*EC$303)</f>
        <v/>
      </c>
      <c r="ED342" s="6" t="str">
        <f>IF('Classe, période, dates, coef'!AY16="","",'Classe, période, dates, coef'!AY16)</f>
        <v/>
      </c>
      <c r="EE342" s="18">
        <f t="shared" si="109"/>
        <v>4.5</v>
      </c>
      <c r="EH342" s="10" t="str">
        <f t="shared" si="107"/>
        <v>H48</v>
      </c>
      <c r="EI342" s="47" t="str">
        <f t="shared" ca="1" si="111"/>
        <v/>
      </c>
      <c r="EJ342" s="47" t="str">
        <f t="shared" ca="1" si="114"/>
        <v/>
      </c>
      <c r="EK342" s="47" t="str">
        <f t="shared" ca="1" si="114"/>
        <v/>
      </c>
      <c r="EL342" s="47" t="str">
        <f t="shared" ca="1" si="114"/>
        <v/>
      </c>
      <c r="EM342" s="47" t="str">
        <f t="shared" ca="1" si="114"/>
        <v/>
      </c>
      <c r="EN342" s="47" t="str">
        <f t="shared" ca="1" si="114"/>
        <v/>
      </c>
      <c r="EO342" s="47" t="str">
        <f t="shared" ca="1" si="114"/>
        <v/>
      </c>
      <c r="EP342" s="47" t="str">
        <f t="shared" ca="1" si="114"/>
        <v/>
      </c>
      <c r="EQ342" s="47" t="str">
        <f t="shared" ca="1" si="114"/>
        <v/>
      </c>
      <c r="ER342" s="47" t="str">
        <f t="shared" ca="1" si="114"/>
        <v/>
      </c>
      <c r="ES342" s="47" t="str">
        <f t="shared" ca="1" si="114"/>
        <v/>
      </c>
      <c r="ET342" s="47" t="str">
        <f t="shared" ref="EJ342:FR349" ca="1" si="116">IF(ISERROR(INDIRECT("'"&amp;ET$303&amp;"'!"&amp;$EH342)),"",IF(INDIRECT("'"&amp;ET$303&amp;"'!"&amp;$EH342)="","",INDIRECT("'"&amp;ET$303&amp;"'!"&amp;$EH342)))</f>
        <v/>
      </c>
      <c r="EU342" s="47" t="str">
        <f t="shared" ca="1" si="116"/>
        <v/>
      </c>
      <c r="EV342" s="47" t="str">
        <f t="shared" ca="1" si="116"/>
        <v/>
      </c>
      <c r="EW342" s="47" t="str">
        <f t="shared" ca="1" si="116"/>
        <v/>
      </c>
      <c r="EX342" s="47" t="str">
        <f t="shared" ca="1" si="116"/>
        <v/>
      </c>
      <c r="EY342" s="47" t="str">
        <f t="shared" ca="1" si="116"/>
        <v/>
      </c>
      <c r="EZ342" s="47" t="str">
        <f t="shared" ca="1" si="116"/>
        <v/>
      </c>
      <c r="FA342" s="47" t="str">
        <f t="shared" ca="1" si="116"/>
        <v/>
      </c>
      <c r="FB342" s="47" t="str">
        <f t="shared" ca="1" si="116"/>
        <v/>
      </c>
      <c r="FC342" s="47" t="str">
        <f t="shared" ca="1" si="116"/>
        <v/>
      </c>
      <c r="FD342" s="47" t="str">
        <f t="shared" ca="1" si="116"/>
        <v/>
      </c>
      <c r="FE342" s="47" t="str">
        <f t="shared" ca="1" si="116"/>
        <v/>
      </c>
      <c r="FF342" s="47" t="str">
        <f t="shared" ca="1" si="116"/>
        <v/>
      </c>
      <c r="FG342" s="47" t="str">
        <f t="shared" ca="1" si="116"/>
        <v/>
      </c>
      <c r="FH342" s="47" t="str">
        <f t="shared" ca="1" si="116"/>
        <v/>
      </c>
      <c r="FI342" s="47" t="str">
        <f t="shared" ca="1" si="116"/>
        <v/>
      </c>
      <c r="FJ342" s="47" t="str">
        <f t="shared" ca="1" si="116"/>
        <v/>
      </c>
      <c r="FK342" s="47" t="str">
        <f t="shared" ca="1" si="116"/>
        <v/>
      </c>
      <c r="FL342" s="47" t="str">
        <f t="shared" ca="1" si="116"/>
        <v/>
      </c>
      <c r="FM342" s="47" t="str">
        <f t="shared" ca="1" si="116"/>
        <v/>
      </c>
      <c r="FN342" s="47" t="str">
        <f t="shared" ca="1" si="116"/>
        <v/>
      </c>
      <c r="FO342" s="47" t="str">
        <f t="shared" ca="1" si="116"/>
        <v/>
      </c>
      <c r="FP342" s="47" t="str">
        <f t="shared" ca="1" si="116"/>
        <v/>
      </c>
      <c r="FQ342" s="47" t="str">
        <f t="shared" ca="1" si="116"/>
        <v/>
      </c>
      <c r="FR342" s="47" t="str">
        <f t="shared" ca="1" si="116"/>
        <v/>
      </c>
    </row>
    <row r="343" spans="127:174" x14ac:dyDescent="0.2">
      <c r="EB343" s="30">
        <f t="shared" si="103"/>
        <v>40</v>
      </c>
      <c r="EC343" s="10" t="str">
        <f>IF(ED343="","",(COUNTA(ED$304:ED343)-COUNTIF(ED$304:ED343,""))*EC$303)</f>
        <v/>
      </c>
      <c r="ED343" s="6" t="str">
        <f>IF('Classe, période, dates, coef'!AY17="","",'Classe, période, dates, coef'!AY17)</f>
        <v/>
      </c>
      <c r="EE343" s="18">
        <f t="shared" si="109"/>
        <v>4</v>
      </c>
      <c r="EH343" s="10" t="str">
        <f t="shared" si="107"/>
        <v>H49</v>
      </c>
      <c r="EI343" s="47" t="str">
        <f t="shared" ca="1" si="111"/>
        <v/>
      </c>
      <c r="EJ343" s="47" t="str">
        <f t="shared" ca="1" si="116"/>
        <v/>
      </c>
      <c r="EK343" s="47" t="str">
        <f t="shared" ca="1" si="116"/>
        <v/>
      </c>
      <c r="EL343" s="47" t="str">
        <f t="shared" ca="1" si="116"/>
        <v/>
      </c>
      <c r="EM343" s="47" t="str">
        <f t="shared" ca="1" si="116"/>
        <v/>
      </c>
      <c r="EN343" s="47" t="str">
        <f t="shared" ca="1" si="116"/>
        <v/>
      </c>
      <c r="EO343" s="47" t="str">
        <f t="shared" ca="1" si="116"/>
        <v/>
      </c>
      <c r="EP343" s="47" t="str">
        <f t="shared" ca="1" si="116"/>
        <v/>
      </c>
      <c r="EQ343" s="47" t="str">
        <f t="shared" ca="1" si="116"/>
        <v/>
      </c>
      <c r="ER343" s="47" t="str">
        <f t="shared" ca="1" si="116"/>
        <v/>
      </c>
      <c r="ES343" s="47" t="str">
        <f t="shared" ca="1" si="116"/>
        <v/>
      </c>
      <c r="ET343" s="47" t="str">
        <f t="shared" ca="1" si="116"/>
        <v/>
      </c>
      <c r="EU343" s="47" t="str">
        <f t="shared" ca="1" si="116"/>
        <v/>
      </c>
      <c r="EV343" s="47" t="str">
        <f t="shared" ca="1" si="116"/>
        <v/>
      </c>
      <c r="EW343" s="47" t="str">
        <f t="shared" ca="1" si="116"/>
        <v/>
      </c>
      <c r="EX343" s="47" t="str">
        <f t="shared" ca="1" si="116"/>
        <v/>
      </c>
      <c r="EY343" s="47" t="str">
        <f t="shared" ca="1" si="116"/>
        <v/>
      </c>
      <c r="EZ343" s="47" t="str">
        <f t="shared" ca="1" si="116"/>
        <v/>
      </c>
      <c r="FA343" s="47" t="str">
        <f t="shared" ca="1" si="116"/>
        <v/>
      </c>
      <c r="FB343" s="47" t="str">
        <f t="shared" ca="1" si="116"/>
        <v/>
      </c>
      <c r="FC343" s="47" t="str">
        <f t="shared" ca="1" si="116"/>
        <v/>
      </c>
      <c r="FD343" s="47" t="str">
        <f t="shared" ca="1" si="116"/>
        <v/>
      </c>
      <c r="FE343" s="47" t="str">
        <f t="shared" ca="1" si="116"/>
        <v/>
      </c>
      <c r="FF343" s="47" t="str">
        <f t="shared" ca="1" si="116"/>
        <v/>
      </c>
      <c r="FG343" s="47" t="str">
        <f t="shared" ca="1" si="116"/>
        <v/>
      </c>
      <c r="FH343" s="47" t="str">
        <f t="shared" ca="1" si="116"/>
        <v/>
      </c>
      <c r="FI343" s="47" t="str">
        <f t="shared" ca="1" si="116"/>
        <v/>
      </c>
      <c r="FJ343" s="47" t="str">
        <f t="shared" ca="1" si="116"/>
        <v/>
      </c>
      <c r="FK343" s="47" t="str">
        <f t="shared" ca="1" si="116"/>
        <v/>
      </c>
      <c r="FL343" s="47" t="str">
        <f t="shared" ca="1" si="116"/>
        <v/>
      </c>
      <c r="FM343" s="47" t="str">
        <f t="shared" ca="1" si="116"/>
        <v/>
      </c>
      <c r="FN343" s="47" t="str">
        <f t="shared" ca="1" si="116"/>
        <v/>
      </c>
      <c r="FO343" s="47" t="str">
        <f t="shared" ca="1" si="116"/>
        <v/>
      </c>
      <c r="FP343" s="47" t="str">
        <f t="shared" ca="1" si="116"/>
        <v/>
      </c>
      <c r="FQ343" s="47" t="str">
        <f t="shared" ca="1" si="116"/>
        <v/>
      </c>
      <c r="FR343" s="47" t="str">
        <f t="shared" ca="1" si="116"/>
        <v/>
      </c>
    </row>
    <row r="344" spans="127:174" x14ac:dyDescent="0.2">
      <c r="EB344" s="30">
        <f t="shared" si="103"/>
        <v>41</v>
      </c>
      <c r="EC344" s="10" t="str">
        <f>IF(ED344="","",(COUNTA(ED$304:ED344)-COUNTIF(ED$304:ED344,""))*EC$303)</f>
        <v/>
      </c>
      <c r="ED344" s="6" t="str">
        <f>IF('Classe, période, dates, coef'!AY18="","",'Classe, période, dates, coef'!AY18)</f>
        <v/>
      </c>
      <c r="EE344" s="18">
        <f t="shared" si="109"/>
        <v>3.5</v>
      </c>
      <c r="EH344" s="10" t="str">
        <f t="shared" si="107"/>
        <v>H50</v>
      </c>
      <c r="EI344" s="47" t="str">
        <f t="shared" ca="1" si="111"/>
        <v/>
      </c>
      <c r="EJ344" s="47" t="str">
        <f t="shared" ca="1" si="116"/>
        <v/>
      </c>
      <c r="EK344" s="47" t="str">
        <f t="shared" ca="1" si="116"/>
        <v/>
      </c>
      <c r="EL344" s="47" t="str">
        <f t="shared" ca="1" si="116"/>
        <v/>
      </c>
      <c r="EM344" s="47" t="str">
        <f t="shared" ca="1" si="116"/>
        <v/>
      </c>
      <c r="EN344" s="47" t="str">
        <f t="shared" ca="1" si="116"/>
        <v/>
      </c>
      <c r="EO344" s="47" t="str">
        <f t="shared" ca="1" si="116"/>
        <v/>
      </c>
      <c r="EP344" s="47" t="str">
        <f t="shared" ca="1" si="116"/>
        <v/>
      </c>
      <c r="EQ344" s="47" t="str">
        <f t="shared" ca="1" si="116"/>
        <v/>
      </c>
      <c r="ER344" s="47" t="str">
        <f t="shared" ca="1" si="116"/>
        <v/>
      </c>
      <c r="ES344" s="47" t="str">
        <f t="shared" ca="1" si="116"/>
        <v/>
      </c>
      <c r="ET344" s="47" t="str">
        <f t="shared" ca="1" si="116"/>
        <v/>
      </c>
      <c r="EU344" s="47" t="str">
        <f t="shared" ca="1" si="116"/>
        <v/>
      </c>
      <c r="EV344" s="47" t="str">
        <f t="shared" ca="1" si="116"/>
        <v/>
      </c>
      <c r="EW344" s="47" t="str">
        <f t="shared" ca="1" si="116"/>
        <v/>
      </c>
      <c r="EX344" s="47" t="str">
        <f t="shared" ca="1" si="116"/>
        <v/>
      </c>
      <c r="EY344" s="47" t="str">
        <f t="shared" ca="1" si="116"/>
        <v/>
      </c>
      <c r="EZ344" s="47" t="str">
        <f t="shared" ca="1" si="116"/>
        <v/>
      </c>
      <c r="FA344" s="47" t="str">
        <f t="shared" ca="1" si="116"/>
        <v/>
      </c>
      <c r="FB344" s="47" t="str">
        <f t="shared" ca="1" si="116"/>
        <v/>
      </c>
      <c r="FC344" s="47" t="str">
        <f t="shared" ca="1" si="116"/>
        <v/>
      </c>
      <c r="FD344" s="47" t="str">
        <f t="shared" ca="1" si="116"/>
        <v/>
      </c>
      <c r="FE344" s="47" t="str">
        <f t="shared" ca="1" si="116"/>
        <v/>
      </c>
      <c r="FF344" s="47" t="str">
        <f t="shared" ca="1" si="116"/>
        <v/>
      </c>
      <c r="FG344" s="47" t="str">
        <f t="shared" ca="1" si="116"/>
        <v/>
      </c>
      <c r="FH344" s="47" t="str">
        <f t="shared" ca="1" si="116"/>
        <v/>
      </c>
      <c r="FI344" s="47" t="str">
        <f t="shared" ca="1" si="116"/>
        <v/>
      </c>
      <c r="FJ344" s="47" t="str">
        <f t="shared" ca="1" si="116"/>
        <v/>
      </c>
      <c r="FK344" s="47" t="str">
        <f t="shared" ca="1" si="116"/>
        <v/>
      </c>
      <c r="FL344" s="47" t="str">
        <f t="shared" ca="1" si="116"/>
        <v/>
      </c>
      <c r="FM344" s="47" t="str">
        <f t="shared" ca="1" si="116"/>
        <v/>
      </c>
      <c r="FN344" s="47" t="str">
        <f t="shared" ca="1" si="116"/>
        <v/>
      </c>
      <c r="FO344" s="47" t="str">
        <f t="shared" ca="1" si="116"/>
        <v/>
      </c>
      <c r="FP344" s="47" t="str">
        <f t="shared" ca="1" si="116"/>
        <v/>
      </c>
      <c r="FQ344" s="47" t="str">
        <f t="shared" ca="1" si="116"/>
        <v/>
      </c>
      <c r="FR344" s="47" t="str">
        <f t="shared" ca="1" si="116"/>
        <v/>
      </c>
    </row>
    <row r="345" spans="127:174" x14ac:dyDescent="0.2">
      <c r="EB345" s="30">
        <f t="shared" si="103"/>
        <v>42</v>
      </c>
      <c r="EC345" s="10" t="str">
        <f>IF(ED345="","",(COUNTA(ED$304:ED345)-COUNTIF(ED$304:ED345,""))*EC$303)</f>
        <v/>
      </c>
      <c r="ED345" s="6" t="str">
        <f>IF('Classe, période, dates, coef'!AY19="","",'Classe, période, dates, coef'!AY19)</f>
        <v/>
      </c>
      <c r="EE345" s="18">
        <f t="shared" si="109"/>
        <v>3</v>
      </c>
      <c r="EH345" s="10" t="str">
        <f t="shared" si="107"/>
        <v>H51</v>
      </c>
      <c r="EI345" s="47" t="str">
        <f t="shared" ca="1" si="111"/>
        <v/>
      </c>
      <c r="EJ345" s="47" t="str">
        <f t="shared" ca="1" si="116"/>
        <v/>
      </c>
      <c r="EK345" s="47" t="str">
        <f t="shared" ca="1" si="116"/>
        <v/>
      </c>
      <c r="EL345" s="47" t="str">
        <f t="shared" ca="1" si="116"/>
        <v/>
      </c>
      <c r="EM345" s="47" t="str">
        <f t="shared" ca="1" si="116"/>
        <v/>
      </c>
      <c r="EN345" s="47" t="str">
        <f t="shared" ca="1" si="116"/>
        <v/>
      </c>
      <c r="EO345" s="47" t="str">
        <f t="shared" ca="1" si="116"/>
        <v/>
      </c>
      <c r="EP345" s="47" t="str">
        <f t="shared" ca="1" si="116"/>
        <v/>
      </c>
      <c r="EQ345" s="47" t="str">
        <f t="shared" ca="1" si="116"/>
        <v/>
      </c>
      <c r="ER345" s="47" t="str">
        <f t="shared" ca="1" si="116"/>
        <v/>
      </c>
      <c r="ES345" s="47" t="str">
        <f t="shared" ca="1" si="116"/>
        <v/>
      </c>
      <c r="ET345" s="47" t="str">
        <f t="shared" ca="1" si="116"/>
        <v/>
      </c>
      <c r="EU345" s="47" t="str">
        <f t="shared" ca="1" si="116"/>
        <v/>
      </c>
      <c r="EV345" s="47" t="str">
        <f t="shared" ca="1" si="116"/>
        <v/>
      </c>
      <c r="EW345" s="47" t="str">
        <f t="shared" ca="1" si="116"/>
        <v/>
      </c>
      <c r="EX345" s="47" t="str">
        <f t="shared" ca="1" si="116"/>
        <v/>
      </c>
      <c r="EY345" s="47" t="str">
        <f t="shared" ca="1" si="116"/>
        <v/>
      </c>
      <c r="EZ345" s="47" t="str">
        <f t="shared" ca="1" si="116"/>
        <v/>
      </c>
      <c r="FA345" s="47" t="str">
        <f t="shared" ca="1" si="116"/>
        <v/>
      </c>
      <c r="FB345" s="47" t="str">
        <f t="shared" ca="1" si="116"/>
        <v/>
      </c>
      <c r="FC345" s="47" t="str">
        <f t="shared" ca="1" si="116"/>
        <v/>
      </c>
      <c r="FD345" s="47" t="str">
        <f t="shared" ca="1" si="116"/>
        <v/>
      </c>
      <c r="FE345" s="47" t="str">
        <f t="shared" ca="1" si="116"/>
        <v/>
      </c>
      <c r="FF345" s="47" t="str">
        <f t="shared" ca="1" si="116"/>
        <v/>
      </c>
      <c r="FG345" s="47" t="str">
        <f t="shared" ca="1" si="116"/>
        <v/>
      </c>
      <c r="FH345" s="47" t="str">
        <f t="shared" ca="1" si="116"/>
        <v/>
      </c>
      <c r="FI345" s="47" t="str">
        <f t="shared" ca="1" si="116"/>
        <v/>
      </c>
      <c r="FJ345" s="47" t="str">
        <f t="shared" ca="1" si="116"/>
        <v/>
      </c>
      <c r="FK345" s="47" t="str">
        <f t="shared" ca="1" si="116"/>
        <v/>
      </c>
      <c r="FL345" s="47" t="str">
        <f t="shared" ca="1" si="116"/>
        <v/>
      </c>
      <c r="FM345" s="47" t="str">
        <f t="shared" ca="1" si="116"/>
        <v/>
      </c>
      <c r="FN345" s="47" t="str">
        <f t="shared" ca="1" si="116"/>
        <v/>
      </c>
      <c r="FO345" s="47" t="str">
        <f t="shared" ca="1" si="116"/>
        <v/>
      </c>
      <c r="FP345" s="47" t="str">
        <f t="shared" ca="1" si="116"/>
        <v/>
      </c>
      <c r="FQ345" s="47" t="str">
        <f t="shared" ca="1" si="116"/>
        <v/>
      </c>
      <c r="FR345" s="47" t="str">
        <f t="shared" ca="1" si="116"/>
        <v/>
      </c>
    </row>
    <row r="346" spans="127:174" x14ac:dyDescent="0.2">
      <c r="EB346" s="30">
        <f t="shared" si="103"/>
        <v>43</v>
      </c>
      <c r="EC346" s="10" t="str">
        <f>IF(ED346="","",(COUNTA(ED$304:ED346)-COUNTIF(ED$304:ED346,""))*EC$303)</f>
        <v/>
      </c>
      <c r="ED346" s="6" t="str">
        <f>IF('Classe, période, dates, coef'!AY20="","",'Classe, période, dates, coef'!AY20)</f>
        <v/>
      </c>
      <c r="EE346" s="18">
        <f t="shared" si="109"/>
        <v>2.5</v>
      </c>
      <c r="EH346" s="10" t="str">
        <f t="shared" si="107"/>
        <v>H52</v>
      </c>
      <c r="EI346" s="47" t="str">
        <f t="shared" ca="1" si="111"/>
        <v/>
      </c>
      <c r="EJ346" s="47" t="str">
        <f t="shared" ca="1" si="116"/>
        <v/>
      </c>
      <c r="EK346" s="47" t="str">
        <f t="shared" ca="1" si="116"/>
        <v/>
      </c>
      <c r="EL346" s="47" t="str">
        <f t="shared" ca="1" si="116"/>
        <v/>
      </c>
      <c r="EM346" s="47" t="str">
        <f t="shared" ca="1" si="116"/>
        <v/>
      </c>
      <c r="EN346" s="47" t="str">
        <f t="shared" ca="1" si="116"/>
        <v/>
      </c>
      <c r="EO346" s="47" t="str">
        <f t="shared" ca="1" si="116"/>
        <v/>
      </c>
      <c r="EP346" s="47" t="str">
        <f t="shared" ca="1" si="116"/>
        <v/>
      </c>
      <c r="EQ346" s="47" t="str">
        <f t="shared" ca="1" si="116"/>
        <v/>
      </c>
      <c r="ER346" s="47" t="str">
        <f t="shared" ca="1" si="116"/>
        <v/>
      </c>
      <c r="ES346" s="47" t="str">
        <f t="shared" ca="1" si="116"/>
        <v/>
      </c>
      <c r="ET346" s="47" t="str">
        <f t="shared" ca="1" si="116"/>
        <v/>
      </c>
      <c r="EU346" s="47" t="str">
        <f t="shared" ca="1" si="116"/>
        <v/>
      </c>
      <c r="EV346" s="47" t="str">
        <f t="shared" ca="1" si="116"/>
        <v/>
      </c>
      <c r="EW346" s="47" t="str">
        <f t="shared" ca="1" si="116"/>
        <v/>
      </c>
      <c r="EX346" s="47" t="str">
        <f t="shared" ca="1" si="116"/>
        <v/>
      </c>
      <c r="EY346" s="47" t="str">
        <f t="shared" ca="1" si="116"/>
        <v/>
      </c>
      <c r="EZ346" s="47" t="str">
        <f t="shared" ca="1" si="116"/>
        <v/>
      </c>
      <c r="FA346" s="47" t="str">
        <f t="shared" ca="1" si="116"/>
        <v/>
      </c>
      <c r="FB346" s="47" t="str">
        <f t="shared" ca="1" si="116"/>
        <v/>
      </c>
      <c r="FC346" s="47" t="str">
        <f t="shared" ca="1" si="116"/>
        <v/>
      </c>
      <c r="FD346" s="47" t="str">
        <f t="shared" ca="1" si="116"/>
        <v/>
      </c>
      <c r="FE346" s="47" t="str">
        <f t="shared" ca="1" si="116"/>
        <v/>
      </c>
      <c r="FF346" s="47" t="str">
        <f t="shared" ca="1" si="116"/>
        <v/>
      </c>
      <c r="FG346" s="47" t="str">
        <f t="shared" ca="1" si="116"/>
        <v/>
      </c>
      <c r="FH346" s="47" t="str">
        <f t="shared" ca="1" si="116"/>
        <v/>
      </c>
      <c r="FI346" s="47" t="str">
        <f t="shared" ca="1" si="116"/>
        <v/>
      </c>
      <c r="FJ346" s="47" t="str">
        <f t="shared" ca="1" si="116"/>
        <v/>
      </c>
      <c r="FK346" s="47" t="str">
        <f t="shared" ca="1" si="116"/>
        <v/>
      </c>
      <c r="FL346" s="47" t="str">
        <f t="shared" ca="1" si="116"/>
        <v/>
      </c>
      <c r="FM346" s="47" t="str">
        <f t="shared" ca="1" si="116"/>
        <v/>
      </c>
      <c r="FN346" s="47" t="str">
        <f t="shared" ca="1" si="116"/>
        <v/>
      </c>
      <c r="FO346" s="47" t="str">
        <f t="shared" ca="1" si="116"/>
        <v/>
      </c>
      <c r="FP346" s="47" t="str">
        <f t="shared" ca="1" si="116"/>
        <v/>
      </c>
      <c r="FQ346" s="47" t="str">
        <f t="shared" ca="1" si="116"/>
        <v/>
      </c>
      <c r="FR346" s="47" t="str">
        <f t="shared" ca="1" si="116"/>
        <v/>
      </c>
    </row>
    <row r="347" spans="127:174" x14ac:dyDescent="0.2">
      <c r="EB347" s="30">
        <f t="shared" si="103"/>
        <v>44</v>
      </c>
      <c r="EC347" s="10" t="str">
        <f>IF(ED347="","",(COUNTA(ED$304:ED347)-COUNTIF(ED$304:ED347,""))*EC$303)</f>
        <v/>
      </c>
      <c r="ED347" s="6" t="str">
        <f>IF('Classe, période, dates, coef'!AY21="","",'Classe, période, dates, coef'!AY21)</f>
        <v/>
      </c>
      <c r="EE347" s="18">
        <f t="shared" si="109"/>
        <v>2</v>
      </c>
      <c r="EH347" s="10" t="str">
        <f t="shared" si="107"/>
        <v>H53</v>
      </c>
      <c r="EI347" s="47" t="str">
        <f t="shared" ca="1" si="111"/>
        <v/>
      </c>
      <c r="EJ347" s="47" t="str">
        <f t="shared" ca="1" si="116"/>
        <v/>
      </c>
      <c r="EK347" s="47" t="str">
        <f t="shared" ca="1" si="116"/>
        <v/>
      </c>
      <c r="EL347" s="47" t="str">
        <f t="shared" ca="1" si="116"/>
        <v/>
      </c>
      <c r="EM347" s="47" t="str">
        <f t="shared" ca="1" si="116"/>
        <v/>
      </c>
      <c r="EN347" s="47" t="str">
        <f t="shared" ca="1" si="116"/>
        <v/>
      </c>
      <c r="EO347" s="47" t="str">
        <f t="shared" ca="1" si="116"/>
        <v/>
      </c>
      <c r="EP347" s="47" t="str">
        <f t="shared" ca="1" si="116"/>
        <v/>
      </c>
      <c r="EQ347" s="47" t="str">
        <f t="shared" ca="1" si="116"/>
        <v/>
      </c>
      <c r="ER347" s="47" t="str">
        <f t="shared" ca="1" si="116"/>
        <v/>
      </c>
      <c r="ES347" s="47" t="str">
        <f t="shared" ca="1" si="116"/>
        <v/>
      </c>
      <c r="ET347" s="47" t="str">
        <f t="shared" ca="1" si="116"/>
        <v/>
      </c>
      <c r="EU347" s="47" t="str">
        <f t="shared" ca="1" si="116"/>
        <v/>
      </c>
      <c r="EV347" s="47" t="str">
        <f t="shared" ca="1" si="116"/>
        <v/>
      </c>
      <c r="EW347" s="47" t="str">
        <f t="shared" ca="1" si="116"/>
        <v/>
      </c>
      <c r="EX347" s="47" t="str">
        <f t="shared" ca="1" si="116"/>
        <v/>
      </c>
      <c r="EY347" s="47" t="str">
        <f t="shared" ca="1" si="116"/>
        <v/>
      </c>
      <c r="EZ347" s="47" t="str">
        <f t="shared" ca="1" si="116"/>
        <v/>
      </c>
      <c r="FA347" s="47" t="str">
        <f t="shared" ca="1" si="116"/>
        <v/>
      </c>
      <c r="FB347" s="47" t="str">
        <f t="shared" ca="1" si="116"/>
        <v/>
      </c>
      <c r="FC347" s="47" t="str">
        <f t="shared" ca="1" si="116"/>
        <v/>
      </c>
      <c r="FD347" s="47" t="str">
        <f t="shared" ca="1" si="116"/>
        <v/>
      </c>
      <c r="FE347" s="47" t="str">
        <f t="shared" ca="1" si="116"/>
        <v/>
      </c>
      <c r="FF347" s="47" t="str">
        <f t="shared" ca="1" si="116"/>
        <v/>
      </c>
      <c r="FG347" s="47" t="str">
        <f t="shared" ca="1" si="116"/>
        <v/>
      </c>
      <c r="FH347" s="47" t="str">
        <f t="shared" ca="1" si="116"/>
        <v/>
      </c>
      <c r="FI347" s="47" t="str">
        <f t="shared" ca="1" si="116"/>
        <v/>
      </c>
      <c r="FJ347" s="47" t="str">
        <f t="shared" ca="1" si="116"/>
        <v/>
      </c>
      <c r="FK347" s="47" t="str">
        <f t="shared" ca="1" si="116"/>
        <v/>
      </c>
      <c r="FL347" s="47" t="str">
        <f t="shared" ca="1" si="116"/>
        <v/>
      </c>
      <c r="FM347" s="47" t="str">
        <f t="shared" ca="1" si="116"/>
        <v/>
      </c>
      <c r="FN347" s="47" t="str">
        <f t="shared" ca="1" si="116"/>
        <v/>
      </c>
      <c r="FO347" s="47" t="str">
        <f t="shared" ca="1" si="116"/>
        <v/>
      </c>
      <c r="FP347" s="47" t="str">
        <f t="shared" ca="1" si="116"/>
        <v/>
      </c>
      <c r="FQ347" s="47" t="str">
        <f t="shared" ca="1" si="116"/>
        <v/>
      </c>
      <c r="FR347" s="47" t="str">
        <f t="shared" ca="1" si="116"/>
        <v/>
      </c>
    </row>
    <row r="348" spans="127:174" x14ac:dyDescent="0.2">
      <c r="EB348" s="30">
        <f t="shared" si="103"/>
        <v>45</v>
      </c>
      <c r="EC348" s="10" t="str">
        <f>IF(ED348="","",(COUNTA(ED$304:ED348)-COUNTIF(ED$304:ED348,""))*EC$303)</f>
        <v/>
      </c>
      <c r="ED348" s="6" t="str">
        <f>IF('Classe, période, dates, coef'!AY22="","",'Classe, période, dates, coef'!AY22)</f>
        <v/>
      </c>
      <c r="EE348" s="18">
        <f t="shared" si="109"/>
        <v>1.5</v>
      </c>
      <c r="EH348" s="10" t="str">
        <f t="shared" si="107"/>
        <v>H54</v>
      </c>
      <c r="EI348" s="47" t="str">
        <f t="shared" ca="1" si="111"/>
        <v/>
      </c>
      <c r="EJ348" s="47" t="str">
        <f t="shared" ca="1" si="116"/>
        <v/>
      </c>
      <c r="EK348" s="47" t="str">
        <f t="shared" ca="1" si="116"/>
        <v/>
      </c>
      <c r="EL348" s="47" t="str">
        <f t="shared" ca="1" si="116"/>
        <v/>
      </c>
      <c r="EM348" s="47" t="str">
        <f t="shared" ca="1" si="116"/>
        <v/>
      </c>
      <c r="EN348" s="47" t="str">
        <f t="shared" ca="1" si="116"/>
        <v/>
      </c>
      <c r="EO348" s="47" t="str">
        <f t="shared" ca="1" si="116"/>
        <v/>
      </c>
      <c r="EP348" s="47" t="str">
        <f t="shared" ca="1" si="116"/>
        <v/>
      </c>
      <c r="EQ348" s="47" t="str">
        <f t="shared" ca="1" si="116"/>
        <v/>
      </c>
      <c r="ER348" s="47" t="str">
        <f t="shared" ca="1" si="116"/>
        <v/>
      </c>
      <c r="ES348" s="47" t="str">
        <f t="shared" ca="1" si="116"/>
        <v/>
      </c>
      <c r="ET348" s="47" t="str">
        <f t="shared" ca="1" si="116"/>
        <v/>
      </c>
      <c r="EU348" s="47" t="str">
        <f t="shared" ca="1" si="116"/>
        <v/>
      </c>
      <c r="EV348" s="47" t="str">
        <f t="shared" ca="1" si="116"/>
        <v/>
      </c>
      <c r="EW348" s="47" t="str">
        <f t="shared" ca="1" si="116"/>
        <v/>
      </c>
      <c r="EX348" s="47" t="str">
        <f t="shared" ca="1" si="116"/>
        <v/>
      </c>
      <c r="EY348" s="47" t="str">
        <f t="shared" ca="1" si="116"/>
        <v/>
      </c>
      <c r="EZ348" s="47" t="str">
        <f t="shared" ca="1" si="116"/>
        <v/>
      </c>
      <c r="FA348" s="47" t="str">
        <f t="shared" ca="1" si="116"/>
        <v/>
      </c>
      <c r="FB348" s="47" t="str">
        <f t="shared" ca="1" si="116"/>
        <v/>
      </c>
      <c r="FC348" s="47" t="str">
        <f t="shared" ca="1" si="116"/>
        <v/>
      </c>
      <c r="FD348" s="47" t="str">
        <f t="shared" ca="1" si="116"/>
        <v/>
      </c>
      <c r="FE348" s="47" t="str">
        <f t="shared" ca="1" si="116"/>
        <v/>
      </c>
      <c r="FF348" s="47" t="str">
        <f t="shared" ca="1" si="116"/>
        <v/>
      </c>
      <c r="FG348" s="47" t="str">
        <f t="shared" ca="1" si="116"/>
        <v/>
      </c>
      <c r="FH348" s="47" t="str">
        <f t="shared" ca="1" si="116"/>
        <v/>
      </c>
      <c r="FI348" s="47" t="str">
        <f t="shared" ca="1" si="116"/>
        <v/>
      </c>
      <c r="FJ348" s="47" t="str">
        <f t="shared" ca="1" si="116"/>
        <v/>
      </c>
      <c r="FK348" s="47" t="str">
        <f t="shared" ca="1" si="116"/>
        <v/>
      </c>
      <c r="FL348" s="47" t="str">
        <f t="shared" ca="1" si="116"/>
        <v/>
      </c>
      <c r="FM348" s="47" t="str">
        <f t="shared" ca="1" si="116"/>
        <v/>
      </c>
      <c r="FN348" s="47" t="str">
        <f t="shared" ca="1" si="116"/>
        <v/>
      </c>
      <c r="FO348" s="47" t="str">
        <f t="shared" ca="1" si="116"/>
        <v/>
      </c>
      <c r="FP348" s="47" t="str">
        <f t="shared" ca="1" si="116"/>
        <v/>
      </c>
      <c r="FQ348" s="47" t="str">
        <f t="shared" ca="1" si="116"/>
        <v/>
      </c>
      <c r="FR348" s="47" t="str">
        <f t="shared" ca="1" si="116"/>
        <v/>
      </c>
    </row>
    <row r="349" spans="127:174" x14ac:dyDescent="0.2">
      <c r="EB349" s="30">
        <f t="shared" si="103"/>
        <v>46</v>
      </c>
      <c r="EC349" s="10" t="str">
        <f>IF(ED349="","",(COUNTA(ED$304:ED349)-COUNTIF(ED$304:ED349,""))*EC$303)</f>
        <v/>
      </c>
      <c r="ED349" s="6" t="str">
        <f>IF('Classe, période, dates, coef'!AY23="","",'Classe, période, dates, coef'!AY23)</f>
        <v/>
      </c>
      <c r="EE349" s="18">
        <f t="shared" si="109"/>
        <v>1</v>
      </c>
      <c r="EH349" s="10" t="str">
        <f t="shared" si="107"/>
        <v>H55</v>
      </c>
      <c r="EI349" s="47" t="str">
        <f t="shared" ca="1" si="111"/>
        <v/>
      </c>
      <c r="EJ349" s="47" t="str">
        <f t="shared" ca="1" si="116"/>
        <v/>
      </c>
      <c r="EK349" s="47" t="str">
        <f t="shared" ca="1" si="116"/>
        <v/>
      </c>
      <c r="EL349" s="47" t="str">
        <f t="shared" ca="1" si="116"/>
        <v/>
      </c>
      <c r="EM349" s="47" t="str">
        <f t="shared" ca="1" si="116"/>
        <v/>
      </c>
      <c r="EN349" s="47" t="str">
        <f t="shared" ca="1" si="116"/>
        <v/>
      </c>
      <c r="EO349" s="47" t="str">
        <f t="shared" ca="1" si="116"/>
        <v/>
      </c>
      <c r="EP349" s="47" t="str">
        <f t="shared" ca="1" si="116"/>
        <v/>
      </c>
      <c r="EQ349" s="47" t="str">
        <f t="shared" ca="1" si="116"/>
        <v/>
      </c>
      <c r="ER349" s="47" t="str">
        <f t="shared" ca="1" si="116"/>
        <v/>
      </c>
      <c r="ES349" s="47" t="str">
        <f t="shared" ca="1" si="116"/>
        <v/>
      </c>
      <c r="ET349" s="47" t="str">
        <f t="shared" ca="1" si="116"/>
        <v/>
      </c>
      <c r="EU349" s="47" t="str">
        <f t="shared" ca="1" si="116"/>
        <v/>
      </c>
      <c r="EV349" s="47" t="str">
        <f t="shared" ca="1" si="116"/>
        <v/>
      </c>
      <c r="EW349" s="47" t="str">
        <f t="shared" ca="1" si="116"/>
        <v/>
      </c>
      <c r="EX349" s="47" t="str">
        <f t="shared" ca="1" si="116"/>
        <v/>
      </c>
      <c r="EY349" s="47" t="str">
        <f t="shared" ca="1" si="116"/>
        <v/>
      </c>
      <c r="EZ349" s="47" t="str">
        <f t="shared" ca="1" si="116"/>
        <v/>
      </c>
      <c r="FA349" s="47" t="str">
        <f t="shared" ca="1" si="116"/>
        <v/>
      </c>
      <c r="FB349" s="47" t="str">
        <f t="shared" ca="1" si="116"/>
        <v/>
      </c>
      <c r="FC349" s="47" t="str">
        <f t="shared" ca="1" si="116"/>
        <v/>
      </c>
      <c r="FD349" s="47" t="str">
        <f t="shared" ref="EJ349:FR356" ca="1" si="117">IF(ISERROR(INDIRECT("'"&amp;FD$303&amp;"'!"&amp;$EH349)),"",IF(INDIRECT("'"&amp;FD$303&amp;"'!"&amp;$EH349)="","",INDIRECT("'"&amp;FD$303&amp;"'!"&amp;$EH349)))</f>
        <v/>
      </c>
      <c r="FE349" s="47" t="str">
        <f t="shared" ca="1" si="117"/>
        <v/>
      </c>
      <c r="FF349" s="47" t="str">
        <f t="shared" ca="1" si="117"/>
        <v/>
      </c>
      <c r="FG349" s="47" t="str">
        <f t="shared" ca="1" si="117"/>
        <v/>
      </c>
      <c r="FH349" s="47" t="str">
        <f t="shared" ca="1" si="117"/>
        <v/>
      </c>
      <c r="FI349" s="47" t="str">
        <f t="shared" ca="1" si="117"/>
        <v/>
      </c>
      <c r="FJ349" s="47" t="str">
        <f t="shared" ca="1" si="117"/>
        <v/>
      </c>
      <c r="FK349" s="47" t="str">
        <f t="shared" ca="1" si="117"/>
        <v/>
      </c>
      <c r="FL349" s="47" t="str">
        <f t="shared" ca="1" si="117"/>
        <v/>
      </c>
      <c r="FM349" s="47" t="str">
        <f t="shared" ca="1" si="117"/>
        <v/>
      </c>
      <c r="FN349" s="47" t="str">
        <f t="shared" ca="1" si="117"/>
        <v/>
      </c>
      <c r="FO349" s="47" t="str">
        <f t="shared" ca="1" si="117"/>
        <v/>
      </c>
      <c r="FP349" s="47" t="str">
        <f t="shared" ca="1" si="117"/>
        <v/>
      </c>
      <c r="FQ349" s="47" t="str">
        <f t="shared" ca="1" si="117"/>
        <v/>
      </c>
      <c r="FR349" s="47" t="str">
        <f t="shared" ca="1" si="117"/>
        <v/>
      </c>
    </row>
    <row r="350" spans="127:174" x14ac:dyDescent="0.2">
      <c r="EB350" s="30">
        <f t="shared" si="103"/>
        <v>47</v>
      </c>
      <c r="EC350" s="10" t="str">
        <f>IF(ED350="","",(COUNTA(ED$304:ED350)-COUNTIF(ED$304:ED350,""))*EC$303)</f>
        <v/>
      </c>
      <c r="ED350" s="6" t="str">
        <f>IF('Classe, période, dates, coef'!AY24="","",'Classe, période, dates, coef'!AY24)</f>
        <v/>
      </c>
      <c r="EE350" s="18">
        <f t="shared" si="109"/>
        <v>0.5</v>
      </c>
      <c r="EH350" s="10" t="str">
        <f t="shared" si="107"/>
        <v>H56</v>
      </c>
      <c r="EI350" s="47" t="str">
        <f t="shared" ca="1" si="111"/>
        <v/>
      </c>
      <c r="EJ350" s="47" t="str">
        <f t="shared" ca="1" si="117"/>
        <v/>
      </c>
      <c r="EK350" s="47" t="str">
        <f t="shared" ca="1" si="117"/>
        <v/>
      </c>
      <c r="EL350" s="47" t="str">
        <f t="shared" ca="1" si="117"/>
        <v/>
      </c>
      <c r="EM350" s="47" t="str">
        <f t="shared" ca="1" si="117"/>
        <v/>
      </c>
      <c r="EN350" s="47" t="str">
        <f t="shared" ca="1" si="117"/>
        <v/>
      </c>
      <c r="EO350" s="47" t="str">
        <f t="shared" ca="1" si="117"/>
        <v/>
      </c>
      <c r="EP350" s="47" t="str">
        <f t="shared" ca="1" si="117"/>
        <v/>
      </c>
      <c r="EQ350" s="47" t="str">
        <f t="shared" ca="1" si="117"/>
        <v/>
      </c>
      <c r="ER350" s="47" t="str">
        <f t="shared" ca="1" si="117"/>
        <v/>
      </c>
      <c r="ES350" s="47" t="str">
        <f t="shared" ca="1" si="117"/>
        <v/>
      </c>
      <c r="ET350" s="47" t="str">
        <f t="shared" ca="1" si="117"/>
        <v/>
      </c>
      <c r="EU350" s="47" t="str">
        <f t="shared" ca="1" si="117"/>
        <v/>
      </c>
      <c r="EV350" s="47" t="str">
        <f t="shared" ca="1" si="117"/>
        <v/>
      </c>
      <c r="EW350" s="47" t="str">
        <f t="shared" ca="1" si="117"/>
        <v/>
      </c>
      <c r="EX350" s="47" t="str">
        <f t="shared" ca="1" si="117"/>
        <v/>
      </c>
      <c r="EY350" s="47" t="str">
        <f t="shared" ca="1" si="117"/>
        <v/>
      </c>
      <c r="EZ350" s="47" t="str">
        <f t="shared" ca="1" si="117"/>
        <v/>
      </c>
      <c r="FA350" s="47" t="str">
        <f t="shared" ca="1" si="117"/>
        <v/>
      </c>
      <c r="FB350" s="47" t="str">
        <f t="shared" ca="1" si="117"/>
        <v/>
      </c>
      <c r="FC350" s="47" t="str">
        <f t="shared" ca="1" si="117"/>
        <v/>
      </c>
      <c r="FD350" s="47" t="str">
        <f t="shared" ca="1" si="117"/>
        <v/>
      </c>
      <c r="FE350" s="47" t="str">
        <f t="shared" ca="1" si="117"/>
        <v/>
      </c>
      <c r="FF350" s="47" t="str">
        <f t="shared" ca="1" si="117"/>
        <v/>
      </c>
      <c r="FG350" s="47" t="str">
        <f t="shared" ca="1" si="117"/>
        <v/>
      </c>
      <c r="FH350" s="47" t="str">
        <f t="shared" ca="1" si="117"/>
        <v/>
      </c>
      <c r="FI350" s="47" t="str">
        <f t="shared" ca="1" si="117"/>
        <v/>
      </c>
      <c r="FJ350" s="47" t="str">
        <f t="shared" ca="1" si="117"/>
        <v/>
      </c>
      <c r="FK350" s="47" t="str">
        <f t="shared" ca="1" si="117"/>
        <v/>
      </c>
      <c r="FL350" s="47" t="str">
        <f t="shared" ca="1" si="117"/>
        <v/>
      </c>
      <c r="FM350" s="47" t="str">
        <f t="shared" ca="1" si="117"/>
        <v/>
      </c>
      <c r="FN350" s="47" t="str">
        <f t="shared" ca="1" si="117"/>
        <v/>
      </c>
      <c r="FO350" s="47" t="str">
        <f t="shared" ca="1" si="117"/>
        <v/>
      </c>
      <c r="FP350" s="47" t="str">
        <f t="shared" ca="1" si="117"/>
        <v/>
      </c>
      <c r="FQ350" s="47" t="str">
        <f t="shared" ca="1" si="117"/>
        <v/>
      </c>
      <c r="FR350" s="47" t="str">
        <f t="shared" ca="1" si="117"/>
        <v/>
      </c>
    </row>
    <row r="351" spans="127:174" x14ac:dyDescent="0.2">
      <c r="EB351" s="30">
        <f t="shared" si="103"/>
        <v>48</v>
      </c>
      <c r="EC351" s="10" t="str">
        <f>IF(ED351="","",(COUNTA(ED$304:ED351)-COUNTIF(ED$304:ED351,""))*EC$303)</f>
        <v/>
      </c>
      <c r="ED351" s="6" t="str">
        <f>IF('Classe, période, dates, coef'!AY25="","",'Classe, période, dates, coef'!AY25)</f>
        <v/>
      </c>
      <c r="EE351" s="18">
        <f t="shared" si="109"/>
        <v>0</v>
      </c>
      <c r="EH351" s="10" t="str">
        <f t="shared" si="107"/>
        <v>H57</v>
      </c>
      <c r="EI351" s="47" t="str">
        <f t="shared" ca="1" si="111"/>
        <v/>
      </c>
      <c r="EJ351" s="47" t="str">
        <f t="shared" ca="1" si="117"/>
        <v/>
      </c>
      <c r="EK351" s="47" t="str">
        <f t="shared" ca="1" si="117"/>
        <v/>
      </c>
      <c r="EL351" s="47" t="str">
        <f t="shared" ca="1" si="117"/>
        <v/>
      </c>
      <c r="EM351" s="47" t="str">
        <f t="shared" ca="1" si="117"/>
        <v/>
      </c>
      <c r="EN351" s="47" t="str">
        <f t="shared" ca="1" si="117"/>
        <v/>
      </c>
      <c r="EO351" s="47" t="str">
        <f t="shared" ca="1" si="117"/>
        <v/>
      </c>
      <c r="EP351" s="47" t="str">
        <f t="shared" ca="1" si="117"/>
        <v/>
      </c>
      <c r="EQ351" s="47" t="str">
        <f t="shared" ca="1" si="117"/>
        <v/>
      </c>
      <c r="ER351" s="47" t="str">
        <f t="shared" ca="1" si="117"/>
        <v/>
      </c>
      <c r="ES351" s="47" t="str">
        <f t="shared" ca="1" si="117"/>
        <v/>
      </c>
      <c r="ET351" s="47" t="str">
        <f t="shared" ca="1" si="117"/>
        <v/>
      </c>
      <c r="EU351" s="47" t="str">
        <f t="shared" ca="1" si="117"/>
        <v/>
      </c>
      <c r="EV351" s="47" t="str">
        <f t="shared" ca="1" si="117"/>
        <v/>
      </c>
      <c r="EW351" s="47" t="str">
        <f t="shared" ca="1" si="117"/>
        <v/>
      </c>
      <c r="EX351" s="47" t="str">
        <f t="shared" ca="1" si="117"/>
        <v/>
      </c>
      <c r="EY351" s="47" t="str">
        <f t="shared" ca="1" si="117"/>
        <v/>
      </c>
      <c r="EZ351" s="47" t="str">
        <f t="shared" ca="1" si="117"/>
        <v/>
      </c>
      <c r="FA351" s="47" t="str">
        <f t="shared" ca="1" si="117"/>
        <v/>
      </c>
      <c r="FB351" s="47" t="str">
        <f t="shared" ca="1" si="117"/>
        <v/>
      </c>
      <c r="FC351" s="47" t="str">
        <f t="shared" ca="1" si="117"/>
        <v/>
      </c>
      <c r="FD351" s="47" t="str">
        <f t="shared" ca="1" si="117"/>
        <v/>
      </c>
      <c r="FE351" s="47" t="str">
        <f t="shared" ca="1" si="117"/>
        <v/>
      </c>
      <c r="FF351" s="47" t="str">
        <f t="shared" ca="1" si="117"/>
        <v/>
      </c>
      <c r="FG351" s="47" t="str">
        <f t="shared" ca="1" si="117"/>
        <v/>
      </c>
      <c r="FH351" s="47" t="str">
        <f t="shared" ca="1" si="117"/>
        <v/>
      </c>
      <c r="FI351" s="47" t="str">
        <f t="shared" ca="1" si="117"/>
        <v/>
      </c>
      <c r="FJ351" s="47" t="str">
        <f t="shared" ca="1" si="117"/>
        <v/>
      </c>
      <c r="FK351" s="47" t="str">
        <f t="shared" ca="1" si="117"/>
        <v/>
      </c>
      <c r="FL351" s="47" t="str">
        <f t="shared" ca="1" si="117"/>
        <v/>
      </c>
      <c r="FM351" s="47" t="str">
        <f t="shared" ca="1" si="117"/>
        <v/>
      </c>
      <c r="FN351" s="47" t="str">
        <f t="shared" ca="1" si="117"/>
        <v/>
      </c>
      <c r="FO351" s="47" t="str">
        <f t="shared" ca="1" si="117"/>
        <v/>
      </c>
      <c r="FP351" s="47" t="str">
        <f t="shared" ca="1" si="117"/>
        <v/>
      </c>
      <c r="FQ351" s="47" t="str">
        <f t="shared" ca="1" si="117"/>
        <v/>
      </c>
      <c r="FR351" s="47" t="str">
        <f t="shared" ca="1" si="117"/>
        <v/>
      </c>
    </row>
    <row r="352" spans="127:174" x14ac:dyDescent="0.2">
      <c r="EB352" s="30">
        <f t="shared" si="103"/>
        <v>49</v>
      </c>
      <c r="EC352" s="10" t="str">
        <f>IF(ED352="","",(COUNTA(ED$304:ED352)-COUNTIF(ED$304:ED352,""))*EC$303)</f>
        <v/>
      </c>
      <c r="ED352" s="6" t="str">
        <f>IF('Classe, période, dates, coef'!AY26="","",'Classe, période, dates, coef'!AY26)</f>
        <v/>
      </c>
      <c r="EH352" s="10" t="str">
        <f t="shared" si="107"/>
        <v>H58</v>
      </c>
      <c r="EI352" s="47" t="str">
        <f t="shared" ca="1" si="111"/>
        <v/>
      </c>
      <c r="EJ352" s="47" t="str">
        <f t="shared" ca="1" si="117"/>
        <v/>
      </c>
      <c r="EK352" s="47" t="str">
        <f t="shared" ca="1" si="117"/>
        <v/>
      </c>
      <c r="EL352" s="47" t="str">
        <f t="shared" ca="1" si="117"/>
        <v/>
      </c>
      <c r="EM352" s="47" t="str">
        <f t="shared" ca="1" si="117"/>
        <v/>
      </c>
      <c r="EN352" s="47" t="str">
        <f t="shared" ca="1" si="117"/>
        <v/>
      </c>
      <c r="EO352" s="47" t="str">
        <f t="shared" ca="1" si="117"/>
        <v/>
      </c>
      <c r="EP352" s="47" t="str">
        <f t="shared" ca="1" si="117"/>
        <v/>
      </c>
      <c r="EQ352" s="47" t="str">
        <f t="shared" ca="1" si="117"/>
        <v/>
      </c>
      <c r="ER352" s="47" t="str">
        <f t="shared" ca="1" si="117"/>
        <v/>
      </c>
      <c r="ES352" s="47" t="str">
        <f t="shared" ca="1" si="117"/>
        <v/>
      </c>
      <c r="ET352" s="47" t="str">
        <f t="shared" ca="1" si="117"/>
        <v/>
      </c>
      <c r="EU352" s="47" t="str">
        <f t="shared" ca="1" si="117"/>
        <v/>
      </c>
      <c r="EV352" s="47" t="str">
        <f t="shared" ca="1" si="117"/>
        <v/>
      </c>
      <c r="EW352" s="47" t="str">
        <f t="shared" ca="1" si="117"/>
        <v/>
      </c>
      <c r="EX352" s="47" t="str">
        <f t="shared" ca="1" si="117"/>
        <v/>
      </c>
      <c r="EY352" s="47" t="str">
        <f t="shared" ca="1" si="117"/>
        <v/>
      </c>
      <c r="EZ352" s="47" t="str">
        <f t="shared" ca="1" si="117"/>
        <v/>
      </c>
      <c r="FA352" s="47" t="str">
        <f t="shared" ca="1" si="117"/>
        <v/>
      </c>
      <c r="FB352" s="47" t="str">
        <f t="shared" ca="1" si="117"/>
        <v/>
      </c>
      <c r="FC352" s="47" t="str">
        <f t="shared" ca="1" si="117"/>
        <v/>
      </c>
      <c r="FD352" s="47" t="str">
        <f t="shared" ca="1" si="117"/>
        <v/>
      </c>
      <c r="FE352" s="47" t="str">
        <f t="shared" ca="1" si="117"/>
        <v/>
      </c>
      <c r="FF352" s="47" t="str">
        <f t="shared" ca="1" si="117"/>
        <v/>
      </c>
      <c r="FG352" s="47" t="str">
        <f t="shared" ca="1" si="117"/>
        <v/>
      </c>
      <c r="FH352" s="47" t="str">
        <f t="shared" ca="1" si="117"/>
        <v/>
      </c>
      <c r="FI352" s="47" t="str">
        <f t="shared" ca="1" si="117"/>
        <v/>
      </c>
      <c r="FJ352" s="47" t="str">
        <f t="shared" ca="1" si="117"/>
        <v/>
      </c>
      <c r="FK352" s="47" t="str">
        <f t="shared" ca="1" si="117"/>
        <v/>
      </c>
      <c r="FL352" s="47" t="str">
        <f t="shared" ca="1" si="117"/>
        <v/>
      </c>
      <c r="FM352" s="47" t="str">
        <f t="shared" ca="1" si="117"/>
        <v/>
      </c>
      <c r="FN352" s="47" t="str">
        <f t="shared" ca="1" si="117"/>
        <v/>
      </c>
      <c r="FO352" s="47" t="str">
        <f t="shared" ca="1" si="117"/>
        <v/>
      </c>
      <c r="FP352" s="47" t="str">
        <f t="shared" ca="1" si="117"/>
        <v/>
      </c>
      <c r="FQ352" s="47" t="str">
        <f t="shared" ca="1" si="117"/>
        <v/>
      </c>
      <c r="FR352" s="47" t="str">
        <f t="shared" ca="1" si="117"/>
        <v/>
      </c>
    </row>
    <row r="353" spans="132:174" x14ac:dyDescent="0.2">
      <c r="EB353" s="30">
        <f t="shared" si="103"/>
        <v>50</v>
      </c>
      <c r="EC353" s="10" t="str">
        <f>IF(ED353="","",(COUNTA(ED$304:ED353)-COUNTIF(ED$304:ED353,""))*EC$303)</f>
        <v/>
      </c>
      <c r="ED353" s="6" t="str">
        <f>IF('Classe, période, dates, coef'!AY27="","",'Classe, période, dates, coef'!AY27)</f>
        <v/>
      </c>
      <c r="EH353" s="10" t="str">
        <f t="shared" si="107"/>
        <v>H59</v>
      </c>
      <c r="EI353" s="47" t="str">
        <f t="shared" ca="1" si="111"/>
        <v/>
      </c>
      <c r="EJ353" s="47" t="str">
        <f t="shared" ca="1" si="117"/>
        <v/>
      </c>
      <c r="EK353" s="47" t="str">
        <f t="shared" ca="1" si="117"/>
        <v/>
      </c>
      <c r="EL353" s="47" t="str">
        <f t="shared" ca="1" si="117"/>
        <v/>
      </c>
      <c r="EM353" s="47" t="str">
        <f t="shared" ca="1" si="117"/>
        <v/>
      </c>
      <c r="EN353" s="47" t="str">
        <f t="shared" ca="1" si="117"/>
        <v/>
      </c>
      <c r="EO353" s="47" t="str">
        <f t="shared" ca="1" si="117"/>
        <v/>
      </c>
      <c r="EP353" s="47" t="str">
        <f t="shared" ca="1" si="117"/>
        <v/>
      </c>
      <c r="EQ353" s="47" t="str">
        <f t="shared" ca="1" si="117"/>
        <v/>
      </c>
      <c r="ER353" s="47" t="str">
        <f t="shared" ca="1" si="117"/>
        <v/>
      </c>
      <c r="ES353" s="47" t="str">
        <f t="shared" ca="1" si="117"/>
        <v/>
      </c>
      <c r="ET353" s="47" t="str">
        <f t="shared" ca="1" si="117"/>
        <v/>
      </c>
      <c r="EU353" s="47" t="str">
        <f t="shared" ca="1" si="117"/>
        <v/>
      </c>
      <c r="EV353" s="47" t="str">
        <f t="shared" ca="1" si="117"/>
        <v/>
      </c>
      <c r="EW353" s="47" t="str">
        <f t="shared" ca="1" si="117"/>
        <v/>
      </c>
      <c r="EX353" s="47" t="str">
        <f t="shared" ca="1" si="117"/>
        <v/>
      </c>
      <c r="EY353" s="47" t="str">
        <f t="shared" ca="1" si="117"/>
        <v/>
      </c>
      <c r="EZ353" s="47" t="str">
        <f t="shared" ca="1" si="117"/>
        <v/>
      </c>
      <c r="FA353" s="47" t="str">
        <f t="shared" ca="1" si="117"/>
        <v/>
      </c>
      <c r="FB353" s="47" t="str">
        <f t="shared" ca="1" si="117"/>
        <v/>
      </c>
      <c r="FC353" s="47" t="str">
        <f t="shared" ca="1" si="117"/>
        <v/>
      </c>
      <c r="FD353" s="47" t="str">
        <f t="shared" ca="1" si="117"/>
        <v/>
      </c>
      <c r="FE353" s="47" t="str">
        <f t="shared" ca="1" si="117"/>
        <v/>
      </c>
      <c r="FF353" s="47" t="str">
        <f t="shared" ca="1" si="117"/>
        <v/>
      </c>
      <c r="FG353" s="47" t="str">
        <f t="shared" ca="1" si="117"/>
        <v/>
      </c>
      <c r="FH353" s="47" t="str">
        <f t="shared" ca="1" si="117"/>
        <v/>
      </c>
      <c r="FI353" s="47" t="str">
        <f t="shared" ca="1" si="117"/>
        <v/>
      </c>
      <c r="FJ353" s="47" t="str">
        <f t="shared" ca="1" si="117"/>
        <v/>
      </c>
      <c r="FK353" s="47" t="str">
        <f t="shared" ca="1" si="117"/>
        <v/>
      </c>
      <c r="FL353" s="47" t="str">
        <f t="shared" ca="1" si="117"/>
        <v/>
      </c>
      <c r="FM353" s="47" t="str">
        <f t="shared" ca="1" si="117"/>
        <v/>
      </c>
      <c r="FN353" s="47" t="str">
        <f t="shared" ca="1" si="117"/>
        <v/>
      </c>
      <c r="FO353" s="47" t="str">
        <f t="shared" ca="1" si="117"/>
        <v/>
      </c>
      <c r="FP353" s="47" t="str">
        <f t="shared" ca="1" si="117"/>
        <v/>
      </c>
      <c r="FQ353" s="47" t="str">
        <f t="shared" ca="1" si="117"/>
        <v/>
      </c>
      <c r="FR353" s="47" t="str">
        <f t="shared" ca="1" si="117"/>
        <v/>
      </c>
    </row>
    <row r="354" spans="132:174" x14ac:dyDescent="0.2">
      <c r="EB354" s="30">
        <f t="shared" si="103"/>
        <v>51</v>
      </c>
      <c r="EC354" s="10" t="str">
        <f>IF(ED354="","",(COUNTA(ED$304:ED354)-COUNTIF(ED$304:ED354,""))*EC$303)</f>
        <v/>
      </c>
      <c r="ED354" s="6" t="str">
        <f>IF('Classe, période, dates, coef'!AY28="","",'Classe, période, dates, coef'!AY28)</f>
        <v/>
      </c>
      <c r="EH354" s="10" t="str">
        <f t="shared" si="107"/>
        <v>H60</v>
      </c>
      <c r="EI354" s="47" t="str">
        <f t="shared" ca="1" si="111"/>
        <v/>
      </c>
      <c r="EJ354" s="47" t="str">
        <f t="shared" ca="1" si="117"/>
        <v/>
      </c>
      <c r="EK354" s="47" t="str">
        <f t="shared" ca="1" si="117"/>
        <v/>
      </c>
      <c r="EL354" s="47" t="str">
        <f t="shared" ca="1" si="117"/>
        <v/>
      </c>
      <c r="EM354" s="47" t="str">
        <f t="shared" ca="1" si="117"/>
        <v/>
      </c>
      <c r="EN354" s="47" t="str">
        <f t="shared" ca="1" si="117"/>
        <v/>
      </c>
      <c r="EO354" s="47" t="str">
        <f t="shared" ca="1" si="117"/>
        <v/>
      </c>
      <c r="EP354" s="47" t="str">
        <f t="shared" ca="1" si="117"/>
        <v/>
      </c>
      <c r="EQ354" s="47" t="str">
        <f t="shared" ca="1" si="117"/>
        <v/>
      </c>
      <c r="ER354" s="47" t="str">
        <f t="shared" ca="1" si="117"/>
        <v/>
      </c>
      <c r="ES354" s="47" t="str">
        <f t="shared" ca="1" si="117"/>
        <v/>
      </c>
      <c r="ET354" s="47" t="str">
        <f t="shared" ca="1" si="117"/>
        <v/>
      </c>
      <c r="EU354" s="47" t="str">
        <f t="shared" ca="1" si="117"/>
        <v/>
      </c>
      <c r="EV354" s="47" t="str">
        <f t="shared" ca="1" si="117"/>
        <v/>
      </c>
      <c r="EW354" s="47" t="str">
        <f t="shared" ca="1" si="117"/>
        <v/>
      </c>
      <c r="EX354" s="47" t="str">
        <f t="shared" ca="1" si="117"/>
        <v/>
      </c>
      <c r="EY354" s="47" t="str">
        <f t="shared" ca="1" si="117"/>
        <v/>
      </c>
      <c r="EZ354" s="47" t="str">
        <f t="shared" ca="1" si="117"/>
        <v/>
      </c>
      <c r="FA354" s="47" t="str">
        <f t="shared" ca="1" si="117"/>
        <v/>
      </c>
      <c r="FB354" s="47" t="str">
        <f t="shared" ca="1" si="117"/>
        <v/>
      </c>
      <c r="FC354" s="47" t="str">
        <f t="shared" ca="1" si="117"/>
        <v/>
      </c>
      <c r="FD354" s="47" t="str">
        <f t="shared" ca="1" si="117"/>
        <v/>
      </c>
      <c r="FE354" s="47" t="str">
        <f t="shared" ca="1" si="117"/>
        <v/>
      </c>
      <c r="FF354" s="47" t="str">
        <f t="shared" ca="1" si="117"/>
        <v/>
      </c>
      <c r="FG354" s="47" t="str">
        <f t="shared" ca="1" si="117"/>
        <v/>
      </c>
      <c r="FH354" s="47" t="str">
        <f t="shared" ca="1" si="117"/>
        <v/>
      </c>
      <c r="FI354" s="47" t="str">
        <f t="shared" ca="1" si="117"/>
        <v/>
      </c>
      <c r="FJ354" s="47" t="str">
        <f t="shared" ca="1" si="117"/>
        <v/>
      </c>
      <c r="FK354" s="47" t="str">
        <f t="shared" ca="1" si="117"/>
        <v/>
      </c>
      <c r="FL354" s="47" t="str">
        <f t="shared" ca="1" si="117"/>
        <v/>
      </c>
      <c r="FM354" s="47" t="str">
        <f t="shared" ca="1" si="117"/>
        <v/>
      </c>
      <c r="FN354" s="47" t="str">
        <f t="shared" ca="1" si="117"/>
        <v/>
      </c>
      <c r="FO354" s="47" t="str">
        <f t="shared" ca="1" si="117"/>
        <v/>
      </c>
      <c r="FP354" s="47" t="str">
        <f t="shared" ca="1" si="117"/>
        <v/>
      </c>
      <c r="FQ354" s="47" t="str">
        <f t="shared" ca="1" si="117"/>
        <v/>
      </c>
      <c r="FR354" s="47" t="str">
        <f t="shared" ca="1" si="117"/>
        <v/>
      </c>
    </row>
    <row r="355" spans="132:174" x14ac:dyDescent="0.2">
      <c r="EB355" s="30">
        <f t="shared" si="103"/>
        <v>52</v>
      </c>
      <c r="EC355" s="10" t="str">
        <f>IF(ED355="","",(COUNTA(ED$304:ED355)-COUNTIF(ED$304:ED355,""))*EC$303)</f>
        <v/>
      </c>
      <c r="ED355" s="6" t="str">
        <f>IF('Classe, période, dates, coef'!AY29="","",'Classe, période, dates, coef'!AY29)</f>
        <v/>
      </c>
      <c r="EH355" s="10" t="str">
        <f t="shared" si="107"/>
        <v>H61</v>
      </c>
      <c r="EI355" s="47" t="str">
        <f t="shared" ca="1" si="111"/>
        <v/>
      </c>
      <c r="EJ355" s="47" t="str">
        <f t="shared" ca="1" si="117"/>
        <v/>
      </c>
      <c r="EK355" s="47" t="str">
        <f t="shared" ca="1" si="117"/>
        <v/>
      </c>
      <c r="EL355" s="47" t="str">
        <f t="shared" ca="1" si="117"/>
        <v/>
      </c>
      <c r="EM355" s="47" t="str">
        <f t="shared" ca="1" si="117"/>
        <v/>
      </c>
      <c r="EN355" s="47" t="str">
        <f t="shared" ca="1" si="117"/>
        <v/>
      </c>
      <c r="EO355" s="47" t="str">
        <f t="shared" ca="1" si="117"/>
        <v/>
      </c>
      <c r="EP355" s="47" t="str">
        <f t="shared" ca="1" si="117"/>
        <v/>
      </c>
      <c r="EQ355" s="47" t="str">
        <f t="shared" ca="1" si="117"/>
        <v/>
      </c>
      <c r="ER355" s="47" t="str">
        <f t="shared" ca="1" si="117"/>
        <v/>
      </c>
      <c r="ES355" s="47" t="str">
        <f t="shared" ca="1" si="117"/>
        <v/>
      </c>
      <c r="ET355" s="47" t="str">
        <f t="shared" ca="1" si="117"/>
        <v/>
      </c>
      <c r="EU355" s="47" t="str">
        <f t="shared" ca="1" si="117"/>
        <v/>
      </c>
      <c r="EV355" s="47" t="str">
        <f t="shared" ca="1" si="117"/>
        <v/>
      </c>
      <c r="EW355" s="47" t="str">
        <f t="shared" ca="1" si="117"/>
        <v/>
      </c>
      <c r="EX355" s="47" t="str">
        <f t="shared" ca="1" si="117"/>
        <v/>
      </c>
      <c r="EY355" s="47" t="str">
        <f t="shared" ca="1" si="117"/>
        <v/>
      </c>
      <c r="EZ355" s="47" t="str">
        <f t="shared" ca="1" si="117"/>
        <v/>
      </c>
      <c r="FA355" s="47" t="str">
        <f t="shared" ca="1" si="117"/>
        <v/>
      </c>
      <c r="FB355" s="47" t="str">
        <f t="shared" ca="1" si="117"/>
        <v/>
      </c>
      <c r="FC355" s="47" t="str">
        <f t="shared" ca="1" si="117"/>
        <v/>
      </c>
      <c r="FD355" s="47" t="str">
        <f t="shared" ca="1" si="117"/>
        <v/>
      </c>
      <c r="FE355" s="47" t="str">
        <f t="shared" ca="1" si="117"/>
        <v/>
      </c>
      <c r="FF355" s="47" t="str">
        <f t="shared" ca="1" si="117"/>
        <v/>
      </c>
      <c r="FG355" s="47" t="str">
        <f t="shared" ca="1" si="117"/>
        <v/>
      </c>
      <c r="FH355" s="47" t="str">
        <f t="shared" ca="1" si="117"/>
        <v/>
      </c>
      <c r="FI355" s="47" t="str">
        <f t="shared" ca="1" si="117"/>
        <v/>
      </c>
      <c r="FJ355" s="47" t="str">
        <f t="shared" ca="1" si="117"/>
        <v/>
      </c>
      <c r="FK355" s="47" t="str">
        <f t="shared" ca="1" si="117"/>
        <v/>
      </c>
      <c r="FL355" s="47" t="str">
        <f t="shared" ca="1" si="117"/>
        <v/>
      </c>
      <c r="FM355" s="47" t="str">
        <f t="shared" ca="1" si="117"/>
        <v/>
      </c>
      <c r="FN355" s="47" t="str">
        <f t="shared" ca="1" si="117"/>
        <v/>
      </c>
      <c r="FO355" s="47" t="str">
        <f t="shared" ca="1" si="117"/>
        <v/>
      </c>
      <c r="FP355" s="47" t="str">
        <f t="shared" ca="1" si="117"/>
        <v/>
      </c>
      <c r="FQ355" s="47" t="str">
        <f t="shared" ca="1" si="117"/>
        <v/>
      </c>
      <c r="FR355" s="47" t="str">
        <f t="shared" ca="1" si="117"/>
        <v/>
      </c>
    </row>
    <row r="356" spans="132:174" x14ac:dyDescent="0.2">
      <c r="EB356" s="30">
        <f t="shared" si="103"/>
        <v>53</v>
      </c>
      <c r="EC356" s="10" t="str">
        <f>IF(ED356="","",(COUNTA(ED$304:ED356)-COUNTIF(ED$304:ED356,""))*EC$303)</f>
        <v/>
      </c>
      <c r="ED356" s="6" t="str">
        <f>IF('Classe, période, dates, coef'!AY30="","",'Classe, période, dates, coef'!AY30)</f>
        <v/>
      </c>
      <c r="EH356" s="10" t="str">
        <f t="shared" si="107"/>
        <v>H62</v>
      </c>
      <c r="EI356" s="47" t="str">
        <f t="shared" ca="1" si="111"/>
        <v/>
      </c>
      <c r="EJ356" s="47" t="str">
        <f t="shared" ca="1" si="117"/>
        <v/>
      </c>
      <c r="EK356" s="47" t="str">
        <f t="shared" ca="1" si="117"/>
        <v/>
      </c>
      <c r="EL356" s="47" t="str">
        <f t="shared" ca="1" si="117"/>
        <v/>
      </c>
      <c r="EM356" s="47" t="str">
        <f t="shared" ca="1" si="117"/>
        <v/>
      </c>
      <c r="EN356" s="47" t="str">
        <f t="shared" ca="1" si="117"/>
        <v/>
      </c>
      <c r="EO356" s="47" t="str">
        <f t="shared" ca="1" si="117"/>
        <v/>
      </c>
      <c r="EP356" s="47" t="str">
        <f t="shared" ca="1" si="117"/>
        <v/>
      </c>
      <c r="EQ356" s="47" t="str">
        <f t="shared" ca="1" si="117"/>
        <v/>
      </c>
      <c r="ER356" s="47" t="str">
        <f t="shared" ca="1" si="117"/>
        <v/>
      </c>
      <c r="ES356" s="47" t="str">
        <f t="shared" ca="1" si="117"/>
        <v/>
      </c>
      <c r="ET356" s="47" t="str">
        <f t="shared" ca="1" si="117"/>
        <v/>
      </c>
      <c r="EU356" s="47" t="str">
        <f t="shared" ca="1" si="117"/>
        <v/>
      </c>
      <c r="EV356" s="47" t="str">
        <f t="shared" ca="1" si="117"/>
        <v/>
      </c>
      <c r="EW356" s="47" t="str">
        <f t="shared" ca="1" si="117"/>
        <v/>
      </c>
      <c r="EX356" s="47" t="str">
        <f t="shared" ca="1" si="117"/>
        <v/>
      </c>
      <c r="EY356" s="47" t="str">
        <f t="shared" ca="1" si="117"/>
        <v/>
      </c>
      <c r="EZ356" s="47" t="str">
        <f t="shared" ca="1" si="117"/>
        <v/>
      </c>
      <c r="FA356" s="47" t="str">
        <f t="shared" ca="1" si="117"/>
        <v/>
      </c>
      <c r="FB356" s="47" t="str">
        <f t="shared" ca="1" si="117"/>
        <v/>
      </c>
      <c r="FC356" s="47" t="str">
        <f t="shared" ca="1" si="117"/>
        <v/>
      </c>
      <c r="FD356" s="47" t="str">
        <f t="shared" ca="1" si="117"/>
        <v/>
      </c>
      <c r="FE356" s="47" t="str">
        <f t="shared" ca="1" si="117"/>
        <v/>
      </c>
      <c r="FF356" s="47" t="str">
        <f t="shared" ca="1" si="117"/>
        <v/>
      </c>
      <c r="FG356" s="47" t="str">
        <f t="shared" ca="1" si="117"/>
        <v/>
      </c>
      <c r="FH356" s="47" t="str">
        <f t="shared" ca="1" si="117"/>
        <v/>
      </c>
      <c r="FI356" s="47" t="str">
        <f t="shared" ca="1" si="117"/>
        <v/>
      </c>
      <c r="FJ356" s="47" t="str">
        <f t="shared" ca="1" si="117"/>
        <v/>
      </c>
      <c r="FK356" s="47" t="str">
        <f t="shared" ca="1" si="117"/>
        <v/>
      </c>
      <c r="FL356" s="47" t="str">
        <f t="shared" ca="1" si="117"/>
        <v/>
      </c>
      <c r="FM356" s="47" t="str">
        <f t="shared" ca="1" si="117"/>
        <v/>
      </c>
      <c r="FN356" s="47" t="str">
        <f t="shared" ref="EJ356:FR364" ca="1" si="118">IF(ISERROR(INDIRECT("'"&amp;FN$303&amp;"'!"&amp;$EH356)),"",IF(INDIRECT("'"&amp;FN$303&amp;"'!"&amp;$EH356)="","",INDIRECT("'"&amp;FN$303&amp;"'!"&amp;$EH356)))</f>
        <v/>
      </c>
      <c r="FO356" s="47" t="str">
        <f t="shared" ca="1" si="118"/>
        <v/>
      </c>
      <c r="FP356" s="47" t="str">
        <f t="shared" ca="1" si="118"/>
        <v/>
      </c>
      <c r="FQ356" s="47" t="str">
        <f t="shared" ca="1" si="118"/>
        <v/>
      </c>
      <c r="FR356" s="47" t="str">
        <f t="shared" ca="1" si="118"/>
        <v/>
      </c>
    </row>
    <row r="357" spans="132:174" x14ac:dyDescent="0.2">
      <c r="EB357" s="30">
        <f t="shared" si="103"/>
        <v>54</v>
      </c>
      <c r="EC357" s="10" t="str">
        <f>IF(ED357="","",(COUNTA(ED$304:ED357)-COUNTIF(ED$304:ED357,""))*EC$303)</f>
        <v/>
      </c>
      <c r="ED357" s="6" t="str">
        <f>IF('Classe, période, dates, coef'!AY31="","",'Classe, période, dates, coef'!AY31)</f>
        <v/>
      </c>
      <c r="EH357" s="10" t="str">
        <f t="shared" si="107"/>
        <v>H63</v>
      </c>
      <c r="EI357" s="47" t="str">
        <f t="shared" ca="1" si="111"/>
        <v/>
      </c>
      <c r="EJ357" s="47" t="str">
        <f t="shared" ca="1" si="118"/>
        <v/>
      </c>
      <c r="EK357" s="47" t="str">
        <f t="shared" ca="1" si="118"/>
        <v/>
      </c>
      <c r="EL357" s="47" t="str">
        <f t="shared" ca="1" si="118"/>
        <v/>
      </c>
      <c r="EM357" s="47" t="str">
        <f t="shared" ca="1" si="118"/>
        <v/>
      </c>
      <c r="EN357" s="47" t="str">
        <f t="shared" ca="1" si="118"/>
        <v/>
      </c>
      <c r="EO357" s="47" t="str">
        <f t="shared" ca="1" si="118"/>
        <v/>
      </c>
      <c r="EP357" s="47" t="str">
        <f t="shared" ca="1" si="118"/>
        <v/>
      </c>
      <c r="EQ357" s="47" t="str">
        <f t="shared" ca="1" si="118"/>
        <v/>
      </c>
      <c r="ER357" s="47" t="str">
        <f t="shared" ca="1" si="118"/>
        <v/>
      </c>
      <c r="ES357" s="47" t="str">
        <f t="shared" ca="1" si="118"/>
        <v/>
      </c>
      <c r="ET357" s="47" t="str">
        <f t="shared" ca="1" si="118"/>
        <v/>
      </c>
      <c r="EU357" s="47" t="str">
        <f t="shared" ca="1" si="118"/>
        <v/>
      </c>
      <c r="EV357" s="47" t="str">
        <f t="shared" ca="1" si="118"/>
        <v/>
      </c>
      <c r="EW357" s="47" t="str">
        <f t="shared" ca="1" si="118"/>
        <v/>
      </c>
      <c r="EX357" s="47" t="str">
        <f t="shared" ca="1" si="118"/>
        <v/>
      </c>
      <c r="EY357" s="47" t="str">
        <f t="shared" ca="1" si="118"/>
        <v/>
      </c>
      <c r="EZ357" s="47" t="str">
        <f t="shared" ca="1" si="118"/>
        <v/>
      </c>
      <c r="FA357" s="47" t="str">
        <f t="shared" ca="1" si="118"/>
        <v/>
      </c>
      <c r="FB357" s="47" t="str">
        <f t="shared" ca="1" si="118"/>
        <v/>
      </c>
      <c r="FC357" s="47" t="str">
        <f t="shared" ca="1" si="118"/>
        <v/>
      </c>
      <c r="FD357" s="47" t="str">
        <f t="shared" ca="1" si="118"/>
        <v/>
      </c>
      <c r="FE357" s="47" t="str">
        <f t="shared" ca="1" si="118"/>
        <v/>
      </c>
      <c r="FF357" s="47" t="str">
        <f t="shared" ca="1" si="118"/>
        <v/>
      </c>
      <c r="FG357" s="47" t="str">
        <f t="shared" ca="1" si="118"/>
        <v/>
      </c>
      <c r="FH357" s="47" t="str">
        <f t="shared" ca="1" si="118"/>
        <v/>
      </c>
      <c r="FI357" s="47" t="str">
        <f t="shared" ca="1" si="118"/>
        <v/>
      </c>
      <c r="FJ357" s="47" t="str">
        <f t="shared" ca="1" si="118"/>
        <v/>
      </c>
      <c r="FK357" s="47" t="str">
        <f t="shared" ca="1" si="118"/>
        <v/>
      </c>
      <c r="FL357" s="47" t="str">
        <f t="shared" ca="1" si="118"/>
        <v/>
      </c>
      <c r="FM357" s="47" t="str">
        <f t="shared" ca="1" si="118"/>
        <v/>
      </c>
      <c r="FN357" s="47" t="str">
        <f t="shared" ca="1" si="118"/>
        <v/>
      </c>
      <c r="FO357" s="47" t="str">
        <f t="shared" ca="1" si="118"/>
        <v/>
      </c>
      <c r="FP357" s="47" t="str">
        <f t="shared" ca="1" si="118"/>
        <v/>
      </c>
      <c r="FQ357" s="47" t="str">
        <f t="shared" ca="1" si="118"/>
        <v/>
      </c>
      <c r="FR357" s="47" t="str">
        <f t="shared" ca="1" si="118"/>
        <v/>
      </c>
    </row>
    <row r="358" spans="132:174" x14ac:dyDescent="0.2">
      <c r="EB358" s="30">
        <f t="shared" si="103"/>
        <v>55</v>
      </c>
      <c r="EC358" s="10" t="str">
        <f>IF(ED358="","",(COUNTA(ED$304:ED358)-COUNTIF(ED$304:ED358,""))*EC$303)</f>
        <v/>
      </c>
      <c r="ED358" s="6" t="str">
        <f>IF('Classe, période, dates, coef'!AY32="","",'Classe, période, dates, coef'!AY32)</f>
        <v/>
      </c>
      <c r="EH358" s="10" t="str">
        <f t="shared" si="107"/>
        <v>H64</v>
      </c>
      <c r="EI358" s="47" t="str">
        <f t="shared" ca="1" si="111"/>
        <v/>
      </c>
      <c r="EJ358" s="47" t="str">
        <f t="shared" ca="1" si="118"/>
        <v/>
      </c>
      <c r="EK358" s="47" t="str">
        <f t="shared" ca="1" si="118"/>
        <v/>
      </c>
      <c r="EL358" s="47" t="str">
        <f t="shared" ca="1" si="118"/>
        <v/>
      </c>
      <c r="EM358" s="47" t="str">
        <f t="shared" ca="1" si="118"/>
        <v/>
      </c>
      <c r="EN358" s="47" t="str">
        <f t="shared" ca="1" si="118"/>
        <v/>
      </c>
      <c r="EO358" s="47" t="str">
        <f t="shared" ca="1" si="118"/>
        <v/>
      </c>
      <c r="EP358" s="47" t="str">
        <f t="shared" ca="1" si="118"/>
        <v/>
      </c>
      <c r="EQ358" s="47" t="str">
        <f t="shared" ca="1" si="118"/>
        <v/>
      </c>
      <c r="ER358" s="47" t="str">
        <f t="shared" ca="1" si="118"/>
        <v/>
      </c>
      <c r="ES358" s="47" t="str">
        <f t="shared" ca="1" si="118"/>
        <v/>
      </c>
      <c r="ET358" s="47" t="str">
        <f t="shared" ca="1" si="118"/>
        <v/>
      </c>
      <c r="EU358" s="47" t="str">
        <f t="shared" ca="1" si="118"/>
        <v/>
      </c>
      <c r="EV358" s="47" t="str">
        <f t="shared" ca="1" si="118"/>
        <v/>
      </c>
      <c r="EW358" s="47" t="str">
        <f t="shared" ca="1" si="118"/>
        <v/>
      </c>
      <c r="EX358" s="47" t="str">
        <f t="shared" ca="1" si="118"/>
        <v/>
      </c>
      <c r="EY358" s="47" t="str">
        <f t="shared" ca="1" si="118"/>
        <v/>
      </c>
      <c r="EZ358" s="47" t="str">
        <f t="shared" ca="1" si="118"/>
        <v/>
      </c>
      <c r="FA358" s="47" t="str">
        <f t="shared" ca="1" si="118"/>
        <v/>
      </c>
      <c r="FB358" s="47" t="str">
        <f t="shared" ca="1" si="118"/>
        <v/>
      </c>
      <c r="FC358" s="47" t="str">
        <f t="shared" ca="1" si="118"/>
        <v/>
      </c>
      <c r="FD358" s="47" t="str">
        <f t="shared" ca="1" si="118"/>
        <v/>
      </c>
      <c r="FE358" s="47" t="str">
        <f t="shared" ca="1" si="118"/>
        <v/>
      </c>
      <c r="FF358" s="47" t="str">
        <f t="shared" ca="1" si="118"/>
        <v/>
      </c>
      <c r="FG358" s="47" t="str">
        <f t="shared" ca="1" si="118"/>
        <v/>
      </c>
      <c r="FH358" s="47" t="str">
        <f t="shared" ca="1" si="118"/>
        <v/>
      </c>
      <c r="FI358" s="47" t="str">
        <f t="shared" ca="1" si="118"/>
        <v/>
      </c>
      <c r="FJ358" s="47" t="str">
        <f t="shared" ca="1" si="118"/>
        <v/>
      </c>
      <c r="FK358" s="47" t="str">
        <f t="shared" ca="1" si="118"/>
        <v/>
      </c>
      <c r="FL358" s="47" t="str">
        <f t="shared" ca="1" si="118"/>
        <v/>
      </c>
      <c r="FM358" s="47" t="str">
        <f t="shared" ca="1" si="118"/>
        <v/>
      </c>
      <c r="FN358" s="47" t="str">
        <f t="shared" ca="1" si="118"/>
        <v/>
      </c>
      <c r="FO358" s="47" t="str">
        <f t="shared" ca="1" si="118"/>
        <v/>
      </c>
      <c r="FP358" s="47" t="str">
        <f t="shared" ca="1" si="118"/>
        <v/>
      </c>
      <c r="FQ358" s="47" t="str">
        <f t="shared" ca="1" si="118"/>
        <v/>
      </c>
      <c r="FR358" s="47" t="str">
        <f t="shared" ca="1" si="118"/>
        <v/>
      </c>
    </row>
    <row r="359" spans="132:174" x14ac:dyDescent="0.2">
      <c r="EB359" s="30">
        <f t="shared" si="103"/>
        <v>56</v>
      </c>
      <c r="EC359" s="10" t="str">
        <f>IF(ED359="","",(COUNTA(ED$304:ED359)-COUNTIF(ED$304:ED359,""))*EC$303)</f>
        <v/>
      </c>
      <c r="ED359" s="6" t="str">
        <f>IF('Classe, période, dates, coef'!AY33="","",'Classe, période, dates, coef'!AY33)</f>
        <v/>
      </c>
      <c r="EH359" s="10" t="str">
        <f t="shared" si="107"/>
        <v>H65</v>
      </c>
      <c r="EI359" s="47" t="str">
        <f t="shared" ca="1" si="111"/>
        <v/>
      </c>
      <c r="EJ359" s="47" t="str">
        <f t="shared" ca="1" si="118"/>
        <v/>
      </c>
      <c r="EK359" s="47" t="str">
        <f t="shared" ca="1" si="118"/>
        <v/>
      </c>
      <c r="EL359" s="47" t="str">
        <f t="shared" ca="1" si="118"/>
        <v/>
      </c>
      <c r="EM359" s="47" t="str">
        <f t="shared" ca="1" si="118"/>
        <v/>
      </c>
      <c r="EN359" s="47" t="str">
        <f t="shared" ca="1" si="118"/>
        <v/>
      </c>
      <c r="EO359" s="47" t="str">
        <f t="shared" ca="1" si="118"/>
        <v/>
      </c>
      <c r="EP359" s="47" t="str">
        <f t="shared" ca="1" si="118"/>
        <v/>
      </c>
      <c r="EQ359" s="47" t="str">
        <f t="shared" ca="1" si="118"/>
        <v/>
      </c>
      <c r="ER359" s="47" t="str">
        <f t="shared" ca="1" si="118"/>
        <v/>
      </c>
      <c r="ES359" s="47" t="str">
        <f t="shared" ca="1" si="118"/>
        <v/>
      </c>
      <c r="ET359" s="47" t="str">
        <f t="shared" ca="1" si="118"/>
        <v/>
      </c>
      <c r="EU359" s="47" t="str">
        <f t="shared" ca="1" si="118"/>
        <v/>
      </c>
      <c r="EV359" s="47" t="str">
        <f t="shared" ca="1" si="118"/>
        <v/>
      </c>
      <c r="EW359" s="47" t="str">
        <f t="shared" ca="1" si="118"/>
        <v/>
      </c>
      <c r="EX359" s="47" t="str">
        <f t="shared" ca="1" si="118"/>
        <v/>
      </c>
      <c r="EY359" s="47" t="str">
        <f t="shared" ca="1" si="118"/>
        <v/>
      </c>
      <c r="EZ359" s="47" t="str">
        <f t="shared" ca="1" si="118"/>
        <v/>
      </c>
      <c r="FA359" s="47" t="str">
        <f t="shared" ca="1" si="118"/>
        <v/>
      </c>
      <c r="FB359" s="47" t="str">
        <f t="shared" ca="1" si="118"/>
        <v/>
      </c>
      <c r="FC359" s="47" t="str">
        <f t="shared" ca="1" si="118"/>
        <v/>
      </c>
      <c r="FD359" s="47" t="str">
        <f t="shared" ca="1" si="118"/>
        <v/>
      </c>
      <c r="FE359" s="47" t="str">
        <f t="shared" ca="1" si="118"/>
        <v/>
      </c>
      <c r="FF359" s="47" t="str">
        <f t="shared" ca="1" si="118"/>
        <v/>
      </c>
      <c r="FG359" s="47" t="str">
        <f t="shared" ca="1" si="118"/>
        <v/>
      </c>
      <c r="FH359" s="47" t="str">
        <f t="shared" ca="1" si="118"/>
        <v/>
      </c>
      <c r="FI359" s="47" t="str">
        <f t="shared" ca="1" si="118"/>
        <v/>
      </c>
      <c r="FJ359" s="47" t="str">
        <f t="shared" ca="1" si="118"/>
        <v/>
      </c>
      <c r="FK359" s="47" t="str">
        <f t="shared" ca="1" si="118"/>
        <v/>
      </c>
      <c r="FL359" s="47" t="str">
        <f t="shared" ca="1" si="118"/>
        <v/>
      </c>
      <c r="FM359" s="47" t="str">
        <f t="shared" ca="1" si="118"/>
        <v/>
      </c>
      <c r="FN359" s="47" t="str">
        <f t="shared" ca="1" si="118"/>
        <v/>
      </c>
      <c r="FO359" s="47" t="str">
        <f t="shared" ca="1" si="118"/>
        <v/>
      </c>
      <c r="FP359" s="47" t="str">
        <f t="shared" ca="1" si="118"/>
        <v/>
      </c>
      <c r="FQ359" s="47" t="str">
        <f t="shared" ca="1" si="118"/>
        <v/>
      </c>
      <c r="FR359" s="47" t="str">
        <f t="shared" ca="1" si="118"/>
        <v/>
      </c>
    </row>
    <row r="360" spans="132:174" x14ac:dyDescent="0.2">
      <c r="EB360" s="30">
        <f t="shared" si="103"/>
        <v>57</v>
      </c>
      <c r="EC360" s="10" t="str">
        <f>IF(ED360="","",(COUNTA(ED$304:ED360)-COUNTIF(ED$304:ED360,""))*EC$303)</f>
        <v/>
      </c>
      <c r="ED360" s="6" t="str">
        <f>IF('Classe, période, dates, coef'!AY34="","",'Classe, période, dates, coef'!AY34)</f>
        <v/>
      </c>
      <c r="EH360" s="10" t="str">
        <f t="shared" si="107"/>
        <v>H66</v>
      </c>
      <c r="EI360" s="47" t="str">
        <f t="shared" ca="1" si="111"/>
        <v/>
      </c>
      <c r="EJ360" s="47" t="str">
        <f t="shared" ca="1" si="118"/>
        <v/>
      </c>
      <c r="EK360" s="47" t="str">
        <f t="shared" ca="1" si="118"/>
        <v/>
      </c>
      <c r="EL360" s="47" t="str">
        <f t="shared" ca="1" si="118"/>
        <v/>
      </c>
      <c r="EM360" s="47" t="str">
        <f t="shared" ca="1" si="118"/>
        <v/>
      </c>
      <c r="EN360" s="47" t="str">
        <f t="shared" ca="1" si="118"/>
        <v/>
      </c>
      <c r="EO360" s="47" t="str">
        <f t="shared" ca="1" si="118"/>
        <v/>
      </c>
      <c r="EP360" s="47" t="str">
        <f t="shared" ca="1" si="118"/>
        <v/>
      </c>
      <c r="EQ360" s="47" t="str">
        <f t="shared" ca="1" si="118"/>
        <v/>
      </c>
      <c r="ER360" s="47" t="str">
        <f t="shared" ca="1" si="118"/>
        <v/>
      </c>
      <c r="ES360" s="47" t="str">
        <f t="shared" ca="1" si="118"/>
        <v/>
      </c>
      <c r="ET360" s="47" t="str">
        <f t="shared" ca="1" si="118"/>
        <v/>
      </c>
      <c r="EU360" s="47" t="str">
        <f t="shared" ca="1" si="118"/>
        <v/>
      </c>
      <c r="EV360" s="47" t="str">
        <f t="shared" ca="1" si="118"/>
        <v/>
      </c>
      <c r="EW360" s="47" t="str">
        <f t="shared" ca="1" si="118"/>
        <v/>
      </c>
      <c r="EX360" s="47" t="str">
        <f t="shared" ca="1" si="118"/>
        <v/>
      </c>
      <c r="EY360" s="47" t="str">
        <f t="shared" ca="1" si="118"/>
        <v/>
      </c>
      <c r="EZ360" s="47" t="str">
        <f t="shared" ca="1" si="118"/>
        <v/>
      </c>
      <c r="FA360" s="47" t="str">
        <f t="shared" ca="1" si="118"/>
        <v/>
      </c>
      <c r="FB360" s="47" t="str">
        <f t="shared" ca="1" si="118"/>
        <v/>
      </c>
      <c r="FC360" s="47" t="str">
        <f t="shared" ca="1" si="118"/>
        <v/>
      </c>
      <c r="FD360" s="47" t="str">
        <f t="shared" ca="1" si="118"/>
        <v/>
      </c>
      <c r="FE360" s="47" t="str">
        <f t="shared" ca="1" si="118"/>
        <v/>
      </c>
      <c r="FF360" s="47" t="str">
        <f t="shared" ca="1" si="118"/>
        <v/>
      </c>
      <c r="FG360" s="47" t="str">
        <f t="shared" ca="1" si="118"/>
        <v/>
      </c>
      <c r="FH360" s="47" t="str">
        <f t="shared" ca="1" si="118"/>
        <v/>
      </c>
      <c r="FI360" s="47" t="str">
        <f t="shared" ca="1" si="118"/>
        <v/>
      </c>
      <c r="FJ360" s="47" t="str">
        <f t="shared" ca="1" si="118"/>
        <v/>
      </c>
      <c r="FK360" s="47" t="str">
        <f t="shared" ca="1" si="118"/>
        <v/>
      </c>
      <c r="FL360" s="47" t="str">
        <f t="shared" ca="1" si="118"/>
        <v/>
      </c>
      <c r="FM360" s="47" t="str">
        <f t="shared" ca="1" si="118"/>
        <v/>
      </c>
      <c r="FN360" s="47" t="str">
        <f t="shared" ca="1" si="118"/>
        <v/>
      </c>
      <c r="FO360" s="47" t="str">
        <f t="shared" ca="1" si="118"/>
        <v/>
      </c>
      <c r="FP360" s="47" t="str">
        <f t="shared" ca="1" si="118"/>
        <v/>
      </c>
      <c r="FQ360" s="47" t="str">
        <f t="shared" ca="1" si="118"/>
        <v/>
      </c>
      <c r="FR360" s="47" t="str">
        <f t="shared" ca="1" si="118"/>
        <v/>
      </c>
    </row>
    <row r="361" spans="132:174" x14ac:dyDescent="0.2">
      <c r="EB361" s="30">
        <f t="shared" si="103"/>
        <v>58</v>
      </c>
      <c r="EC361" s="10" t="str">
        <f>IF(ED361="","",(COUNTA(ED$304:ED361)-COUNTIF(ED$304:ED361,""))*EC$303)</f>
        <v/>
      </c>
      <c r="ED361" s="6" t="str">
        <f>IF('Classe, période, dates, coef'!AY35="","",'Classe, période, dates, coef'!AY35)</f>
        <v/>
      </c>
      <c r="EH361" s="10" t="str">
        <f t="shared" si="107"/>
        <v>H67</v>
      </c>
      <c r="EI361" s="47" t="str">
        <f t="shared" ca="1" si="111"/>
        <v/>
      </c>
      <c r="EJ361" s="47" t="str">
        <f t="shared" ca="1" si="118"/>
        <v/>
      </c>
      <c r="EK361" s="47" t="str">
        <f t="shared" ca="1" si="118"/>
        <v/>
      </c>
      <c r="EL361" s="47" t="str">
        <f t="shared" ca="1" si="118"/>
        <v/>
      </c>
      <c r="EM361" s="47" t="str">
        <f t="shared" ca="1" si="118"/>
        <v/>
      </c>
      <c r="EN361" s="47" t="str">
        <f t="shared" ca="1" si="118"/>
        <v/>
      </c>
      <c r="EO361" s="47" t="str">
        <f t="shared" ca="1" si="118"/>
        <v/>
      </c>
      <c r="EP361" s="47" t="str">
        <f t="shared" ca="1" si="118"/>
        <v/>
      </c>
      <c r="EQ361" s="47" t="str">
        <f t="shared" ca="1" si="118"/>
        <v/>
      </c>
      <c r="ER361" s="47" t="str">
        <f t="shared" ca="1" si="118"/>
        <v/>
      </c>
      <c r="ES361" s="47" t="str">
        <f t="shared" ca="1" si="118"/>
        <v/>
      </c>
      <c r="ET361" s="47" t="str">
        <f t="shared" ca="1" si="118"/>
        <v/>
      </c>
      <c r="EU361" s="47" t="str">
        <f t="shared" ca="1" si="118"/>
        <v/>
      </c>
      <c r="EV361" s="47" t="str">
        <f t="shared" ca="1" si="118"/>
        <v/>
      </c>
      <c r="EW361" s="47" t="str">
        <f t="shared" ca="1" si="118"/>
        <v/>
      </c>
      <c r="EX361" s="47" t="str">
        <f t="shared" ca="1" si="118"/>
        <v/>
      </c>
      <c r="EY361" s="47" t="str">
        <f t="shared" ca="1" si="118"/>
        <v/>
      </c>
      <c r="EZ361" s="47" t="str">
        <f t="shared" ca="1" si="118"/>
        <v/>
      </c>
      <c r="FA361" s="47" t="str">
        <f t="shared" ca="1" si="118"/>
        <v/>
      </c>
      <c r="FB361" s="47" t="str">
        <f t="shared" ca="1" si="118"/>
        <v/>
      </c>
      <c r="FC361" s="47" t="str">
        <f t="shared" ca="1" si="118"/>
        <v/>
      </c>
      <c r="FD361" s="47" t="str">
        <f t="shared" ca="1" si="118"/>
        <v/>
      </c>
      <c r="FE361" s="47" t="str">
        <f t="shared" ca="1" si="118"/>
        <v/>
      </c>
      <c r="FF361" s="47" t="str">
        <f t="shared" ca="1" si="118"/>
        <v/>
      </c>
      <c r="FG361" s="47" t="str">
        <f t="shared" ca="1" si="118"/>
        <v/>
      </c>
      <c r="FH361" s="47" t="str">
        <f t="shared" ca="1" si="118"/>
        <v/>
      </c>
      <c r="FI361" s="47" t="str">
        <f t="shared" ca="1" si="118"/>
        <v/>
      </c>
      <c r="FJ361" s="47" t="str">
        <f t="shared" ca="1" si="118"/>
        <v/>
      </c>
      <c r="FK361" s="47" t="str">
        <f t="shared" ca="1" si="118"/>
        <v/>
      </c>
      <c r="FL361" s="47" t="str">
        <f t="shared" ca="1" si="118"/>
        <v/>
      </c>
      <c r="FM361" s="47" t="str">
        <f t="shared" ca="1" si="118"/>
        <v/>
      </c>
      <c r="FN361" s="47" t="str">
        <f t="shared" ca="1" si="118"/>
        <v/>
      </c>
      <c r="FO361" s="47" t="str">
        <f t="shared" ca="1" si="118"/>
        <v/>
      </c>
      <c r="FP361" s="47" t="str">
        <f t="shared" ca="1" si="118"/>
        <v/>
      </c>
      <c r="FQ361" s="47" t="str">
        <f t="shared" ca="1" si="118"/>
        <v/>
      </c>
      <c r="FR361" s="47" t="str">
        <f t="shared" ca="1" si="118"/>
        <v/>
      </c>
    </row>
    <row r="362" spans="132:174" x14ac:dyDescent="0.2">
      <c r="EB362" s="30">
        <f t="shared" si="103"/>
        <v>59</v>
      </c>
      <c r="EC362" s="10" t="str">
        <f>IF(ED362="","",(COUNTA(ED$304:ED362)-COUNTIF(ED$304:ED362,""))*EC$303)</f>
        <v/>
      </c>
      <c r="ED362" s="6" t="str">
        <f>IF('Classe, période, dates, coef'!AY36="","",'Classe, période, dates, coef'!AY36)</f>
        <v/>
      </c>
      <c r="EH362" s="10" t="str">
        <f t="shared" si="107"/>
        <v>H68</v>
      </c>
      <c r="EI362" s="47" t="str">
        <f t="shared" ca="1" si="111"/>
        <v/>
      </c>
      <c r="EJ362" s="47" t="str">
        <f t="shared" ca="1" si="118"/>
        <v/>
      </c>
      <c r="EK362" s="47" t="str">
        <f t="shared" ca="1" si="118"/>
        <v/>
      </c>
      <c r="EL362" s="47" t="str">
        <f t="shared" ca="1" si="118"/>
        <v/>
      </c>
      <c r="EM362" s="47" t="str">
        <f t="shared" ca="1" si="118"/>
        <v/>
      </c>
      <c r="EN362" s="47" t="str">
        <f t="shared" ca="1" si="118"/>
        <v/>
      </c>
      <c r="EO362" s="47" t="str">
        <f t="shared" ca="1" si="118"/>
        <v/>
      </c>
      <c r="EP362" s="47" t="str">
        <f t="shared" ca="1" si="118"/>
        <v/>
      </c>
      <c r="EQ362" s="47" t="str">
        <f t="shared" ca="1" si="118"/>
        <v/>
      </c>
      <c r="ER362" s="47" t="str">
        <f t="shared" ca="1" si="118"/>
        <v/>
      </c>
      <c r="ES362" s="47" t="str">
        <f t="shared" ca="1" si="118"/>
        <v/>
      </c>
      <c r="ET362" s="47" t="str">
        <f t="shared" ca="1" si="118"/>
        <v/>
      </c>
      <c r="EU362" s="47" t="str">
        <f t="shared" ca="1" si="118"/>
        <v/>
      </c>
      <c r="EV362" s="47" t="str">
        <f t="shared" ca="1" si="118"/>
        <v/>
      </c>
      <c r="EW362" s="47" t="str">
        <f t="shared" ca="1" si="118"/>
        <v/>
      </c>
      <c r="EX362" s="47" t="str">
        <f t="shared" ca="1" si="118"/>
        <v/>
      </c>
      <c r="EY362" s="47" t="str">
        <f t="shared" ca="1" si="118"/>
        <v/>
      </c>
      <c r="EZ362" s="47" t="str">
        <f t="shared" ca="1" si="118"/>
        <v/>
      </c>
      <c r="FA362" s="47" t="str">
        <f t="shared" ca="1" si="118"/>
        <v/>
      </c>
      <c r="FB362" s="47" t="str">
        <f t="shared" ca="1" si="118"/>
        <v/>
      </c>
      <c r="FC362" s="47" t="str">
        <f t="shared" ca="1" si="118"/>
        <v/>
      </c>
      <c r="FD362" s="47" t="str">
        <f t="shared" ca="1" si="118"/>
        <v/>
      </c>
      <c r="FE362" s="47" t="str">
        <f t="shared" ca="1" si="118"/>
        <v/>
      </c>
      <c r="FF362" s="47" t="str">
        <f t="shared" ca="1" si="118"/>
        <v/>
      </c>
      <c r="FG362" s="47" t="str">
        <f t="shared" ca="1" si="118"/>
        <v/>
      </c>
      <c r="FH362" s="47" t="str">
        <f t="shared" ca="1" si="118"/>
        <v/>
      </c>
      <c r="FI362" s="47" t="str">
        <f t="shared" ca="1" si="118"/>
        <v/>
      </c>
      <c r="FJ362" s="47" t="str">
        <f t="shared" ca="1" si="118"/>
        <v/>
      </c>
      <c r="FK362" s="47" t="str">
        <f t="shared" ca="1" si="118"/>
        <v/>
      </c>
      <c r="FL362" s="47" t="str">
        <f t="shared" ca="1" si="118"/>
        <v/>
      </c>
      <c r="FM362" s="47" t="str">
        <f t="shared" ca="1" si="118"/>
        <v/>
      </c>
      <c r="FN362" s="47" t="str">
        <f t="shared" ca="1" si="118"/>
        <v/>
      </c>
      <c r="FO362" s="47" t="str">
        <f t="shared" ca="1" si="118"/>
        <v/>
      </c>
      <c r="FP362" s="47" t="str">
        <f t="shared" ca="1" si="118"/>
        <v/>
      </c>
      <c r="FQ362" s="47" t="str">
        <f t="shared" ca="1" si="118"/>
        <v/>
      </c>
      <c r="FR362" s="47" t="str">
        <f t="shared" ca="1" si="118"/>
        <v/>
      </c>
    </row>
    <row r="363" spans="132:174" x14ac:dyDescent="0.2">
      <c r="EB363" s="30">
        <f t="shared" si="103"/>
        <v>60</v>
      </c>
      <c r="EC363" s="10" t="str">
        <f>IF(ED363="","",(COUNTA(ED$304:ED363)-COUNTIF(ED$304:ED363,""))*EC$303)</f>
        <v/>
      </c>
      <c r="ED363" s="6" t="str">
        <f>IF('Classe, période, dates, coef'!AY37="","",'Classe, période, dates, coef'!AY37)</f>
        <v/>
      </c>
      <c r="EH363" s="10" t="str">
        <f t="shared" si="107"/>
        <v>H69</v>
      </c>
      <c r="EI363" s="47" t="str">
        <f t="shared" ca="1" si="111"/>
        <v/>
      </c>
      <c r="EJ363" s="47" t="str">
        <f t="shared" ca="1" si="118"/>
        <v/>
      </c>
      <c r="EK363" s="47" t="str">
        <f t="shared" ca="1" si="118"/>
        <v/>
      </c>
      <c r="EL363" s="47" t="str">
        <f t="shared" ca="1" si="118"/>
        <v/>
      </c>
      <c r="EM363" s="47" t="str">
        <f t="shared" ca="1" si="118"/>
        <v/>
      </c>
      <c r="EN363" s="47" t="str">
        <f t="shared" ca="1" si="118"/>
        <v/>
      </c>
      <c r="EO363" s="47" t="str">
        <f t="shared" ca="1" si="118"/>
        <v/>
      </c>
      <c r="EP363" s="47" t="str">
        <f t="shared" ca="1" si="118"/>
        <v/>
      </c>
      <c r="EQ363" s="47" t="str">
        <f t="shared" ca="1" si="118"/>
        <v/>
      </c>
      <c r="ER363" s="47" t="str">
        <f t="shared" ca="1" si="118"/>
        <v/>
      </c>
      <c r="ES363" s="47" t="str">
        <f t="shared" ca="1" si="118"/>
        <v/>
      </c>
      <c r="ET363" s="47" t="str">
        <f t="shared" ca="1" si="118"/>
        <v/>
      </c>
      <c r="EU363" s="47" t="str">
        <f t="shared" ca="1" si="118"/>
        <v/>
      </c>
      <c r="EV363" s="47" t="str">
        <f t="shared" ca="1" si="118"/>
        <v/>
      </c>
      <c r="EW363" s="47" t="str">
        <f t="shared" ca="1" si="118"/>
        <v/>
      </c>
      <c r="EX363" s="47" t="str">
        <f t="shared" ca="1" si="118"/>
        <v/>
      </c>
      <c r="EY363" s="47" t="str">
        <f t="shared" ca="1" si="118"/>
        <v/>
      </c>
      <c r="EZ363" s="47" t="str">
        <f t="shared" ca="1" si="118"/>
        <v/>
      </c>
      <c r="FA363" s="47" t="str">
        <f t="shared" ca="1" si="118"/>
        <v/>
      </c>
      <c r="FB363" s="47" t="str">
        <f t="shared" ca="1" si="118"/>
        <v/>
      </c>
      <c r="FC363" s="47" t="str">
        <f t="shared" ca="1" si="118"/>
        <v/>
      </c>
      <c r="FD363" s="47" t="str">
        <f t="shared" ca="1" si="118"/>
        <v/>
      </c>
      <c r="FE363" s="47" t="str">
        <f t="shared" ca="1" si="118"/>
        <v/>
      </c>
      <c r="FF363" s="47" t="str">
        <f t="shared" ca="1" si="118"/>
        <v/>
      </c>
      <c r="FG363" s="47" t="str">
        <f t="shared" ca="1" si="118"/>
        <v/>
      </c>
      <c r="FH363" s="47" t="str">
        <f t="shared" ca="1" si="118"/>
        <v/>
      </c>
      <c r="FI363" s="47" t="str">
        <f t="shared" ca="1" si="118"/>
        <v/>
      </c>
      <c r="FJ363" s="47" t="str">
        <f t="shared" ca="1" si="118"/>
        <v/>
      </c>
      <c r="FK363" s="47" t="str">
        <f t="shared" ca="1" si="118"/>
        <v/>
      </c>
      <c r="FL363" s="47" t="str">
        <f t="shared" ca="1" si="118"/>
        <v/>
      </c>
      <c r="FM363" s="47" t="str">
        <f t="shared" ca="1" si="118"/>
        <v/>
      </c>
      <c r="FN363" s="47" t="str">
        <f t="shared" ca="1" si="118"/>
        <v/>
      </c>
      <c r="FO363" s="47" t="str">
        <f t="shared" ca="1" si="118"/>
        <v/>
      </c>
      <c r="FP363" s="47" t="str">
        <f t="shared" ca="1" si="118"/>
        <v/>
      </c>
      <c r="FQ363" s="47" t="str">
        <f t="shared" ca="1" si="118"/>
        <v/>
      </c>
      <c r="FR363" s="47" t="str">
        <f t="shared" ca="1" si="118"/>
        <v/>
      </c>
    </row>
    <row r="364" spans="132:174" x14ac:dyDescent="0.2">
      <c r="EB364" s="30">
        <f t="shared" si="103"/>
        <v>61</v>
      </c>
      <c r="EH364" s="10" t="str">
        <f t="shared" si="107"/>
        <v>H70</v>
      </c>
      <c r="EI364" s="47" t="str">
        <f t="shared" ca="1" si="111"/>
        <v/>
      </c>
      <c r="EJ364" s="47" t="str">
        <f t="shared" ca="1" si="118"/>
        <v/>
      </c>
      <c r="EK364" s="47" t="str">
        <f t="shared" ca="1" si="118"/>
        <v/>
      </c>
      <c r="EL364" s="47" t="str">
        <f t="shared" ca="1" si="118"/>
        <v/>
      </c>
      <c r="EM364" s="47" t="str">
        <f t="shared" ca="1" si="118"/>
        <v/>
      </c>
      <c r="EN364" s="47" t="str">
        <f t="shared" ca="1" si="118"/>
        <v/>
      </c>
      <c r="EO364" s="47" t="str">
        <f t="shared" ref="EJ364:FR366" ca="1" si="119">IF(ISERROR(INDIRECT("'"&amp;EO$303&amp;"'!"&amp;$EH364)),"",IF(INDIRECT("'"&amp;EO$303&amp;"'!"&amp;$EH364)="","",INDIRECT("'"&amp;EO$303&amp;"'!"&amp;$EH364)))</f>
        <v/>
      </c>
      <c r="EP364" s="47" t="str">
        <f t="shared" ca="1" si="119"/>
        <v/>
      </c>
      <c r="EQ364" s="47" t="str">
        <f t="shared" ca="1" si="119"/>
        <v/>
      </c>
      <c r="ER364" s="47" t="str">
        <f t="shared" ca="1" si="119"/>
        <v/>
      </c>
      <c r="ES364" s="47" t="str">
        <f t="shared" ca="1" si="119"/>
        <v/>
      </c>
      <c r="ET364" s="47" t="str">
        <f t="shared" ca="1" si="119"/>
        <v/>
      </c>
      <c r="EU364" s="47" t="str">
        <f t="shared" ca="1" si="119"/>
        <v/>
      </c>
      <c r="EV364" s="47" t="str">
        <f t="shared" ca="1" si="119"/>
        <v/>
      </c>
      <c r="EW364" s="47" t="str">
        <f t="shared" ca="1" si="119"/>
        <v/>
      </c>
      <c r="EX364" s="47" t="str">
        <f t="shared" ca="1" si="119"/>
        <v/>
      </c>
      <c r="EY364" s="47" t="str">
        <f t="shared" ca="1" si="119"/>
        <v/>
      </c>
      <c r="EZ364" s="47" t="str">
        <f t="shared" ca="1" si="119"/>
        <v/>
      </c>
      <c r="FA364" s="47" t="str">
        <f t="shared" ca="1" si="119"/>
        <v/>
      </c>
      <c r="FB364" s="47" t="str">
        <f t="shared" ca="1" si="119"/>
        <v/>
      </c>
      <c r="FC364" s="47" t="str">
        <f t="shared" ca="1" si="119"/>
        <v/>
      </c>
      <c r="FD364" s="47" t="str">
        <f t="shared" ca="1" si="119"/>
        <v/>
      </c>
      <c r="FE364" s="47" t="str">
        <f t="shared" ca="1" si="119"/>
        <v/>
      </c>
      <c r="FF364" s="47" t="str">
        <f t="shared" ca="1" si="119"/>
        <v/>
      </c>
      <c r="FG364" s="47" t="str">
        <f t="shared" ca="1" si="119"/>
        <v/>
      </c>
      <c r="FH364" s="47" t="str">
        <f t="shared" ca="1" si="119"/>
        <v/>
      </c>
      <c r="FI364" s="47" t="str">
        <f t="shared" ca="1" si="119"/>
        <v/>
      </c>
      <c r="FJ364" s="47" t="str">
        <f t="shared" ca="1" si="119"/>
        <v/>
      </c>
      <c r="FK364" s="47" t="str">
        <f t="shared" ca="1" si="119"/>
        <v/>
      </c>
      <c r="FL364" s="47" t="str">
        <f t="shared" ca="1" si="119"/>
        <v/>
      </c>
      <c r="FM364" s="47" t="str">
        <f t="shared" ca="1" si="119"/>
        <v/>
      </c>
      <c r="FN364" s="47" t="str">
        <f t="shared" ca="1" si="119"/>
        <v/>
      </c>
      <c r="FO364" s="47" t="str">
        <f t="shared" ca="1" si="119"/>
        <v/>
      </c>
      <c r="FP364" s="47" t="str">
        <f t="shared" ca="1" si="119"/>
        <v/>
      </c>
      <c r="FQ364" s="47" t="str">
        <f t="shared" ca="1" si="119"/>
        <v/>
      </c>
      <c r="FR364" s="47" t="str">
        <f t="shared" ca="1" si="119"/>
        <v/>
      </c>
    </row>
    <row r="365" spans="132:174" x14ac:dyDescent="0.2">
      <c r="EB365" s="30">
        <f t="shared" si="103"/>
        <v>62</v>
      </c>
      <c r="EH365" s="10" t="str">
        <f t="shared" si="107"/>
        <v>H71</v>
      </c>
      <c r="EI365" s="47" t="str">
        <f t="shared" ca="1" si="111"/>
        <v/>
      </c>
      <c r="EJ365" s="47" t="str">
        <f t="shared" ca="1" si="119"/>
        <v/>
      </c>
      <c r="EK365" s="47" t="str">
        <f t="shared" ca="1" si="119"/>
        <v/>
      </c>
      <c r="EL365" s="47" t="str">
        <f t="shared" ca="1" si="119"/>
        <v/>
      </c>
      <c r="EM365" s="47" t="str">
        <f t="shared" ca="1" si="119"/>
        <v/>
      </c>
      <c r="EN365" s="47" t="str">
        <f t="shared" ca="1" si="119"/>
        <v/>
      </c>
      <c r="EO365" s="47" t="str">
        <f t="shared" ca="1" si="119"/>
        <v/>
      </c>
      <c r="EP365" s="47" t="str">
        <f t="shared" ca="1" si="119"/>
        <v/>
      </c>
      <c r="EQ365" s="47" t="str">
        <f t="shared" ca="1" si="119"/>
        <v/>
      </c>
      <c r="ER365" s="47" t="str">
        <f t="shared" ca="1" si="119"/>
        <v/>
      </c>
      <c r="ES365" s="47" t="str">
        <f t="shared" ca="1" si="119"/>
        <v/>
      </c>
      <c r="ET365" s="47" t="str">
        <f t="shared" ca="1" si="119"/>
        <v/>
      </c>
      <c r="EU365" s="47" t="str">
        <f t="shared" ca="1" si="119"/>
        <v/>
      </c>
      <c r="EV365" s="47" t="str">
        <f t="shared" ca="1" si="119"/>
        <v/>
      </c>
      <c r="EW365" s="47" t="str">
        <f t="shared" ca="1" si="119"/>
        <v/>
      </c>
      <c r="EX365" s="47" t="str">
        <f t="shared" ca="1" si="119"/>
        <v/>
      </c>
      <c r="EY365" s="47" t="str">
        <f t="shared" ca="1" si="119"/>
        <v/>
      </c>
      <c r="EZ365" s="47" t="str">
        <f t="shared" ca="1" si="119"/>
        <v/>
      </c>
      <c r="FA365" s="47" t="str">
        <f t="shared" ca="1" si="119"/>
        <v/>
      </c>
      <c r="FB365" s="47" t="str">
        <f t="shared" ca="1" si="119"/>
        <v/>
      </c>
      <c r="FC365" s="47" t="str">
        <f t="shared" ca="1" si="119"/>
        <v/>
      </c>
      <c r="FD365" s="47" t="str">
        <f t="shared" ca="1" si="119"/>
        <v/>
      </c>
      <c r="FE365" s="47" t="str">
        <f t="shared" ca="1" si="119"/>
        <v/>
      </c>
      <c r="FF365" s="47" t="str">
        <f t="shared" ca="1" si="119"/>
        <v/>
      </c>
      <c r="FG365" s="47" t="str">
        <f t="shared" ca="1" si="119"/>
        <v/>
      </c>
      <c r="FH365" s="47" t="str">
        <f t="shared" ca="1" si="119"/>
        <v/>
      </c>
      <c r="FI365" s="47" t="str">
        <f t="shared" ca="1" si="119"/>
        <v/>
      </c>
      <c r="FJ365" s="47" t="str">
        <f t="shared" ca="1" si="119"/>
        <v/>
      </c>
      <c r="FK365" s="47" t="str">
        <f t="shared" ca="1" si="119"/>
        <v/>
      </c>
      <c r="FL365" s="47" t="str">
        <f t="shared" ca="1" si="119"/>
        <v/>
      </c>
      <c r="FM365" s="47" t="str">
        <f t="shared" ca="1" si="119"/>
        <v/>
      </c>
      <c r="FN365" s="47" t="str">
        <f t="shared" ca="1" si="119"/>
        <v/>
      </c>
      <c r="FO365" s="47" t="str">
        <f t="shared" ca="1" si="119"/>
        <v/>
      </c>
      <c r="FP365" s="47" t="str">
        <f t="shared" ca="1" si="119"/>
        <v/>
      </c>
      <c r="FQ365" s="47" t="str">
        <f t="shared" ca="1" si="119"/>
        <v/>
      </c>
      <c r="FR365" s="47" t="str">
        <f t="shared" ca="1" si="119"/>
        <v/>
      </c>
    </row>
    <row r="366" spans="132:174" x14ac:dyDescent="0.2">
      <c r="EB366" s="30">
        <f t="shared" si="103"/>
        <v>63</v>
      </c>
      <c r="EH366" s="10" t="str">
        <f t="shared" si="107"/>
        <v>H72</v>
      </c>
      <c r="EI366" s="47" t="str">
        <f t="shared" ca="1" si="111"/>
        <v/>
      </c>
      <c r="EJ366" s="47" t="str">
        <f t="shared" ca="1" si="119"/>
        <v/>
      </c>
      <c r="EK366" s="47" t="str">
        <f t="shared" ca="1" si="119"/>
        <v/>
      </c>
      <c r="EL366" s="47" t="str">
        <f t="shared" ca="1" si="119"/>
        <v/>
      </c>
      <c r="EM366" s="47" t="str">
        <f t="shared" ca="1" si="119"/>
        <v/>
      </c>
      <c r="EN366" s="47" t="str">
        <f t="shared" ca="1" si="119"/>
        <v/>
      </c>
      <c r="EO366" s="47" t="str">
        <f t="shared" ca="1" si="119"/>
        <v/>
      </c>
      <c r="EP366" s="47" t="str">
        <f t="shared" ca="1" si="119"/>
        <v/>
      </c>
      <c r="EQ366" s="47" t="str">
        <f t="shared" ca="1" si="119"/>
        <v/>
      </c>
      <c r="ER366" s="47" t="str">
        <f t="shared" ca="1" si="119"/>
        <v/>
      </c>
      <c r="ES366" s="47" t="str">
        <f t="shared" ca="1" si="119"/>
        <v/>
      </c>
      <c r="ET366" s="47" t="str">
        <f t="shared" ca="1" si="119"/>
        <v/>
      </c>
      <c r="EU366" s="47" t="str">
        <f t="shared" ca="1" si="119"/>
        <v/>
      </c>
      <c r="EV366" s="47" t="str">
        <f t="shared" ca="1" si="119"/>
        <v/>
      </c>
      <c r="EW366" s="47" t="str">
        <f t="shared" ca="1" si="119"/>
        <v/>
      </c>
      <c r="EX366" s="47" t="str">
        <f t="shared" ca="1" si="119"/>
        <v/>
      </c>
      <c r="EY366" s="47" t="str">
        <f t="shared" ca="1" si="119"/>
        <v/>
      </c>
      <c r="EZ366" s="47" t="str">
        <f t="shared" ca="1" si="119"/>
        <v/>
      </c>
      <c r="FA366" s="47" t="str">
        <f t="shared" ca="1" si="119"/>
        <v/>
      </c>
      <c r="FB366" s="47" t="str">
        <f t="shared" ca="1" si="119"/>
        <v/>
      </c>
      <c r="FC366" s="47" t="str">
        <f t="shared" ca="1" si="119"/>
        <v/>
      </c>
      <c r="FD366" s="47" t="str">
        <f t="shared" ca="1" si="119"/>
        <v/>
      </c>
      <c r="FE366" s="47" t="str">
        <f t="shared" ca="1" si="119"/>
        <v/>
      </c>
      <c r="FF366" s="47" t="str">
        <f t="shared" ca="1" si="119"/>
        <v/>
      </c>
      <c r="FG366" s="47" t="str">
        <f t="shared" ca="1" si="119"/>
        <v/>
      </c>
      <c r="FH366" s="47" t="str">
        <f t="shared" ca="1" si="119"/>
        <v/>
      </c>
      <c r="FI366" s="47" t="str">
        <f t="shared" ca="1" si="119"/>
        <v/>
      </c>
      <c r="FJ366" s="47" t="str">
        <f t="shared" ca="1" si="119"/>
        <v/>
      </c>
      <c r="FK366" s="47" t="str">
        <f t="shared" ca="1" si="119"/>
        <v/>
      </c>
      <c r="FL366" s="47" t="str">
        <f t="shared" ca="1" si="119"/>
        <v/>
      </c>
      <c r="FM366" s="47" t="str">
        <f t="shared" ca="1" si="119"/>
        <v/>
      </c>
      <c r="FN366" s="47" t="str">
        <f t="shared" ca="1" si="119"/>
        <v/>
      </c>
      <c r="FO366" s="47" t="str">
        <f t="shared" ca="1" si="119"/>
        <v/>
      </c>
      <c r="FP366" s="47" t="str">
        <f t="shared" ca="1" si="119"/>
        <v/>
      </c>
      <c r="FQ366" s="47" t="str">
        <f t="shared" ca="1" si="119"/>
        <v/>
      </c>
      <c r="FR366" s="47" t="str">
        <f t="shared" ca="1" si="119"/>
        <v/>
      </c>
    </row>
    <row r="367" spans="132:174" x14ac:dyDescent="0.2">
      <c r="EB367" s="30">
        <f t="shared" si="103"/>
        <v>64</v>
      </c>
    </row>
    <row r="368" spans="132:174" x14ac:dyDescent="0.2">
      <c r="EB368" s="30">
        <f t="shared" si="103"/>
        <v>65</v>
      </c>
    </row>
    <row r="369" spans="132:132" x14ac:dyDescent="0.2">
      <c r="EB369" s="30">
        <f t="shared" ref="EB369:EB428" si="120">EB368+1</f>
        <v>66</v>
      </c>
    </row>
    <row r="370" spans="132:132" x14ac:dyDescent="0.2">
      <c r="EB370" s="30">
        <f t="shared" si="120"/>
        <v>67</v>
      </c>
    </row>
    <row r="371" spans="132:132" x14ac:dyDescent="0.2">
      <c r="EB371" s="30">
        <f t="shared" si="120"/>
        <v>68</v>
      </c>
    </row>
    <row r="372" spans="132:132" x14ac:dyDescent="0.2">
      <c r="EB372" s="30">
        <f t="shared" si="120"/>
        <v>69</v>
      </c>
    </row>
    <row r="373" spans="132:132" x14ac:dyDescent="0.2">
      <c r="EB373" s="30">
        <f t="shared" si="120"/>
        <v>70</v>
      </c>
    </row>
    <row r="374" spans="132:132" x14ac:dyDescent="0.2">
      <c r="EB374" s="30">
        <f t="shared" si="120"/>
        <v>71</v>
      </c>
    </row>
    <row r="375" spans="132:132" x14ac:dyDescent="0.2">
      <c r="EB375" s="30">
        <f t="shared" si="120"/>
        <v>72</v>
      </c>
    </row>
    <row r="376" spans="132:132" x14ac:dyDescent="0.2">
      <c r="EB376" s="30">
        <f t="shared" si="120"/>
        <v>73</v>
      </c>
    </row>
    <row r="377" spans="132:132" x14ac:dyDescent="0.2">
      <c r="EB377" s="30">
        <f t="shared" si="120"/>
        <v>74</v>
      </c>
    </row>
    <row r="378" spans="132:132" x14ac:dyDescent="0.2">
      <c r="EB378" s="30">
        <f t="shared" si="120"/>
        <v>75</v>
      </c>
    </row>
    <row r="379" spans="132:132" x14ac:dyDescent="0.2">
      <c r="EB379" s="30">
        <f t="shared" si="120"/>
        <v>76</v>
      </c>
    </row>
    <row r="380" spans="132:132" x14ac:dyDescent="0.2">
      <c r="EB380" s="30">
        <f t="shared" si="120"/>
        <v>77</v>
      </c>
    </row>
    <row r="381" spans="132:132" x14ac:dyDescent="0.2">
      <c r="EB381" s="30">
        <f t="shared" si="120"/>
        <v>78</v>
      </c>
    </row>
    <row r="382" spans="132:132" x14ac:dyDescent="0.2">
      <c r="EB382" s="30">
        <f t="shared" si="120"/>
        <v>79</v>
      </c>
    </row>
    <row r="383" spans="132:132" x14ac:dyDescent="0.2">
      <c r="EB383" s="30">
        <f t="shared" si="120"/>
        <v>80</v>
      </c>
    </row>
    <row r="384" spans="132:132" x14ac:dyDescent="0.2">
      <c r="EB384" s="30">
        <f t="shared" si="120"/>
        <v>81</v>
      </c>
    </row>
    <row r="385" spans="132:132" x14ac:dyDescent="0.2">
      <c r="EB385" s="30">
        <f t="shared" si="120"/>
        <v>82</v>
      </c>
    </row>
    <row r="386" spans="132:132" x14ac:dyDescent="0.2">
      <c r="EB386" s="30">
        <f t="shared" si="120"/>
        <v>83</v>
      </c>
    </row>
    <row r="387" spans="132:132" x14ac:dyDescent="0.2">
      <c r="EB387" s="30">
        <f t="shared" si="120"/>
        <v>84</v>
      </c>
    </row>
    <row r="388" spans="132:132" x14ac:dyDescent="0.2">
      <c r="EB388" s="30">
        <f t="shared" si="120"/>
        <v>85</v>
      </c>
    </row>
    <row r="389" spans="132:132" x14ac:dyDescent="0.2">
      <c r="EB389" s="30">
        <f t="shared" si="120"/>
        <v>86</v>
      </c>
    </row>
    <row r="390" spans="132:132" x14ac:dyDescent="0.2">
      <c r="EB390" s="30">
        <f t="shared" si="120"/>
        <v>87</v>
      </c>
    </row>
    <row r="391" spans="132:132" x14ac:dyDescent="0.2">
      <c r="EB391" s="30">
        <f t="shared" si="120"/>
        <v>88</v>
      </c>
    </row>
    <row r="392" spans="132:132" x14ac:dyDescent="0.2">
      <c r="EB392" s="30">
        <f t="shared" si="120"/>
        <v>89</v>
      </c>
    </row>
    <row r="393" spans="132:132" x14ac:dyDescent="0.2">
      <c r="EB393" s="30">
        <f t="shared" si="120"/>
        <v>90</v>
      </c>
    </row>
    <row r="394" spans="132:132" x14ac:dyDescent="0.2">
      <c r="EB394" s="30">
        <f t="shared" si="120"/>
        <v>91</v>
      </c>
    </row>
    <row r="395" spans="132:132" x14ac:dyDescent="0.2">
      <c r="EB395" s="30">
        <f t="shared" si="120"/>
        <v>92</v>
      </c>
    </row>
    <row r="396" spans="132:132" x14ac:dyDescent="0.2">
      <c r="EB396" s="30">
        <f t="shared" si="120"/>
        <v>93</v>
      </c>
    </row>
    <row r="397" spans="132:132" x14ac:dyDescent="0.2">
      <c r="EB397" s="30">
        <f t="shared" si="120"/>
        <v>94</v>
      </c>
    </row>
    <row r="398" spans="132:132" x14ac:dyDescent="0.2">
      <c r="EB398" s="30">
        <f t="shared" si="120"/>
        <v>95</v>
      </c>
    </row>
    <row r="399" spans="132:132" x14ac:dyDescent="0.2">
      <c r="EB399" s="30">
        <f t="shared" si="120"/>
        <v>96</v>
      </c>
    </row>
    <row r="400" spans="132:132" x14ac:dyDescent="0.2">
      <c r="EB400" s="30">
        <f t="shared" si="120"/>
        <v>97</v>
      </c>
    </row>
    <row r="401" spans="132:136" x14ac:dyDescent="0.2">
      <c r="EB401" s="30">
        <f t="shared" si="120"/>
        <v>98</v>
      </c>
    </row>
    <row r="402" spans="132:136" x14ac:dyDescent="0.2">
      <c r="EB402" s="30">
        <f t="shared" si="120"/>
        <v>99</v>
      </c>
    </row>
    <row r="403" spans="132:136" x14ac:dyDescent="0.2">
      <c r="EB403" s="30">
        <f t="shared" si="120"/>
        <v>100</v>
      </c>
    </row>
    <row r="404" spans="132:136" x14ac:dyDescent="0.2">
      <c r="EB404" s="30">
        <f t="shared" si="120"/>
        <v>101</v>
      </c>
      <c r="EF404" s="17"/>
    </row>
    <row r="405" spans="132:136" x14ac:dyDescent="0.2">
      <c r="EB405" s="30">
        <f t="shared" si="120"/>
        <v>102</v>
      </c>
    </row>
    <row r="406" spans="132:136" x14ac:dyDescent="0.2">
      <c r="EB406" s="30">
        <f t="shared" si="120"/>
        <v>103</v>
      </c>
    </row>
    <row r="407" spans="132:136" x14ac:dyDescent="0.2">
      <c r="EB407" s="30">
        <f t="shared" si="120"/>
        <v>104</v>
      </c>
    </row>
    <row r="408" spans="132:136" x14ac:dyDescent="0.2">
      <c r="EB408" s="30">
        <f t="shared" si="120"/>
        <v>105</v>
      </c>
    </row>
    <row r="409" spans="132:136" x14ac:dyDescent="0.2">
      <c r="EB409" s="30">
        <f t="shared" si="120"/>
        <v>106</v>
      </c>
    </row>
    <row r="410" spans="132:136" x14ac:dyDescent="0.2">
      <c r="EB410" s="30">
        <f t="shared" si="120"/>
        <v>107</v>
      </c>
    </row>
    <row r="411" spans="132:136" x14ac:dyDescent="0.2">
      <c r="EB411" s="30">
        <f t="shared" si="120"/>
        <v>108</v>
      </c>
    </row>
    <row r="412" spans="132:136" x14ac:dyDescent="0.2">
      <c r="EB412" s="30">
        <f t="shared" si="120"/>
        <v>109</v>
      </c>
    </row>
    <row r="413" spans="132:136" x14ac:dyDescent="0.2">
      <c r="EB413" s="30">
        <f t="shared" si="120"/>
        <v>110</v>
      </c>
    </row>
    <row r="414" spans="132:136" x14ac:dyDescent="0.2">
      <c r="EB414" s="30">
        <f t="shared" si="120"/>
        <v>111</v>
      </c>
    </row>
    <row r="415" spans="132:136" x14ac:dyDescent="0.2">
      <c r="EB415" s="30">
        <f t="shared" si="120"/>
        <v>112</v>
      </c>
    </row>
    <row r="416" spans="132:136" x14ac:dyDescent="0.2">
      <c r="EB416" s="30">
        <f t="shared" si="120"/>
        <v>113</v>
      </c>
    </row>
    <row r="417" spans="132:132" x14ac:dyDescent="0.2">
      <c r="EB417" s="30">
        <f t="shared" si="120"/>
        <v>114</v>
      </c>
    </row>
    <row r="418" spans="132:132" x14ac:dyDescent="0.2">
      <c r="EB418" s="30">
        <f t="shared" si="120"/>
        <v>115</v>
      </c>
    </row>
    <row r="419" spans="132:132" x14ac:dyDescent="0.2">
      <c r="EB419" s="30">
        <f t="shared" si="120"/>
        <v>116</v>
      </c>
    </row>
    <row r="420" spans="132:132" x14ac:dyDescent="0.2">
      <c r="EB420" s="30">
        <f t="shared" si="120"/>
        <v>117</v>
      </c>
    </row>
    <row r="421" spans="132:132" x14ac:dyDescent="0.2">
      <c r="EB421" s="30">
        <f t="shared" si="120"/>
        <v>118</v>
      </c>
    </row>
    <row r="422" spans="132:132" x14ac:dyDescent="0.2">
      <c r="EB422" s="30">
        <f t="shared" si="120"/>
        <v>119</v>
      </c>
    </row>
    <row r="423" spans="132:132" x14ac:dyDescent="0.2">
      <c r="EB423" s="30">
        <f t="shared" si="120"/>
        <v>120</v>
      </c>
    </row>
    <row r="424" spans="132:132" x14ac:dyDescent="0.2">
      <c r="EB424" s="30">
        <f t="shared" si="120"/>
        <v>121</v>
      </c>
    </row>
    <row r="425" spans="132:132" x14ac:dyDescent="0.2">
      <c r="EB425" s="30">
        <f t="shared" si="120"/>
        <v>122</v>
      </c>
    </row>
    <row r="426" spans="132:132" x14ac:dyDescent="0.2">
      <c r="EB426" s="30">
        <f t="shared" si="120"/>
        <v>123</v>
      </c>
    </row>
    <row r="427" spans="132:132" x14ac:dyDescent="0.2">
      <c r="EB427" s="30">
        <f t="shared" si="120"/>
        <v>124</v>
      </c>
    </row>
    <row r="428" spans="132:132" x14ac:dyDescent="0.2">
      <c r="EB428" s="30">
        <f t="shared" si="120"/>
        <v>125</v>
      </c>
    </row>
  </sheetData>
  <sheetProtection password="C8DF" sheet="1" objects="1" scenarios="1" selectLockedCells="1" autoFilter="0"/>
  <autoFilter ref="A12:AN12">
    <filterColumn colId="0" showButton="0"/>
    <filterColumn colId="1" hiddenButton="1" showButton="0"/>
    <filterColumn colId="2" hiddenButton="1" showButton="0"/>
  </autoFilter>
  <mergeCells count="104">
    <mergeCell ref="A72:D72"/>
    <mergeCell ref="AF10:AF11"/>
    <mergeCell ref="A70:D70"/>
    <mergeCell ref="A71:D71"/>
    <mergeCell ref="A68:D68"/>
    <mergeCell ref="A69:D69"/>
    <mergeCell ref="A66:D66"/>
    <mergeCell ref="A67:D67"/>
    <mergeCell ref="A64:D64"/>
    <mergeCell ref="A65:D65"/>
    <mergeCell ref="A62:D62"/>
    <mergeCell ref="A63:D63"/>
    <mergeCell ref="A60:D60"/>
    <mergeCell ref="A61:D61"/>
    <mergeCell ref="A58:D58"/>
    <mergeCell ref="A52:D52"/>
    <mergeCell ref="A53:D53"/>
    <mergeCell ref="A50:D50"/>
    <mergeCell ref="A51:D51"/>
    <mergeCell ref="A48:D48"/>
    <mergeCell ref="A49:D49"/>
    <mergeCell ref="A59:D59"/>
    <mergeCell ref="A56:D56"/>
    <mergeCell ref="A57:D57"/>
    <mergeCell ref="A54:D54"/>
    <mergeCell ref="A55:D55"/>
    <mergeCell ref="A40:D40"/>
    <mergeCell ref="A41:D41"/>
    <mergeCell ref="A38:D38"/>
    <mergeCell ref="A39:D39"/>
    <mergeCell ref="A36:D36"/>
    <mergeCell ref="A37:D37"/>
    <mergeCell ref="A46:D46"/>
    <mergeCell ref="A47:D47"/>
    <mergeCell ref="A44:D44"/>
    <mergeCell ref="A45:D45"/>
    <mergeCell ref="A42:D42"/>
    <mergeCell ref="A43:D43"/>
    <mergeCell ref="A28:D28"/>
    <mergeCell ref="A29:D29"/>
    <mergeCell ref="A26:D26"/>
    <mergeCell ref="A27:D27"/>
    <mergeCell ref="A24:D24"/>
    <mergeCell ref="A25:D25"/>
    <mergeCell ref="A34:D34"/>
    <mergeCell ref="A35:D35"/>
    <mergeCell ref="A32:D32"/>
    <mergeCell ref="A33:D33"/>
    <mergeCell ref="A30:D30"/>
    <mergeCell ref="A31:D31"/>
    <mergeCell ref="A17:D17"/>
    <mergeCell ref="A14:D14"/>
    <mergeCell ref="A15:D15"/>
    <mergeCell ref="A12:D12"/>
    <mergeCell ref="A13:D13"/>
    <mergeCell ref="A22:D22"/>
    <mergeCell ref="A23:D23"/>
    <mergeCell ref="A20:D20"/>
    <mergeCell ref="A21:D21"/>
    <mergeCell ref="A18:D18"/>
    <mergeCell ref="A19:D19"/>
    <mergeCell ref="AM10:AM11"/>
    <mergeCell ref="AH10:AH11"/>
    <mergeCell ref="AI10:AI11"/>
    <mergeCell ref="AJ10:AJ11"/>
    <mergeCell ref="AK10:AK11"/>
    <mergeCell ref="AL10:AL11"/>
    <mergeCell ref="A9:C10"/>
    <mergeCell ref="D9:D10"/>
    <mergeCell ref="A16:D16"/>
    <mergeCell ref="AG10:AG11"/>
    <mergeCell ref="W10:W11"/>
    <mergeCell ref="X10:X11"/>
    <mergeCell ref="Y10:Y11"/>
    <mergeCell ref="Z10:Z11"/>
    <mergeCell ref="AA10:AA11"/>
    <mergeCell ref="AB10:AB11"/>
    <mergeCell ref="Q10:Q11"/>
    <mergeCell ref="R10:R11"/>
    <mergeCell ref="S10:S11"/>
    <mergeCell ref="A5:B6"/>
    <mergeCell ref="C5:D6"/>
    <mergeCell ref="T10:T11"/>
    <mergeCell ref="U10:U11"/>
    <mergeCell ref="V10:V11"/>
    <mergeCell ref="P10:P11"/>
    <mergeCell ref="E10:E11"/>
    <mergeCell ref="F10:F11"/>
    <mergeCell ref="G10:G11"/>
    <mergeCell ref="H10:H11"/>
    <mergeCell ref="I10:I11"/>
    <mergeCell ref="J10:J11"/>
    <mergeCell ref="K10:K11"/>
    <mergeCell ref="L10:L11"/>
    <mergeCell ref="M10:M11"/>
    <mergeCell ref="N10:N11"/>
    <mergeCell ref="O10:O11"/>
    <mergeCell ref="E5:AN5"/>
    <mergeCell ref="AN10:AN11"/>
    <mergeCell ref="A11:D11"/>
    <mergeCell ref="A8:C8"/>
    <mergeCell ref="AC10:AC11"/>
    <mergeCell ref="AD10:AD11"/>
    <mergeCell ref="AE10:AE11"/>
  </mergeCells>
  <conditionalFormatting sqref="C5">
    <cfRule type="cellIs" dxfId="1750" priority="27" operator="equal">
      <formula>20</formula>
    </cfRule>
    <cfRule type="cellIs" dxfId="1749" priority="28" operator="between">
      <formula>15</formula>
      <formula>19.9999999999999</formula>
    </cfRule>
    <cfRule type="cellIs" dxfId="1748" priority="29" operator="between">
      <formula>10</formula>
      <formula>14.9999999999999</formula>
    </cfRule>
    <cfRule type="containsBlanks" dxfId="1747" priority="30" stopIfTrue="1">
      <formula>LEN(TRIM(C5))=0</formula>
    </cfRule>
    <cfRule type="cellIs" dxfId="1746" priority="31" operator="between">
      <formula>5</formula>
      <formula>9.999999999999</formula>
    </cfRule>
    <cfRule type="cellIs" dxfId="1745" priority="32" operator="between">
      <formula>0</formula>
      <formula>4.99999999999999</formula>
    </cfRule>
  </conditionalFormatting>
  <conditionalFormatting sqref="E8:AN8">
    <cfRule type="cellIs" dxfId="1744" priority="1001" operator="equal">
      <formula>$EE$309</formula>
    </cfRule>
    <cfRule type="cellIs" dxfId="1743" priority="1002" operator="equal">
      <formula>$EE$308</formula>
    </cfRule>
    <cfRule type="cellIs" dxfId="1742" priority="1003" operator="equal">
      <formula>$EE$307</formula>
    </cfRule>
    <cfRule type="cellIs" dxfId="1741" priority="1004" operator="equal">
      <formula>$EE$306</formula>
    </cfRule>
    <cfRule type="cellIs" dxfId="1740" priority="1005" operator="equal">
      <formula>$EE$305</formula>
    </cfRule>
    <cfRule type="cellIs" dxfId="1739" priority="1006" operator="equal">
      <formula>$EE$304</formula>
    </cfRule>
    <cfRule type="cellIs" dxfId="1738" priority="1007" operator="equal">
      <formula>20</formula>
    </cfRule>
    <cfRule type="cellIs" dxfId="1737" priority="1008" operator="between">
      <formula>15</formula>
      <formula>19.9999999999999</formula>
    </cfRule>
    <cfRule type="cellIs" dxfId="1736" priority="1009" operator="between">
      <formula>10</formula>
      <formula>14.9999999999999</formula>
    </cfRule>
    <cfRule type="containsBlanks" dxfId="1735" priority="1010" stopIfTrue="1">
      <formula>LEN(TRIM(E8))=0</formula>
    </cfRule>
    <cfRule type="cellIs" dxfId="1734" priority="1011" operator="between">
      <formula>5</formula>
      <formula>9.999999999999</formula>
    </cfRule>
    <cfRule type="cellIs" dxfId="1733" priority="1012" operator="between">
      <formula>0</formula>
      <formula>4.99999999999999</formula>
    </cfRule>
  </conditionalFormatting>
  <conditionalFormatting sqref="E13:AN72">
    <cfRule type="cellIs" dxfId="1732" priority="15" operator="equal">
      <formula>$EE$309</formula>
    </cfRule>
    <cfRule type="cellIs" dxfId="1731" priority="16" operator="equal">
      <formula>$EE$308</formula>
    </cfRule>
    <cfRule type="cellIs" dxfId="1730" priority="17" operator="equal">
      <formula>$EE$307</formula>
    </cfRule>
    <cfRule type="cellIs" dxfId="1729" priority="18" operator="equal">
      <formula>$EE$306</formula>
    </cfRule>
    <cfRule type="cellIs" dxfId="1728" priority="19" operator="equal">
      <formula>$EE$305</formula>
    </cfRule>
    <cfRule type="cellIs" dxfId="1727" priority="20" operator="equal">
      <formula>$EE$304</formula>
    </cfRule>
    <cfRule type="cellIs" dxfId="1726" priority="21" operator="equal">
      <formula>20</formula>
    </cfRule>
    <cfRule type="cellIs" dxfId="1725" priority="22" operator="between">
      <formula>15</formula>
      <formula>19.9999999999999</formula>
    </cfRule>
    <cfRule type="cellIs" dxfId="1724" priority="23" operator="between">
      <formula>10</formula>
      <formula>14.9999999999999</formula>
    </cfRule>
    <cfRule type="containsBlanks" dxfId="1723" priority="24" stopIfTrue="1">
      <formula>LEN(TRIM(E13))=0</formula>
    </cfRule>
    <cfRule type="cellIs" dxfId="1722" priority="25" operator="between">
      <formula>5</formula>
      <formula>9.999999999999</formula>
    </cfRule>
    <cfRule type="cellIs" dxfId="1721" priority="26" operator="between">
      <formula>0</formula>
      <formula>4.99999999999999</formula>
    </cfRule>
  </conditionalFormatting>
  <pageMargins left="0.39370078740157483" right="0.39370078740157483" top="0.39370078740157483" bottom="0.39370078740157483" header="0.31496062992125984" footer="0.31496062992125984"/>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1" id="{B776494E-EE73-420F-901D-CA2071F30943}">
            <xm:f>$B$3='Classe, période, dates, coef'!$DW$300</xm:f>
            <x14:dxf>
              <font>
                <color rgb="FFFF0000"/>
              </font>
              <fill>
                <patternFill>
                  <bgColor rgb="FFFFCCCC"/>
                </patternFill>
              </fill>
            </x14:dxf>
          </x14:cfRule>
          <xm:sqref>B3:Z3</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Y404"/>
  <sheetViews>
    <sheetView showGridLines="0" zoomScaleNormal="100" workbookViewId="0">
      <pane xSplit="5" ySplit="12" topLeftCell="F13" activePane="bottomRight" state="frozen"/>
      <selection activeCell="Y22" sqref="Y22"/>
      <selection pane="topRight" activeCell="Y22" sqref="Y22"/>
      <selection pane="bottomLeft" activeCell="Y22" sqref="Y22"/>
      <selection pane="bottomRight" activeCell="C5" sqref="C5:D6"/>
    </sheetView>
  </sheetViews>
  <sheetFormatPr baseColWidth="10" defaultRowHeight="12.75" x14ac:dyDescent="0.2"/>
  <cols>
    <col min="1" max="1" width="20.140625" style="9" customWidth="1"/>
    <col min="2" max="2" width="5.7109375" style="9" customWidth="1"/>
    <col min="3" max="3" width="6" style="9" customWidth="1"/>
    <col min="4" max="4" width="3.28515625" style="9" customWidth="1"/>
    <col min="5" max="55" width="5.7109375" style="9" customWidth="1"/>
    <col min="56" max="103" width="11.42578125" style="9" customWidth="1"/>
    <col min="104" max="104" width="11.42578125" style="28" customWidth="1"/>
    <col min="105" max="106" width="11.42578125" style="9" customWidth="1"/>
    <col min="107" max="107" width="20.7109375" style="28" customWidth="1"/>
    <col min="108" max="165" width="11.42578125" style="9" customWidth="1"/>
    <col min="166" max="168" width="11.42578125" style="9"/>
    <col min="169" max="172" width="11.42578125" style="9" customWidth="1"/>
    <col min="173" max="233" width="11.42578125" style="9" hidden="1" customWidth="1"/>
    <col min="234" max="237" width="11.42578125" style="9" customWidth="1"/>
    <col min="238" max="16384" width="11.42578125" style="9"/>
  </cols>
  <sheetData>
    <row r="1" spans="1:107" ht="4.5" customHeight="1" x14ac:dyDescent="0.2"/>
    <row r="2" spans="1:107" s="5" customFormat="1" ht="28.5" customHeight="1" x14ac:dyDescent="0.2">
      <c r="A2" s="51"/>
      <c r="B2" s="180" t="s">
        <v>143</v>
      </c>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54" t="str">
        <f>CONCATENATE(B2,"   ")</f>
        <v xml:space="preserve">Bilan périodique par évaluation et date (en lecture seule)   </v>
      </c>
      <c r="CZ2" s="52"/>
      <c r="DC2" s="52"/>
    </row>
    <row r="3" spans="1:107" s="5" customFormat="1" ht="24" customHeight="1" x14ac:dyDescent="0.2">
      <c r="A3" s="51"/>
      <c r="B3" s="181" t="str">
        <f>IF(OR('Classe, période, dates, coef'!A7="",'Classe, période, dates, coef'!A14=""),'Classe, période, dates, coef'!DW300,CONCATENATE('Classe, période, dates, coef'!A7,"  ~  ",'Classe, période, dates, coef'!A14))</f>
        <v>Affichage classe et période : Complétez l'onglet ''Classe, période, dates, coef''</v>
      </c>
      <c r="C3" s="34"/>
      <c r="D3" s="34"/>
      <c r="E3" s="34"/>
      <c r="F3" s="34"/>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107" t="str">
        <f>CONCATENATE(B3,"   ")</f>
        <v xml:space="preserve">Affichage classe et période : Complétez l'onglet ''Classe, période, dates, coef''   </v>
      </c>
      <c r="CZ3" s="52"/>
      <c r="DC3" s="52"/>
    </row>
    <row r="4" spans="1:107" ht="11.25" customHeight="1" thickBot="1" x14ac:dyDescent="0.25">
      <c r="D4" s="12"/>
    </row>
    <row r="5" spans="1:107" ht="30" customHeight="1" thickTop="1" x14ac:dyDescent="0.2">
      <c r="A5" s="308" t="s">
        <v>117</v>
      </c>
      <c r="B5" s="309"/>
      <c r="C5" s="312" t="str">
        <f ca="1">IF('Bilan Groupe Compétences'!C5:D6="","",'Bilan Groupe Compétences'!C5:D6)</f>
        <v/>
      </c>
      <c r="D5" s="313"/>
      <c r="E5" s="339" t="str">
        <f>CONCATENATE("   ",'GUIDE d''évaluation'!A4)</f>
        <v xml:space="preserve">    Seconde Relation Client ~ Livret de compétences 
 &gt; Disponible sur ecogest.ac-grenoble.fr &gt; Rénovation Bac Pro Métiers Commerce Vente Accueil </v>
      </c>
      <c r="F5" s="340"/>
      <c r="G5" s="340"/>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c r="AT5" s="340"/>
      <c r="AU5" s="340"/>
      <c r="AV5" s="340"/>
      <c r="AW5" s="340"/>
      <c r="AX5" s="340"/>
      <c r="AY5" s="340"/>
      <c r="AZ5" s="340"/>
      <c r="BA5" s="340"/>
      <c r="BB5" s="340"/>
      <c r="BC5" s="340"/>
    </row>
    <row r="6" spans="1:107" ht="11.25" customHeight="1" thickBot="1" x14ac:dyDescent="0.25">
      <c r="A6" s="310"/>
      <c r="B6" s="311"/>
      <c r="C6" s="314"/>
      <c r="D6" s="315"/>
      <c r="E6" s="341" t="str">
        <f>IF(FU309=0,"    Enseignant.e.s : Complétez l'onglet ''Classe, période, dates''",CONCATENATE("    Enseignant.e.s : ",FU309))</f>
        <v xml:space="preserve">    Enseignant.e.s : Complétez l'onglet ''Classe, période, dates''</v>
      </c>
      <c r="F6" s="342"/>
      <c r="G6" s="342"/>
      <c r="H6" s="342"/>
      <c r="I6" s="342"/>
      <c r="J6" s="342"/>
      <c r="K6" s="342"/>
      <c r="L6" s="342"/>
      <c r="M6" s="342"/>
      <c r="N6" s="342"/>
      <c r="O6" s="342"/>
      <c r="P6" s="342"/>
      <c r="Q6" s="342"/>
      <c r="R6" s="342"/>
      <c r="S6" s="342"/>
      <c r="T6" s="342"/>
      <c r="U6" s="342"/>
      <c r="V6" s="342"/>
      <c r="W6" s="342"/>
      <c r="X6" s="342"/>
      <c r="Y6" s="342"/>
      <c r="Z6" s="342"/>
      <c r="AA6" s="342"/>
      <c r="AB6" s="342"/>
      <c r="AC6" s="342"/>
      <c r="AD6" s="342"/>
      <c r="AE6" s="342"/>
      <c r="AF6" s="342"/>
      <c r="AG6" s="342"/>
      <c r="AH6" s="342"/>
      <c r="AI6" s="342"/>
      <c r="AJ6" s="342"/>
      <c r="AK6" s="342"/>
      <c r="AL6" s="342"/>
      <c r="AM6" s="342"/>
      <c r="AN6" s="342"/>
      <c r="AO6" s="342"/>
      <c r="AP6" s="342"/>
      <c r="AQ6" s="342"/>
      <c r="AR6" s="342"/>
      <c r="AS6" s="342"/>
      <c r="AT6" s="342"/>
      <c r="AU6" s="342"/>
      <c r="AV6" s="342"/>
      <c r="AW6" s="342"/>
      <c r="AX6" s="342"/>
      <c r="AY6" s="342"/>
      <c r="AZ6" s="342"/>
      <c r="BA6" s="342"/>
      <c r="BB6" s="342"/>
      <c r="BC6" s="342"/>
    </row>
    <row r="7" spans="1:107" ht="11.25" customHeight="1" thickTop="1" thickBot="1" x14ac:dyDescent="0.25">
      <c r="D7" s="12"/>
    </row>
    <row r="8" spans="1:107" ht="37.5" customHeight="1" thickTop="1" thickBot="1" x14ac:dyDescent="0.25">
      <c r="A8" s="345" t="s">
        <v>124</v>
      </c>
      <c r="B8" s="346"/>
      <c r="C8" s="346"/>
      <c r="D8" s="128">
        <v>4</v>
      </c>
      <c r="E8" s="148" t="s">
        <v>135</v>
      </c>
      <c r="F8" s="131" t="str">
        <f ca="1">IF(COUNTA(F13:F48)-COUNTIF(F13:F48,"")=0,"",IF(F11='GUIDE d''évaluation'!$A$31,F11,AVERAGE(F13:F48)))</f>
        <v/>
      </c>
      <c r="G8" s="131" t="str">
        <f ca="1">IF(COUNTA(G13:G48)-COUNTIF(G13:G48,"")=0,"",IF(G11='GUIDE d''évaluation'!$A$31,G11,AVERAGE(G13:G48)))</f>
        <v/>
      </c>
      <c r="H8" s="131" t="str">
        <f ca="1">IF(COUNTA(H13:H48)-COUNTIF(H13:H48,"")=0,"",IF(H11='GUIDE d''évaluation'!$A$31,H11,AVERAGE(H13:H48)))</f>
        <v/>
      </c>
      <c r="I8" s="131" t="str">
        <f ca="1">IF(COUNTA(I13:I48)-COUNTIF(I13:I48,"")=0,"",IF(I11='GUIDE d''évaluation'!$A$31,I11,AVERAGE(I13:I48)))</f>
        <v/>
      </c>
      <c r="J8" s="131" t="str">
        <f ca="1">IF(COUNTA(J13:J48)-COUNTIF(J13:J48,"")=0,"",IF(J11='GUIDE d''évaluation'!$A$31,J11,AVERAGE(J13:J48)))</f>
        <v/>
      </c>
      <c r="K8" s="131" t="str">
        <f ca="1">IF(COUNTA(K13:K48)-COUNTIF(K13:K48,"")=0,"",IF(K11='GUIDE d''évaluation'!$A$31,K11,AVERAGE(K13:K48)))</f>
        <v/>
      </c>
      <c r="L8" s="131" t="str">
        <f ca="1">IF(COUNTA(L13:L48)-COUNTIF(L13:L48,"")=0,"",IF(L11='GUIDE d''évaluation'!$A$31,L11,AVERAGE(L13:L48)))</f>
        <v/>
      </c>
      <c r="M8" s="131" t="str">
        <f ca="1">IF(COUNTA(M13:M48)-COUNTIF(M13:M48,"")=0,"",IF(M11='GUIDE d''évaluation'!$A$31,M11,AVERAGE(M13:M48)))</f>
        <v/>
      </c>
      <c r="N8" s="131" t="str">
        <f ca="1">IF(COUNTA(N13:N48)-COUNTIF(N13:N48,"")=0,"",IF(N11='GUIDE d''évaluation'!$A$31,N11,AVERAGE(N13:N48)))</f>
        <v/>
      </c>
      <c r="O8" s="131" t="str">
        <f ca="1">IF(COUNTA(O13:O48)-COUNTIF(O13:O48,"")=0,"",IF(O11='GUIDE d''évaluation'!$A$31,O11,AVERAGE(O13:O48)))</f>
        <v/>
      </c>
      <c r="P8" s="131" t="str">
        <f ca="1">IF(COUNTA(P13:P48)-COUNTIF(P13:P48,"")=0,"",IF(P11='GUIDE d''évaluation'!$A$31,P11,AVERAGE(P13:P48)))</f>
        <v/>
      </c>
      <c r="Q8" s="131" t="str">
        <f ca="1">IF(COUNTA(Q13:Q48)-COUNTIF(Q13:Q48,"")=0,"",IF(Q11='GUIDE d''évaluation'!$A$31,Q11,AVERAGE(Q13:Q48)))</f>
        <v/>
      </c>
      <c r="R8" s="131" t="str">
        <f ca="1">IF(COUNTA(R13:R48)-COUNTIF(R13:R48,"")=0,"",IF(R11='GUIDE d''évaluation'!$A$31,R11,AVERAGE(R13:R48)))</f>
        <v/>
      </c>
      <c r="S8" s="131" t="str">
        <f ca="1">IF(COUNTA(S13:S48)-COUNTIF(S13:S48,"")=0,"",IF(S11='GUIDE d''évaluation'!$A$31,S11,AVERAGE(S13:S48)))</f>
        <v/>
      </c>
      <c r="T8" s="131" t="str">
        <f ca="1">IF(COUNTA(T13:T48)-COUNTIF(T13:T48,"")=0,"",IF(T11='GUIDE d''évaluation'!$A$31,T11,AVERAGE(T13:T48)))</f>
        <v/>
      </c>
      <c r="U8" s="131" t="str">
        <f ca="1">IF(COUNTA(U13:U48)-COUNTIF(U13:U48,"")=0,"",IF(U11='GUIDE d''évaluation'!$A$31,U11,AVERAGE(U13:U48)))</f>
        <v/>
      </c>
      <c r="V8" s="131" t="str">
        <f ca="1">IF(COUNTA(V13:V48)-COUNTIF(V13:V48,"")=0,"",IF(V11='GUIDE d''évaluation'!$A$31,V11,AVERAGE(V13:V48)))</f>
        <v/>
      </c>
      <c r="W8" s="131" t="str">
        <f ca="1">IF(COUNTA(W13:W48)-COUNTIF(W13:W48,"")=0,"",IF(W11='GUIDE d''évaluation'!$A$31,W11,AVERAGE(W13:W48)))</f>
        <v/>
      </c>
      <c r="X8" s="131" t="str">
        <f ca="1">IF(COUNTA(X13:X48)-COUNTIF(X13:X48,"")=0,"",IF(X11='GUIDE d''évaluation'!$A$31,X11,AVERAGE(X13:X48)))</f>
        <v/>
      </c>
      <c r="Y8" s="131" t="str">
        <f ca="1">IF(COUNTA(Y13:Y48)-COUNTIF(Y13:Y48,"")=0,"",IF(Y11='GUIDE d''évaluation'!$A$31,Y11,AVERAGE(Y13:Y48)))</f>
        <v/>
      </c>
      <c r="Z8" s="131" t="str">
        <f ca="1">IF(COUNTA(Z13:Z48)-COUNTIF(Z13:Z48,"")=0,"",IF(Z11='GUIDE d''évaluation'!$A$31,Z11,AVERAGE(Z13:Z48)))</f>
        <v/>
      </c>
      <c r="AA8" s="131" t="str">
        <f ca="1">IF(COUNTA(AA13:AA48)-COUNTIF(AA13:AA48,"")=0,"",IF(AA11='GUIDE d''évaluation'!$A$31,AA11,AVERAGE(AA13:AA48)))</f>
        <v/>
      </c>
      <c r="AB8" s="131" t="str">
        <f ca="1">IF(COUNTA(AB13:AB48)-COUNTIF(AB13:AB48,"")=0,"",IF(AB11='GUIDE d''évaluation'!$A$31,AB11,AVERAGE(AB13:AB48)))</f>
        <v/>
      </c>
      <c r="AC8" s="131" t="str">
        <f ca="1">IF(COUNTA(AC13:AC48)-COUNTIF(AC13:AC48,"")=0,"",IF(AC11='GUIDE d''évaluation'!$A$31,AC11,AVERAGE(AC13:AC48)))</f>
        <v/>
      </c>
      <c r="AD8" s="131" t="str">
        <f ca="1">IF(COUNTA(AD13:AD48)-COUNTIF(AD13:AD48,"")=0,"",IF(AD11='GUIDE d''évaluation'!$A$31,AD11,AVERAGE(AD13:AD48)))</f>
        <v/>
      </c>
      <c r="AE8" s="131" t="str">
        <f ca="1">IF(COUNTA(AE13:AE48)-COUNTIF(AE13:AE48,"")=0,"",IF(AE11='GUIDE d''évaluation'!$A$31,AE11,AVERAGE(AE13:AE48)))</f>
        <v/>
      </c>
      <c r="AF8" s="131" t="str">
        <f ca="1">IF(COUNTA(AF13:AF48)-COUNTIF(AF13:AF48,"")=0,"",IF(AF11='GUIDE d''évaluation'!$A$31,AF11,AVERAGE(AF13:AF48)))</f>
        <v/>
      </c>
      <c r="AG8" s="131" t="str">
        <f ca="1">IF(COUNTA(AG13:AG48)-COUNTIF(AG13:AG48,"")=0,"",IF(AG11='GUIDE d''évaluation'!$A$31,AG11,AVERAGE(AG13:AG48)))</f>
        <v/>
      </c>
      <c r="AH8" s="131" t="str">
        <f ca="1">IF(COUNTA(AH13:AH48)-COUNTIF(AH13:AH48,"")=0,"",IF(AH11='GUIDE d''évaluation'!$A$31,AH11,AVERAGE(AH13:AH48)))</f>
        <v/>
      </c>
      <c r="AI8" s="131" t="str">
        <f ca="1">IF(COUNTA(AI13:AI48)-COUNTIF(AI13:AI48,"")=0,"",IF(AI11='GUIDE d''évaluation'!$A$31,AI11,AVERAGE(AI13:AI48)))</f>
        <v/>
      </c>
      <c r="AJ8" s="131" t="str">
        <f ca="1">IF(COUNTA(AJ13:AJ48)-COUNTIF(AJ13:AJ48,"")=0,"",IF(AJ11='GUIDE d''évaluation'!$A$31,AJ11,AVERAGE(AJ13:AJ48)))</f>
        <v/>
      </c>
      <c r="AK8" s="131" t="str">
        <f ca="1">IF(COUNTA(AK13:AK48)-COUNTIF(AK13:AK48,"")=0,"",IF(AK11='GUIDE d''évaluation'!$A$31,AK11,AVERAGE(AK13:AK48)))</f>
        <v/>
      </c>
      <c r="AL8" s="131" t="str">
        <f ca="1">IF(COUNTA(AL13:AL48)-COUNTIF(AL13:AL48,"")=0,"",IF(AL11='GUIDE d''évaluation'!$A$31,AL11,AVERAGE(AL13:AL48)))</f>
        <v/>
      </c>
      <c r="AM8" s="131" t="str">
        <f ca="1">IF(COUNTA(AM13:AM48)-COUNTIF(AM13:AM48,"")=0,"",IF(AM11='GUIDE d''évaluation'!$A$31,AM11,AVERAGE(AM13:AM48)))</f>
        <v/>
      </c>
      <c r="AN8" s="131" t="str">
        <f ca="1">IF(COUNTA(AN13:AN48)-COUNTIF(AN13:AN48,"")=0,"",IF(AN11='GUIDE d''évaluation'!$A$31,AN11,AVERAGE(AN13:AN48)))</f>
        <v/>
      </c>
      <c r="AO8" s="131" t="str">
        <f ca="1">IF(COUNTA(AO13:AO48)-COUNTIF(AO13:AO48,"")=0,"",IF(AO11='GUIDE d''évaluation'!$A$31,AO11,AVERAGE(AO13:AO48)))</f>
        <v/>
      </c>
      <c r="AP8" s="131" t="str">
        <f ca="1">IF(COUNTA(AP13:AP48)-COUNTIF(AP13:AP48,"")=0,"",IF(AP11='GUIDE d''évaluation'!$A$31,AP11,AVERAGE(AP13:AP48)))</f>
        <v/>
      </c>
      <c r="AQ8" s="131" t="str">
        <f ca="1">IF(COUNTA(AQ13:AQ48)-COUNTIF(AQ13:AQ48,"")=0,"",IF(AQ11='GUIDE d''évaluation'!$A$31,AQ11,AVERAGE(AQ13:AQ48)))</f>
        <v/>
      </c>
      <c r="AR8" s="131" t="str">
        <f ca="1">IF(COUNTA(AR13:AR48)-COUNTIF(AR13:AR48,"")=0,"",IF(AR11='GUIDE d''évaluation'!$A$31,AR11,AVERAGE(AR13:AR48)))</f>
        <v/>
      </c>
      <c r="AS8" s="131" t="str">
        <f ca="1">IF(COUNTA(AS13:AS48)-COUNTIF(AS13:AS48,"")=0,"",IF(AS11='GUIDE d''évaluation'!$A$31,AS11,AVERAGE(AS13:AS48)))</f>
        <v/>
      </c>
      <c r="AT8" s="131" t="str">
        <f ca="1">IF(COUNTA(AT13:AT48)-COUNTIF(AT13:AT48,"")=0,"",IF(AT11='GUIDE d''évaluation'!$A$31,AT11,AVERAGE(AT13:AT48)))</f>
        <v/>
      </c>
      <c r="AU8" s="131" t="str">
        <f ca="1">IF(COUNTA(AU13:AU48)-COUNTIF(AU13:AU48,"")=0,"",IF(AU11='GUIDE d''évaluation'!$A$31,AU11,AVERAGE(AU13:AU48)))</f>
        <v/>
      </c>
      <c r="AV8" s="131" t="str">
        <f ca="1">IF(COUNTA(AV13:AV48)-COUNTIF(AV13:AV48,"")=0,"",IF(AV11='GUIDE d''évaluation'!$A$31,AV11,AVERAGE(AV13:AV48)))</f>
        <v/>
      </c>
      <c r="AW8" s="131" t="str">
        <f ca="1">IF(COUNTA(AW13:AW48)-COUNTIF(AW13:AW48,"")=0,"",IF(AW11='GUIDE d''évaluation'!$A$31,AW11,AVERAGE(AW13:AW48)))</f>
        <v/>
      </c>
      <c r="AX8" s="131" t="str">
        <f ca="1">IF(COUNTA(AX13:AX48)-COUNTIF(AX13:AX48,"")=0,"",IF(AX11='GUIDE d''évaluation'!$A$31,AX11,AVERAGE(AX13:AX48)))</f>
        <v/>
      </c>
      <c r="AY8" s="131" t="str">
        <f ca="1">IF(COUNTA(AY13:AY48)-COUNTIF(AY13:AY48,"")=0,"",IF(AY11='GUIDE d''évaluation'!$A$31,AY11,AVERAGE(AY13:AY48)))</f>
        <v/>
      </c>
      <c r="AZ8" s="131" t="str">
        <f ca="1">IF(COUNTA(AZ13:AZ48)-COUNTIF(AZ13:AZ48,"")=0,"",IF(AZ11='GUIDE d''évaluation'!$A$31,AZ11,AVERAGE(AZ13:AZ48)))</f>
        <v/>
      </c>
      <c r="BA8" s="131" t="str">
        <f ca="1">IF(COUNTA(BA13:BA48)-COUNTIF(BA13:BA48,"")=0,"",IF(BA11='GUIDE d''évaluation'!$A$31,BA11,AVERAGE(BA13:BA48)))</f>
        <v/>
      </c>
      <c r="BB8" s="131" t="str">
        <f ca="1">IF(COUNTA(BB13:BB48)-COUNTIF(BB13:BB48,"")=0,"",IF(BB11='GUIDE d''évaluation'!$A$31,BB11,AVERAGE(BB13:BB48)))</f>
        <v/>
      </c>
      <c r="BC8" s="134" t="str">
        <f ca="1">IF(COUNTA(BC13:BC48)-COUNTIF(BC13:BC48,"")=0,"",IF(BC11='GUIDE d''évaluation'!$A$31,BC11,AVERAGE(BC13:BC48)))</f>
        <v/>
      </c>
    </row>
    <row r="9" spans="1:107" ht="14.25" customHeight="1" thickTop="1" x14ac:dyDescent="0.2">
      <c r="A9" s="347" t="s">
        <v>125</v>
      </c>
      <c r="B9" s="348"/>
      <c r="C9" s="348"/>
      <c r="D9" s="351">
        <v>4</v>
      </c>
      <c r="E9" s="343" t="s">
        <v>136</v>
      </c>
      <c r="F9" s="145">
        <v>1</v>
      </c>
      <c r="G9" s="132">
        <f>F9+1</f>
        <v>2</v>
      </c>
      <c r="H9" s="132">
        <f t="shared" ref="H9:BB9" si="0">G9+1</f>
        <v>3</v>
      </c>
      <c r="I9" s="132">
        <f t="shared" si="0"/>
        <v>4</v>
      </c>
      <c r="J9" s="132">
        <f t="shared" si="0"/>
        <v>5</v>
      </c>
      <c r="K9" s="132">
        <f t="shared" si="0"/>
        <v>6</v>
      </c>
      <c r="L9" s="132">
        <f t="shared" si="0"/>
        <v>7</v>
      </c>
      <c r="M9" s="132">
        <f t="shared" si="0"/>
        <v>8</v>
      </c>
      <c r="N9" s="132">
        <f t="shared" si="0"/>
        <v>9</v>
      </c>
      <c r="O9" s="132">
        <f t="shared" si="0"/>
        <v>10</v>
      </c>
      <c r="P9" s="132">
        <f t="shared" si="0"/>
        <v>11</v>
      </c>
      <c r="Q9" s="132">
        <f t="shared" si="0"/>
        <v>12</v>
      </c>
      <c r="R9" s="132">
        <f t="shared" si="0"/>
        <v>13</v>
      </c>
      <c r="S9" s="132">
        <f t="shared" si="0"/>
        <v>14</v>
      </c>
      <c r="T9" s="132">
        <f t="shared" si="0"/>
        <v>15</v>
      </c>
      <c r="U9" s="132">
        <f t="shared" si="0"/>
        <v>16</v>
      </c>
      <c r="V9" s="132">
        <f t="shared" si="0"/>
        <v>17</v>
      </c>
      <c r="W9" s="132">
        <f t="shared" si="0"/>
        <v>18</v>
      </c>
      <c r="X9" s="132">
        <f t="shared" si="0"/>
        <v>19</v>
      </c>
      <c r="Y9" s="132">
        <f t="shared" si="0"/>
        <v>20</v>
      </c>
      <c r="Z9" s="132">
        <f t="shared" si="0"/>
        <v>21</v>
      </c>
      <c r="AA9" s="132">
        <f t="shared" si="0"/>
        <v>22</v>
      </c>
      <c r="AB9" s="132">
        <f t="shared" si="0"/>
        <v>23</v>
      </c>
      <c r="AC9" s="132">
        <f t="shared" si="0"/>
        <v>24</v>
      </c>
      <c r="AD9" s="132">
        <f t="shared" si="0"/>
        <v>25</v>
      </c>
      <c r="AE9" s="132">
        <f t="shared" si="0"/>
        <v>26</v>
      </c>
      <c r="AF9" s="132">
        <f t="shared" si="0"/>
        <v>27</v>
      </c>
      <c r="AG9" s="132">
        <f t="shared" si="0"/>
        <v>28</v>
      </c>
      <c r="AH9" s="132">
        <f t="shared" si="0"/>
        <v>29</v>
      </c>
      <c r="AI9" s="132">
        <f t="shared" si="0"/>
        <v>30</v>
      </c>
      <c r="AJ9" s="132">
        <f t="shared" si="0"/>
        <v>31</v>
      </c>
      <c r="AK9" s="132">
        <f t="shared" si="0"/>
        <v>32</v>
      </c>
      <c r="AL9" s="132">
        <f t="shared" si="0"/>
        <v>33</v>
      </c>
      <c r="AM9" s="132">
        <f t="shared" si="0"/>
        <v>34</v>
      </c>
      <c r="AN9" s="132">
        <f t="shared" si="0"/>
        <v>35</v>
      </c>
      <c r="AO9" s="132">
        <f t="shared" si="0"/>
        <v>36</v>
      </c>
      <c r="AP9" s="132">
        <f t="shared" si="0"/>
        <v>37</v>
      </c>
      <c r="AQ9" s="132">
        <f t="shared" si="0"/>
        <v>38</v>
      </c>
      <c r="AR9" s="132">
        <f t="shared" si="0"/>
        <v>39</v>
      </c>
      <c r="AS9" s="132">
        <f t="shared" si="0"/>
        <v>40</v>
      </c>
      <c r="AT9" s="132">
        <f t="shared" si="0"/>
        <v>41</v>
      </c>
      <c r="AU9" s="132">
        <f t="shared" si="0"/>
        <v>42</v>
      </c>
      <c r="AV9" s="132">
        <f t="shared" si="0"/>
        <v>43</v>
      </c>
      <c r="AW9" s="132">
        <f t="shared" si="0"/>
        <v>44</v>
      </c>
      <c r="AX9" s="132">
        <f t="shared" si="0"/>
        <v>45</v>
      </c>
      <c r="AY9" s="132">
        <f t="shared" si="0"/>
        <v>46</v>
      </c>
      <c r="AZ9" s="132">
        <f t="shared" si="0"/>
        <v>47</v>
      </c>
      <c r="BA9" s="132">
        <f t="shared" si="0"/>
        <v>48</v>
      </c>
      <c r="BB9" s="132">
        <f t="shared" si="0"/>
        <v>49</v>
      </c>
      <c r="BC9" s="133">
        <f t="shared" ref="BC9" si="1">BB9+1</f>
        <v>50</v>
      </c>
    </row>
    <row r="10" spans="1:107" ht="79.5" customHeight="1" x14ac:dyDescent="0.2">
      <c r="A10" s="349"/>
      <c r="B10" s="350"/>
      <c r="C10" s="350"/>
      <c r="D10" s="352"/>
      <c r="E10" s="344"/>
      <c r="F10" s="146" t="str">
        <f t="shared" ref="F10:O11" ca="1" si="2">IF(GB303="","",GB303)</f>
        <v/>
      </c>
      <c r="G10" s="130" t="str">
        <f t="shared" ca="1" si="2"/>
        <v/>
      </c>
      <c r="H10" s="130" t="str">
        <f t="shared" ca="1" si="2"/>
        <v/>
      </c>
      <c r="I10" s="130" t="str">
        <f t="shared" ca="1" si="2"/>
        <v/>
      </c>
      <c r="J10" s="130" t="str">
        <f t="shared" ca="1" si="2"/>
        <v/>
      </c>
      <c r="K10" s="130" t="str">
        <f t="shared" ca="1" si="2"/>
        <v/>
      </c>
      <c r="L10" s="130" t="str">
        <f t="shared" ca="1" si="2"/>
        <v/>
      </c>
      <c r="M10" s="130" t="str">
        <f t="shared" ca="1" si="2"/>
        <v/>
      </c>
      <c r="N10" s="130" t="str">
        <f t="shared" ca="1" si="2"/>
        <v/>
      </c>
      <c r="O10" s="130" t="str">
        <f t="shared" ca="1" si="2"/>
        <v/>
      </c>
      <c r="P10" s="130" t="str">
        <f t="shared" ref="P10:Y11" ca="1" si="3">IF(GL303="","",GL303)</f>
        <v/>
      </c>
      <c r="Q10" s="130" t="str">
        <f t="shared" ca="1" si="3"/>
        <v/>
      </c>
      <c r="R10" s="130" t="str">
        <f t="shared" ca="1" si="3"/>
        <v/>
      </c>
      <c r="S10" s="130" t="str">
        <f t="shared" ca="1" si="3"/>
        <v/>
      </c>
      <c r="T10" s="130" t="str">
        <f t="shared" ca="1" si="3"/>
        <v/>
      </c>
      <c r="U10" s="130" t="str">
        <f t="shared" ca="1" si="3"/>
        <v/>
      </c>
      <c r="V10" s="130" t="str">
        <f t="shared" ca="1" si="3"/>
        <v/>
      </c>
      <c r="W10" s="130" t="str">
        <f t="shared" ca="1" si="3"/>
        <v/>
      </c>
      <c r="X10" s="130" t="str">
        <f t="shared" ca="1" si="3"/>
        <v/>
      </c>
      <c r="Y10" s="130" t="str">
        <f t="shared" ca="1" si="3"/>
        <v/>
      </c>
      <c r="Z10" s="130" t="str">
        <f t="shared" ref="Z10:AI11" ca="1" si="4">IF(GV303="","",GV303)</f>
        <v/>
      </c>
      <c r="AA10" s="130" t="str">
        <f t="shared" ca="1" si="4"/>
        <v/>
      </c>
      <c r="AB10" s="130" t="str">
        <f t="shared" ca="1" si="4"/>
        <v/>
      </c>
      <c r="AC10" s="130" t="str">
        <f t="shared" ca="1" si="4"/>
        <v/>
      </c>
      <c r="AD10" s="130" t="str">
        <f t="shared" ca="1" si="4"/>
        <v/>
      </c>
      <c r="AE10" s="130" t="str">
        <f t="shared" ca="1" si="4"/>
        <v/>
      </c>
      <c r="AF10" s="130" t="str">
        <f t="shared" ca="1" si="4"/>
        <v/>
      </c>
      <c r="AG10" s="130" t="str">
        <f t="shared" ca="1" si="4"/>
        <v/>
      </c>
      <c r="AH10" s="130" t="str">
        <f t="shared" ca="1" si="4"/>
        <v/>
      </c>
      <c r="AI10" s="130" t="str">
        <f t="shared" ca="1" si="4"/>
        <v/>
      </c>
      <c r="AJ10" s="130" t="str">
        <f t="shared" ref="AJ10:AS11" ca="1" si="5">IF(HF303="","",HF303)</f>
        <v/>
      </c>
      <c r="AK10" s="130" t="str">
        <f t="shared" ca="1" si="5"/>
        <v/>
      </c>
      <c r="AL10" s="130" t="str">
        <f t="shared" ca="1" si="5"/>
        <v/>
      </c>
      <c r="AM10" s="130" t="str">
        <f t="shared" ca="1" si="5"/>
        <v/>
      </c>
      <c r="AN10" s="130" t="str">
        <f t="shared" ca="1" si="5"/>
        <v/>
      </c>
      <c r="AO10" s="130" t="str">
        <f t="shared" ca="1" si="5"/>
        <v/>
      </c>
      <c r="AP10" s="130" t="str">
        <f t="shared" ca="1" si="5"/>
        <v/>
      </c>
      <c r="AQ10" s="130" t="str">
        <f t="shared" ca="1" si="5"/>
        <v/>
      </c>
      <c r="AR10" s="130" t="str">
        <f t="shared" ca="1" si="5"/>
        <v/>
      </c>
      <c r="AS10" s="130" t="str">
        <f t="shared" ca="1" si="5"/>
        <v/>
      </c>
      <c r="AT10" s="130" t="str">
        <f t="shared" ref="AT10:BC11" ca="1" si="6">IF(HP303="","",HP303)</f>
        <v/>
      </c>
      <c r="AU10" s="130" t="str">
        <f t="shared" ca="1" si="6"/>
        <v/>
      </c>
      <c r="AV10" s="130" t="str">
        <f t="shared" ca="1" si="6"/>
        <v/>
      </c>
      <c r="AW10" s="130" t="str">
        <f t="shared" ca="1" si="6"/>
        <v/>
      </c>
      <c r="AX10" s="130" t="str">
        <f t="shared" ca="1" si="6"/>
        <v/>
      </c>
      <c r="AY10" s="130" t="str">
        <f t="shared" ca="1" si="6"/>
        <v/>
      </c>
      <c r="AZ10" s="130" t="str">
        <f t="shared" ca="1" si="6"/>
        <v/>
      </c>
      <c r="BA10" s="130" t="str">
        <f t="shared" ca="1" si="6"/>
        <v/>
      </c>
      <c r="BB10" s="130" t="str">
        <f t="shared" ca="1" si="6"/>
        <v/>
      </c>
      <c r="BC10" s="135" t="str">
        <f t="shared" ca="1" si="6"/>
        <v/>
      </c>
    </row>
    <row r="11" spans="1:107" ht="17.25" customHeight="1" x14ac:dyDescent="0.2">
      <c r="A11" s="353" t="s">
        <v>126</v>
      </c>
      <c r="B11" s="354"/>
      <c r="C11" s="142" t="s">
        <v>78</v>
      </c>
      <c r="D11" s="129">
        <v>4</v>
      </c>
      <c r="E11" s="344"/>
      <c r="F11" s="147" t="str">
        <f t="shared" ca="1" si="2"/>
        <v/>
      </c>
      <c r="G11" s="127" t="str">
        <f t="shared" ca="1" si="2"/>
        <v/>
      </c>
      <c r="H11" s="127" t="str">
        <f t="shared" ca="1" si="2"/>
        <v/>
      </c>
      <c r="I11" s="127" t="str">
        <f t="shared" ca="1" si="2"/>
        <v/>
      </c>
      <c r="J11" s="127" t="str">
        <f t="shared" ca="1" si="2"/>
        <v/>
      </c>
      <c r="K11" s="127" t="str">
        <f t="shared" ca="1" si="2"/>
        <v/>
      </c>
      <c r="L11" s="127" t="str">
        <f t="shared" ca="1" si="2"/>
        <v/>
      </c>
      <c r="M11" s="127" t="str">
        <f t="shared" ca="1" si="2"/>
        <v/>
      </c>
      <c r="N11" s="127" t="str">
        <f t="shared" ca="1" si="2"/>
        <v/>
      </c>
      <c r="O11" s="127" t="str">
        <f t="shared" ca="1" si="2"/>
        <v/>
      </c>
      <c r="P11" s="127" t="str">
        <f t="shared" ca="1" si="3"/>
        <v/>
      </c>
      <c r="Q11" s="127" t="str">
        <f t="shared" ca="1" si="3"/>
        <v/>
      </c>
      <c r="R11" s="127" t="str">
        <f t="shared" ca="1" si="3"/>
        <v/>
      </c>
      <c r="S11" s="127" t="str">
        <f t="shared" ca="1" si="3"/>
        <v/>
      </c>
      <c r="T11" s="127" t="str">
        <f t="shared" ca="1" si="3"/>
        <v/>
      </c>
      <c r="U11" s="127" t="str">
        <f t="shared" ca="1" si="3"/>
        <v/>
      </c>
      <c r="V11" s="127" t="str">
        <f t="shared" ca="1" si="3"/>
        <v/>
      </c>
      <c r="W11" s="127" t="str">
        <f t="shared" ca="1" si="3"/>
        <v/>
      </c>
      <c r="X11" s="127" t="str">
        <f t="shared" ca="1" si="3"/>
        <v/>
      </c>
      <c r="Y11" s="127" t="str">
        <f t="shared" ca="1" si="3"/>
        <v/>
      </c>
      <c r="Z11" s="127" t="str">
        <f t="shared" ca="1" si="4"/>
        <v/>
      </c>
      <c r="AA11" s="127" t="str">
        <f t="shared" ca="1" si="4"/>
        <v/>
      </c>
      <c r="AB11" s="127" t="str">
        <f t="shared" ca="1" si="4"/>
        <v/>
      </c>
      <c r="AC11" s="127" t="str">
        <f t="shared" ca="1" si="4"/>
        <v/>
      </c>
      <c r="AD11" s="127" t="str">
        <f t="shared" ca="1" si="4"/>
        <v/>
      </c>
      <c r="AE11" s="127" t="str">
        <f t="shared" ca="1" si="4"/>
        <v/>
      </c>
      <c r="AF11" s="127" t="str">
        <f t="shared" ca="1" si="4"/>
        <v/>
      </c>
      <c r="AG11" s="127" t="str">
        <f t="shared" ca="1" si="4"/>
        <v/>
      </c>
      <c r="AH11" s="127" t="str">
        <f t="shared" ca="1" si="4"/>
        <v/>
      </c>
      <c r="AI11" s="127" t="str">
        <f t="shared" ca="1" si="4"/>
        <v/>
      </c>
      <c r="AJ11" s="127" t="str">
        <f t="shared" ca="1" si="5"/>
        <v/>
      </c>
      <c r="AK11" s="127" t="str">
        <f t="shared" ca="1" si="5"/>
        <v/>
      </c>
      <c r="AL11" s="127" t="str">
        <f t="shared" ca="1" si="5"/>
        <v/>
      </c>
      <c r="AM11" s="127" t="str">
        <f t="shared" ca="1" si="5"/>
        <v/>
      </c>
      <c r="AN11" s="127" t="str">
        <f t="shared" ca="1" si="5"/>
        <v/>
      </c>
      <c r="AO11" s="127" t="str">
        <f t="shared" ca="1" si="5"/>
        <v/>
      </c>
      <c r="AP11" s="127" t="str">
        <f t="shared" ca="1" si="5"/>
        <v/>
      </c>
      <c r="AQ11" s="127" t="str">
        <f t="shared" ca="1" si="5"/>
        <v/>
      </c>
      <c r="AR11" s="127" t="str">
        <f t="shared" ca="1" si="5"/>
        <v/>
      </c>
      <c r="AS11" s="127" t="str">
        <f t="shared" ca="1" si="5"/>
        <v/>
      </c>
      <c r="AT11" s="127" t="str">
        <f t="shared" ca="1" si="6"/>
        <v/>
      </c>
      <c r="AU11" s="127" t="str">
        <f t="shared" ca="1" si="6"/>
        <v/>
      </c>
      <c r="AV11" s="127" t="str">
        <f t="shared" ca="1" si="6"/>
        <v/>
      </c>
      <c r="AW11" s="127" t="str">
        <f t="shared" ca="1" si="6"/>
        <v/>
      </c>
      <c r="AX11" s="127" t="str">
        <f t="shared" ca="1" si="6"/>
        <v/>
      </c>
      <c r="AY11" s="127" t="str">
        <f t="shared" ca="1" si="6"/>
        <v/>
      </c>
      <c r="AZ11" s="127" t="str">
        <f t="shared" ca="1" si="6"/>
        <v/>
      </c>
      <c r="BA11" s="127" t="str">
        <f t="shared" ca="1" si="6"/>
        <v/>
      </c>
      <c r="BB11" s="127" t="str">
        <f t="shared" ca="1" si="6"/>
        <v/>
      </c>
      <c r="BC11" s="136" t="str">
        <f t="shared" ca="1" si="6"/>
        <v/>
      </c>
    </row>
    <row r="12" spans="1:107" ht="10.5" customHeight="1" x14ac:dyDescent="0.2">
      <c r="A12" s="332">
        <v>6</v>
      </c>
      <c r="B12" s="329"/>
      <c r="C12" s="143" t="s">
        <v>134</v>
      </c>
      <c r="D12" s="124"/>
      <c r="E12" s="144"/>
      <c r="F12" s="125"/>
      <c r="G12" s="12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114"/>
      <c r="AJ12" s="114"/>
      <c r="AK12" s="114"/>
      <c r="AL12" s="114"/>
      <c r="AM12" s="114"/>
      <c r="AN12" s="114"/>
      <c r="AO12" s="114"/>
      <c r="AP12" s="114"/>
      <c r="AQ12" s="114"/>
      <c r="AR12" s="114"/>
      <c r="AS12" s="114"/>
      <c r="AT12" s="114"/>
      <c r="AU12" s="114"/>
      <c r="AV12" s="114"/>
      <c r="AW12" s="114"/>
      <c r="AX12" s="114"/>
      <c r="AY12" s="114"/>
      <c r="AZ12" s="114"/>
      <c r="BA12" s="114"/>
      <c r="BB12" s="114"/>
      <c r="BC12" s="46"/>
    </row>
    <row r="13" spans="1:107" ht="14.1" customHeight="1" x14ac:dyDescent="0.2">
      <c r="A13" s="330" t="str">
        <f t="shared" ref="A13:A48" ca="1" si="7">IF(OFFSET($FS$304,ROW(1:1)-1,0)=0,"",OFFSET($FS$304,ROW(1:1)-1,0))</f>
        <v/>
      </c>
      <c r="B13" s="331"/>
      <c r="C13" s="331"/>
      <c r="D13" s="331"/>
      <c r="E13" s="150" t="str">
        <f t="shared" ref="E13:E48" ca="1" si="8">IF(GA305="","",GA305)</f>
        <v/>
      </c>
      <c r="F13" s="126" t="str">
        <f t="shared" ref="F13:F48" ca="1" si="9">IF(GB305="","",GB305)</f>
        <v/>
      </c>
      <c r="G13" s="126" t="str">
        <f t="shared" ref="G13:G48" ca="1" si="10">IF(GC305="","",GC305)</f>
        <v/>
      </c>
      <c r="H13" s="126" t="str">
        <f t="shared" ref="H13:H48" ca="1" si="11">IF(GD305="","",GD305)</f>
        <v/>
      </c>
      <c r="I13" s="126" t="str">
        <f t="shared" ref="I13:I48" ca="1" si="12">IF(GE305="","",GE305)</f>
        <v/>
      </c>
      <c r="J13" s="126" t="str">
        <f t="shared" ref="J13:J48" ca="1" si="13">IF(GF305="","",GF305)</f>
        <v/>
      </c>
      <c r="K13" s="126" t="str">
        <f t="shared" ref="K13:K48" ca="1" si="14">IF(GG305="","",GG305)</f>
        <v/>
      </c>
      <c r="L13" s="126" t="str">
        <f t="shared" ref="L13:L48" ca="1" si="15">IF(GH305="","",GH305)</f>
        <v/>
      </c>
      <c r="M13" s="126" t="str">
        <f t="shared" ref="M13:M48" ca="1" si="16">IF(GI305="","",GI305)</f>
        <v/>
      </c>
      <c r="N13" s="126" t="str">
        <f t="shared" ref="N13:N48" ca="1" si="17">IF(GJ305="","",GJ305)</f>
        <v/>
      </c>
      <c r="O13" s="126" t="str">
        <f t="shared" ref="O13:O48" ca="1" si="18">IF(GK305="","",GK305)</f>
        <v/>
      </c>
      <c r="P13" s="126" t="str">
        <f t="shared" ref="P13:P48" ca="1" si="19">IF(GL305="","",GL305)</f>
        <v/>
      </c>
      <c r="Q13" s="126" t="str">
        <f t="shared" ref="Q13:Q48" ca="1" si="20">IF(GM305="","",GM305)</f>
        <v/>
      </c>
      <c r="R13" s="126" t="str">
        <f t="shared" ref="R13:R48" ca="1" si="21">IF(GN305="","",GN305)</f>
        <v/>
      </c>
      <c r="S13" s="126" t="str">
        <f t="shared" ref="S13:S48" ca="1" si="22">IF(GO305="","",GO305)</f>
        <v/>
      </c>
      <c r="T13" s="126" t="str">
        <f t="shared" ref="T13:T48" ca="1" si="23">IF(GP305="","",GP305)</f>
        <v/>
      </c>
      <c r="U13" s="126" t="str">
        <f t="shared" ref="U13:U48" ca="1" si="24">IF(GQ305="","",GQ305)</f>
        <v/>
      </c>
      <c r="V13" s="126" t="str">
        <f t="shared" ref="V13:V48" ca="1" si="25">IF(GR305="","",GR305)</f>
        <v/>
      </c>
      <c r="W13" s="126" t="str">
        <f t="shared" ref="W13:W48" ca="1" si="26">IF(GS305="","",GS305)</f>
        <v/>
      </c>
      <c r="X13" s="126" t="str">
        <f t="shared" ref="X13:X48" ca="1" si="27">IF(GT305="","",GT305)</f>
        <v/>
      </c>
      <c r="Y13" s="126" t="str">
        <f t="shared" ref="Y13:Y48" ca="1" si="28">IF(GU305="","",GU305)</f>
        <v/>
      </c>
      <c r="Z13" s="126" t="str">
        <f t="shared" ref="Z13:Z48" ca="1" si="29">IF(GV305="","",GV305)</f>
        <v/>
      </c>
      <c r="AA13" s="126" t="str">
        <f t="shared" ref="AA13:AA48" ca="1" si="30">IF(GW305="","",GW305)</f>
        <v/>
      </c>
      <c r="AB13" s="126" t="str">
        <f t="shared" ref="AB13:AB48" ca="1" si="31">IF(GX305="","",GX305)</f>
        <v/>
      </c>
      <c r="AC13" s="126" t="str">
        <f t="shared" ref="AC13:AC48" ca="1" si="32">IF(GY305="","",GY305)</f>
        <v/>
      </c>
      <c r="AD13" s="126" t="str">
        <f t="shared" ref="AD13:AD48" ca="1" si="33">IF(GZ305="","",GZ305)</f>
        <v/>
      </c>
      <c r="AE13" s="126" t="str">
        <f t="shared" ref="AE13:AE48" ca="1" si="34">IF(HA305="","",HA305)</f>
        <v/>
      </c>
      <c r="AF13" s="126" t="str">
        <f t="shared" ref="AF13:AF48" ca="1" si="35">IF(HB305="","",HB305)</f>
        <v/>
      </c>
      <c r="AG13" s="126" t="str">
        <f t="shared" ref="AG13:AG48" ca="1" si="36">IF(HC305="","",HC305)</f>
        <v/>
      </c>
      <c r="AH13" s="126" t="str">
        <f t="shared" ref="AH13:AH48" ca="1" si="37">IF(HD305="","",HD305)</f>
        <v/>
      </c>
      <c r="AI13" s="126" t="str">
        <f t="shared" ref="AI13:AI48" ca="1" si="38">IF(HE305="","",HE305)</f>
        <v/>
      </c>
      <c r="AJ13" s="126" t="str">
        <f t="shared" ref="AJ13:AJ48" ca="1" si="39">IF(HF305="","",HF305)</f>
        <v/>
      </c>
      <c r="AK13" s="126" t="str">
        <f t="shared" ref="AK13:AK48" ca="1" si="40">IF(HG305="","",HG305)</f>
        <v/>
      </c>
      <c r="AL13" s="126" t="str">
        <f t="shared" ref="AL13:AL48" ca="1" si="41">IF(HH305="","",HH305)</f>
        <v/>
      </c>
      <c r="AM13" s="126" t="str">
        <f t="shared" ref="AM13:AM48" ca="1" si="42">IF(HI305="","",HI305)</f>
        <v/>
      </c>
      <c r="AN13" s="126" t="str">
        <f t="shared" ref="AN13:AN48" ca="1" si="43">IF(HJ305="","",HJ305)</f>
        <v/>
      </c>
      <c r="AO13" s="126" t="str">
        <f t="shared" ref="AO13:AO48" ca="1" si="44">IF(HK305="","",HK305)</f>
        <v/>
      </c>
      <c r="AP13" s="126" t="str">
        <f t="shared" ref="AP13:AP48" ca="1" si="45">IF(HL305="","",HL305)</f>
        <v/>
      </c>
      <c r="AQ13" s="126" t="str">
        <f t="shared" ref="AQ13:AQ48" ca="1" si="46">IF(HM305="","",HM305)</f>
        <v/>
      </c>
      <c r="AR13" s="126" t="str">
        <f t="shared" ref="AR13:AR48" ca="1" si="47">IF(HN305="","",HN305)</f>
        <v/>
      </c>
      <c r="AS13" s="126" t="str">
        <f t="shared" ref="AS13:AS48" ca="1" si="48">IF(HO305="","",HO305)</f>
        <v/>
      </c>
      <c r="AT13" s="126" t="str">
        <f t="shared" ref="AT13:AT48" ca="1" si="49">IF(HP305="","",HP305)</f>
        <v/>
      </c>
      <c r="AU13" s="126" t="str">
        <f t="shared" ref="AU13:AU48" ca="1" si="50">IF(HQ305="","",HQ305)</f>
        <v/>
      </c>
      <c r="AV13" s="126" t="str">
        <f t="shared" ref="AV13:AV48" ca="1" si="51">IF(HR305="","",HR305)</f>
        <v/>
      </c>
      <c r="AW13" s="126" t="str">
        <f t="shared" ref="AW13:AW48" ca="1" si="52">IF(HS305="","",HS305)</f>
        <v/>
      </c>
      <c r="AX13" s="126" t="str">
        <f t="shared" ref="AX13:AX48" ca="1" si="53">IF(HT305="","",HT305)</f>
        <v/>
      </c>
      <c r="AY13" s="126" t="str">
        <f t="shared" ref="AY13:AY48" ca="1" si="54">IF(HU305="","",HU305)</f>
        <v/>
      </c>
      <c r="AZ13" s="126" t="str">
        <f t="shared" ref="AZ13:AZ48" ca="1" si="55">IF(HV305="","",HV305)</f>
        <v/>
      </c>
      <c r="BA13" s="126" t="str">
        <f t="shared" ref="BA13:BA48" ca="1" si="56">IF(HW305="","",HW305)</f>
        <v/>
      </c>
      <c r="BB13" s="126" t="str">
        <f t="shared" ref="BB13:BB48" ca="1" si="57">IF(HX305="","",HX305)</f>
        <v/>
      </c>
      <c r="BC13" s="151" t="str">
        <f t="shared" ref="BC13:BC48" ca="1" si="58">IF(HY305="","",HY305)</f>
        <v/>
      </c>
    </row>
    <row r="14" spans="1:107" ht="14.1" customHeight="1" x14ac:dyDescent="0.2">
      <c r="A14" s="330" t="str">
        <f t="shared" ca="1" si="7"/>
        <v/>
      </c>
      <c r="B14" s="331"/>
      <c r="C14" s="331"/>
      <c r="D14" s="331"/>
      <c r="E14" s="150" t="str">
        <f t="shared" ca="1" si="8"/>
        <v/>
      </c>
      <c r="F14" s="126" t="str">
        <f t="shared" ca="1" si="9"/>
        <v/>
      </c>
      <c r="G14" s="126" t="str">
        <f t="shared" ca="1" si="10"/>
        <v/>
      </c>
      <c r="H14" s="126" t="str">
        <f t="shared" ca="1" si="11"/>
        <v/>
      </c>
      <c r="I14" s="126" t="str">
        <f t="shared" ca="1" si="12"/>
        <v/>
      </c>
      <c r="J14" s="126" t="str">
        <f t="shared" ca="1" si="13"/>
        <v/>
      </c>
      <c r="K14" s="126" t="str">
        <f t="shared" ca="1" si="14"/>
        <v/>
      </c>
      <c r="L14" s="126" t="str">
        <f t="shared" ca="1" si="15"/>
        <v/>
      </c>
      <c r="M14" s="126" t="str">
        <f t="shared" ca="1" si="16"/>
        <v/>
      </c>
      <c r="N14" s="126" t="str">
        <f t="shared" ca="1" si="17"/>
        <v/>
      </c>
      <c r="O14" s="126" t="str">
        <f t="shared" ca="1" si="18"/>
        <v/>
      </c>
      <c r="P14" s="126" t="str">
        <f t="shared" ca="1" si="19"/>
        <v/>
      </c>
      <c r="Q14" s="126" t="str">
        <f t="shared" ca="1" si="20"/>
        <v/>
      </c>
      <c r="R14" s="126" t="str">
        <f t="shared" ca="1" si="21"/>
        <v/>
      </c>
      <c r="S14" s="126" t="str">
        <f t="shared" ca="1" si="22"/>
        <v/>
      </c>
      <c r="T14" s="126" t="str">
        <f t="shared" ca="1" si="23"/>
        <v/>
      </c>
      <c r="U14" s="126" t="str">
        <f t="shared" ca="1" si="24"/>
        <v/>
      </c>
      <c r="V14" s="126" t="str">
        <f t="shared" ca="1" si="25"/>
        <v/>
      </c>
      <c r="W14" s="126" t="str">
        <f t="shared" ca="1" si="26"/>
        <v/>
      </c>
      <c r="X14" s="126" t="str">
        <f t="shared" ca="1" si="27"/>
        <v/>
      </c>
      <c r="Y14" s="126" t="str">
        <f t="shared" ca="1" si="28"/>
        <v/>
      </c>
      <c r="Z14" s="126" t="str">
        <f t="shared" ca="1" si="29"/>
        <v/>
      </c>
      <c r="AA14" s="126" t="str">
        <f t="shared" ca="1" si="30"/>
        <v/>
      </c>
      <c r="AB14" s="126" t="str">
        <f t="shared" ca="1" si="31"/>
        <v/>
      </c>
      <c r="AC14" s="126" t="str">
        <f t="shared" ca="1" si="32"/>
        <v/>
      </c>
      <c r="AD14" s="126" t="str">
        <f t="shared" ca="1" si="33"/>
        <v/>
      </c>
      <c r="AE14" s="126" t="str">
        <f t="shared" ca="1" si="34"/>
        <v/>
      </c>
      <c r="AF14" s="126" t="str">
        <f t="shared" ca="1" si="35"/>
        <v/>
      </c>
      <c r="AG14" s="126" t="str">
        <f t="shared" ca="1" si="36"/>
        <v/>
      </c>
      <c r="AH14" s="126" t="str">
        <f t="shared" ca="1" si="37"/>
        <v/>
      </c>
      <c r="AI14" s="126" t="str">
        <f t="shared" ca="1" si="38"/>
        <v/>
      </c>
      <c r="AJ14" s="126" t="str">
        <f t="shared" ca="1" si="39"/>
        <v/>
      </c>
      <c r="AK14" s="126" t="str">
        <f t="shared" ca="1" si="40"/>
        <v/>
      </c>
      <c r="AL14" s="126" t="str">
        <f t="shared" ca="1" si="41"/>
        <v/>
      </c>
      <c r="AM14" s="126" t="str">
        <f t="shared" ca="1" si="42"/>
        <v/>
      </c>
      <c r="AN14" s="126" t="str">
        <f t="shared" ca="1" si="43"/>
        <v/>
      </c>
      <c r="AO14" s="126" t="str">
        <f t="shared" ca="1" si="44"/>
        <v/>
      </c>
      <c r="AP14" s="126" t="str">
        <f t="shared" ca="1" si="45"/>
        <v/>
      </c>
      <c r="AQ14" s="126" t="str">
        <f t="shared" ca="1" si="46"/>
        <v/>
      </c>
      <c r="AR14" s="126" t="str">
        <f t="shared" ca="1" si="47"/>
        <v/>
      </c>
      <c r="AS14" s="126" t="str">
        <f t="shared" ca="1" si="48"/>
        <v/>
      </c>
      <c r="AT14" s="126" t="str">
        <f t="shared" ca="1" si="49"/>
        <v/>
      </c>
      <c r="AU14" s="126" t="str">
        <f t="shared" ca="1" si="50"/>
        <v/>
      </c>
      <c r="AV14" s="126" t="str">
        <f t="shared" ca="1" si="51"/>
        <v/>
      </c>
      <c r="AW14" s="126" t="str">
        <f t="shared" ca="1" si="52"/>
        <v/>
      </c>
      <c r="AX14" s="126" t="str">
        <f t="shared" ca="1" si="53"/>
        <v/>
      </c>
      <c r="AY14" s="126" t="str">
        <f t="shared" ca="1" si="54"/>
        <v/>
      </c>
      <c r="AZ14" s="126" t="str">
        <f t="shared" ca="1" si="55"/>
        <v/>
      </c>
      <c r="BA14" s="126" t="str">
        <f t="shared" ca="1" si="56"/>
        <v/>
      </c>
      <c r="BB14" s="126" t="str">
        <f t="shared" ca="1" si="57"/>
        <v/>
      </c>
      <c r="BC14" s="151" t="str">
        <f t="shared" ca="1" si="58"/>
        <v/>
      </c>
    </row>
    <row r="15" spans="1:107" ht="14.1" customHeight="1" x14ac:dyDescent="0.2">
      <c r="A15" s="330" t="str">
        <f t="shared" ca="1" si="7"/>
        <v/>
      </c>
      <c r="B15" s="331"/>
      <c r="C15" s="331"/>
      <c r="D15" s="331"/>
      <c r="E15" s="150" t="str">
        <f t="shared" ca="1" si="8"/>
        <v/>
      </c>
      <c r="F15" s="126" t="str">
        <f t="shared" ca="1" si="9"/>
        <v/>
      </c>
      <c r="G15" s="126" t="str">
        <f t="shared" ca="1" si="10"/>
        <v/>
      </c>
      <c r="H15" s="126" t="str">
        <f t="shared" ca="1" si="11"/>
        <v/>
      </c>
      <c r="I15" s="126" t="str">
        <f t="shared" ca="1" si="12"/>
        <v/>
      </c>
      <c r="J15" s="126" t="str">
        <f t="shared" ca="1" si="13"/>
        <v/>
      </c>
      <c r="K15" s="126" t="str">
        <f t="shared" ca="1" si="14"/>
        <v/>
      </c>
      <c r="L15" s="126" t="str">
        <f t="shared" ca="1" si="15"/>
        <v/>
      </c>
      <c r="M15" s="126" t="str">
        <f t="shared" ca="1" si="16"/>
        <v/>
      </c>
      <c r="N15" s="126" t="str">
        <f t="shared" ca="1" si="17"/>
        <v/>
      </c>
      <c r="O15" s="126" t="str">
        <f t="shared" ca="1" si="18"/>
        <v/>
      </c>
      <c r="P15" s="126" t="str">
        <f t="shared" ca="1" si="19"/>
        <v/>
      </c>
      <c r="Q15" s="126" t="str">
        <f t="shared" ca="1" si="20"/>
        <v/>
      </c>
      <c r="R15" s="126" t="str">
        <f t="shared" ca="1" si="21"/>
        <v/>
      </c>
      <c r="S15" s="126" t="str">
        <f t="shared" ca="1" si="22"/>
        <v/>
      </c>
      <c r="T15" s="126" t="str">
        <f t="shared" ca="1" si="23"/>
        <v/>
      </c>
      <c r="U15" s="126" t="str">
        <f t="shared" ca="1" si="24"/>
        <v/>
      </c>
      <c r="V15" s="126" t="str">
        <f t="shared" ca="1" si="25"/>
        <v/>
      </c>
      <c r="W15" s="126" t="str">
        <f t="shared" ca="1" si="26"/>
        <v/>
      </c>
      <c r="X15" s="126" t="str">
        <f t="shared" ca="1" si="27"/>
        <v/>
      </c>
      <c r="Y15" s="126" t="str">
        <f t="shared" ca="1" si="28"/>
        <v/>
      </c>
      <c r="Z15" s="126" t="str">
        <f t="shared" ca="1" si="29"/>
        <v/>
      </c>
      <c r="AA15" s="126" t="str">
        <f t="shared" ca="1" si="30"/>
        <v/>
      </c>
      <c r="AB15" s="126" t="str">
        <f t="shared" ca="1" si="31"/>
        <v/>
      </c>
      <c r="AC15" s="126" t="str">
        <f t="shared" ca="1" si="32"/>
        <v/>
      </c>
      <c r="AD15" s="126" t="str">
        <f t="shared" ca="1" si="33"/>
        <v/>
      </c>
      <c r="AE15" s="126" t="str">
        <f t="shared" ca="1" si="34"/>
        <v/>
      </c>
      <c r="AF15" s="126" t="str">
        <f t="shared" ca="1" si="35"/>
        <v/>
      </c>
      <c r="AG15" s="126" t="str">
        <f t="shared" ca="1" si="36"/>
        <v/>
      </c>
      <c r="AH15" s="126" t="str">
        <f t="shared" ca="1" si="37"/>
        <v/>
      </c>
      <c r="AI15" s="126" t="str">
        <f t="shared" ca="1" si="38"/>
        <v/>
      </c>
      <c r="AJ15" s="126" t="str">
        <f t="shared" ca="1" si="39"/>
        <v/>
      </c>
      <c r="AK15" s="126" t="str">
        <f t="shared" ca="1" si="40"/>
        <v/>
      </c>
      <c r="AL15" s="126" t="str">
        <f t="shared" ca="1" si="41"/>
        <v/>
      </c>
      <c r="AM15" s="126" t="str">
        <f t="shared" ca="1" si="42"/>
        <v/>
      </c>
      <c r="AN15" s="126" t="str">
        <f t="shared" ca="1" si="43"/>
        <v/>
      </c>
      <c r="AO15" s="126" t="str">
        <f t="shared" ca="1" si="44"/>
        <v/>
      </c>
      <c r="AP15" s="126" t="str">
        <f t="shared" ca="1" si="45"/>
        <v/>
      </c>
      <c r="AQ15" s="126" t="str">
        <f t="shared" ca="1" si="46"/>
        <v/>
      </c>
      <c r="AR15" s="126" t="str">
        <f t="shared" ca="1" si="47"/>
        <v/>
      </c>
      <c r="AS15" s="126" t="str">
        <f t="shared" ca="1" si="48"/>
        <v/>
      </c>
      <c r="AT15" s="126" t="str">
        <f t="shared" ca="1" si="49"/>
        <v/>
      </c>
      <c r="AU15" s="126" t="str">
        <f t="shared" ca="1" si="50"/>
        <v/>
      </c>
      <c r="AV15" s="126" t="str">
        <f t="shared" ca="1" si="51"/>
        <v/>
      </c>
      <c r="AW15" s="126" t="str">
        <f t="shared" ca="1" si="52"/>
        <v/>
      </c>
      <c r="AX15" s="126" t="str">
        <f t="shared" ca="1" si="53"/>
        <v/>
      </c>
      <c r="AY15" s="126" t="str">
        <f t="shared" ca="1" si="54"/>
        <v/>
      </c>
      <c r="AZ15" s="126" t="str">
        <f t="shared" ca="1" si="55"/>
        <v/>
      </c>
      <c r="BA15" s="126" t="str">
        <f t="shared" ca="1" si="56"/>
        <v/>
      </c>
      <c r="BB15" s="126" t="str">
        <f t="shared" ca="1" si="57"/>
        <v/>
      </c>
      <c r="BC15" s="151" t="str">
        <f t="shared" ca="1" si="58"/>
        <v/>
      </c>
    </row>
    <row r="16" spans="1:107" ht="14.1" customHeight="1" x14ac:dyDescent="0.2">
      <c r="A16" s="330" t="str">
        <f t="shared" ca="1" si="7"/>
        <v/>
      </c>
      <c r="B16" s="331"/>
      <c r="C16" s="331"/>
      <c r="D16" s="331"/>
      <c r="E16" s="150" t="str">
        <f t="shared" ca="1" si="8"/>
        <v/>
      </c>
      <c r="F16" s="126" t="str">
        <f t="shared" ca="1" si="9"/>
        <v/>
      </c>
      <c r="G16" s="126" t="str">
        <f t="shared" ca="1" si="10"/>
        <v/>
      </c>
      <c r="H16" s="126" t="str">
        <f t="shared" ca="1" si="11"/>
        <v/>
      </c>
      <c r="I16" s="126" t="str">
        <f t="shared" ca="1" si="12"/>
        <v/>
      </c>
      <c r="J16" s="126" t="str">
        <f t="shared" ca="1" si="13"/>
        <v/>
      </c>
      <c r="K16" s="126" t="str">
        <f t="shared" ca="1" si="14"/>
        <v/>
      </c>
      <c r="L16" s="126" t="str">
        <f t="shared" ca="1" si="15"/>
        <v/>
      </c>
      <c r="M16" s="126" t="str">
        <f t="shared" ca="1" si="16"/>
        <v/>
      </c>
      <c r="N16" s="126" t="str">
        <f t="shared" ca="1" si="17"/>
        <v/>
      </c>
      <c r="O16" s="126" t="str">
        <f t="shared" ca="1" si="18"/>
        <v/>
      </c>
      <c r="P16" s="126" t="str">
        <f t="shared" ca="1" si="19"/>
        <v/>
      </c>
      <c r="Q16" s="126" t="str">
        <f t="shared" ca="1" si="20"/>
        <v/>
      </c>
      <c r="R16" s="126" t="str">
        <f t="shared" ca="1" si="21"/>
        <v/>
      </c>
      <c r="S16" s="126" t="str">
        <f t="shared" ca="1" si="22"/>
        <v/>
      </c>
      <c r="T16" s="126" t="str">
        <f t="shared" ca="1" si="23"/>
        <v/>
      </c>
      <c r="U16" s="126" t="str">
        <f t="shared" ca="1" si="24"/>
        <v/>
      </c>
      <c r="V16" s="126" t="str">
        <f t="shared" ca="1" si="25"/>
        <v/>
      </c>
      <c r="W16" s="126" t="str">
        <f t="shared" ca="1" si="26"/>
        <v/>
      </c>
      <c r="X16" s="126" t="str">
        <f t="shared" ca="1" si="27"/>
        <v/>
      </c>
      <c r="Y16" s="126" t="str">
        <f t="shared" ca="1" si="28"/>
        <v/>
      </c>
      <c r="Z16" s="126" t="str">
        <f t="shared" ca="1" si="29"/>
        <v/>
      </c>
      <c r="AA16" s="126" t="str">
        <f t="shared" ca="1" si="30"/>
        <v/>
      </c>
      <c r="AB16" s="126" t="str">
        <f t="shared" ca="1" si="31"/>
        <v/>
      </c>
      <c r="AC16" s="126" t="str">
        <f t="shared" ca="1" si="32"/>
        <v/>
      </c>
      <c r="AD16" s="126" t="str">
        <f t="shared" ca="1" si="33"/>
        <v/>
      </c>
      <c r="AE16" s="126" t="str">
        <f t="shared" ca="1" si="34"/>
        <v/>
      </c>
      <c r="AF16" s="126" t="str">
        <f t="shared" ca="1" si="35"/>
        <v/>
      </c>
      <c r="AG16" s="126" t="str">
        <f t="shared" ca="1" si="36"/>
        <v/>
      </c>
      <c r="AH16" s="126" t="str">
        <f t="shared" ca="1" si="37"/>
        <v/>
      </c>
      <c r="AI16" s="126" t="str">
        <f t="shared" ca="1" si="38"/>
        <v/>
      </c>
      <c r="AJ16" s="126" t="str">
        <f t="shared" ca="1" si="39"/>
        <v/>
      </c>
      <c r="AK16" s="126" t="str">
        <f t="shared" ca="1" si="40"/>
        <v/>
      </c>
      <c r="AL16" s="126" t="str">
        <f t="shared" ca="1" si="41"/>
        <v/>
      </c>
      <c r="AM16" s="126" t="str">
        <f t="shared" ca="1" si="42"/>
        <v/>
      </c>
      <c r="AN16" s="126" t="str">
        <f t="shared" ca="1" si="43"/>
        <v/>
      </c>
      <c r="AO16" s="126" t="str">
        <f t="shared" ca="1" si="44"/>
        <v/>
      </c>
      <c r="AP16" s="126" t="str">
        <f t="shared" ca="1" si="45"/>
        <v/>
      </c>
      <c r="AQ16" s="126" t="str">
        <f t="shared" ca="1" si="46"/>
        <v/>
      </c>
      <c r="AR16" s="126" t="str">
        <f t="shared" ca="1" si="47"/>
        <v/>
      </c>
      <c r="AS16" s="126" t="str">
        <f t="shared" ca="1" si="48"/>
        <v/>
      </c>
      <c r="AT16" s="126" t="str">
        <f t="shared" ca="1" si="49"/>
        <v/>
      </c>
      <c r="AU16" s="126" t="str">
        <f t="shared" ca="1" si="50"/>
        <v/>
      </c>
      <c r="AV16" s="126" t="str">
        <f t="shared" ca="1" si="51"/>
        <v/>
      </c>
      <c r="AW16" s="126" t="str">
        <f t="shared" ca="1" si="52"/>
        <v/>
      </c>
      <c r="AX16" s="126" t="str">
        <f t="shared" ca="1" si="53"/>
        <v/>
      </c>
      <c r="AY16" s="126" t="str">
        <f t="shared" ca="1" si="54"/>
        <v/>
      </c>
      <c r="AZ16" s="126" t="str">
        <f t="shared" ca="1" si="55"/>
        <v/>
      </c>
      <c r="BA16" s="126" t="str">
        <f t="shared" ca="1" si="56"/>
        <v/>
      </c>
      <c r="BB16" s="126" t="str">
        <f t="shared" ca="1" si="57"/>
        <v/>
      </c>
      <c r="BC16" s="151" t="str">
        <f t="shared" ca="1" si="58"/>
        <v/>
      </c>
    </row>
    <row r="17" spans="1:55" ht="14.1" customHeight="1" x14ac:dyDescent="0.2">
      <c r="A17" s="330" t="str">
        <f t="shared" ca="1" si="7"/>
        <v/>
      </c>
      <c r="B17" s="331"/>
      <c r="C17" s="331"/>
      <c r="D17" s="331"/>
      <c r="E17" s="150" t="str">
        <f t="shared" ca="1" si="8"/>
        <v/>
      </c>
      <c r="F17" s="126" t="str">
        <f t="shared" ca="1" si="9"/>
        <v/>
      </c>
      <c r="G17" s="126" t="str">
        <f t="shared" ca="1" si="10"/>
        <v/>
      </c>
      <c r="H17" s="126" t="str">
        <f t="shared" ca="1" si="11"/>
        <v/>
      </c>
      <c r="I17" s="126" t="str">
        <f t="shared" ca="1" si="12"/>
        <v/>
      </c>
      <c r="J17" s="126" t="str">
        <f t="shared" ca="1" si="13"/>
        <v/>
      </c>
      <c r="K17" s="126" t="str">
        <f t="shared" ca="1" si="14"/>
        <v/>
      </c>
      <c r="L17" s="126" t="str">
        <f t="shared" ca="1" si="15"/>
        <v/>
      </c>
      <c r="M17" s="126" t="str">
        <f t="shared" ca="1" si="16"/>
        <v/>
      </c>
      <c r="N17" s="126" t="str">
        <f t="shared" ca="1" si="17"/>
        <v/>
      </c>
      <c r="O17" s="126" t="str">
        <f t="shared" ca="1" si="18"/>
        <v/>
      </c>
      <c r="P17" s="126" t="str">
        <f t="shared" ca="1" si="19"/>
        <v/>
      </c>
      <c r="Q17" s="126" t="str">
        <f t="shared" ca="1" si="20"/>
        <v/>
      </c>
      <c r="R17" s="126" t="str">
        <f t="shared" ca="1" si="21"/>
        <v/>
      </c>
      <c r="S17" s="126" t="str">
        <f t="shared" ca="1" si="22"/>
        <v/>
      </c>
      <c r="T17" s="126" t="str">
        <f t="shared" ca="1" si="23"/>
        <v/>
      </c>
      <c r="U17" s="126" t="str">
        <f t="shared" ca="1" si="24"/>
        <v/>
      </c>
      <c r="V17" s="126" t="str">
        <f t="shared" ca="1" si="25"/>
        <v/>
      </c>
      <c r="W17" s="126" t="str">
        <f t="shared" ca="1" si="26"/>
        <v/>
      </c>
      <c r="X17" s="126" t="str">
        <f t="shared" ca="1" si="27"/>
        <v/>
      </c>
      <c r="Y17" s="126" t="str">
        <f t="shared" ca="1" si="28"/>
        <v/>
      </c>
      <c r="Z17" s="126" t="str">
        <f t="shared" ca="1" si="29"/>
        <v/>
      </c>
      <c r="AA17" s="126" t="str">
        <f t="shared" ca="1" si="30"/>
        <v/>
      </c>
      <c r="AB17" s="126" t="str">
        <f t="shared" ca="1" si="31"/>
        <v/>
      </c>
      <c r="AC17" s="126" t="str">
        <f t="shared" ca="1" si="32"/>
        <v/>
      </c>
      <c r="AD17" s="126" t="str">
        <f t="shared" ca="1" si="33"/>
        <v/>
      </c>
      <c r="AE17" s="126" t="str">
        <f t="shared" ca="1" si="34"/>
        <v/>
      </c>
      <c r="AF17" s="126" t="str">
        <f t="shared" ca="1" si="35"/>
        <v/>
      </c>
      <c r="AG17" s="126" t="str">
        <f t="shared" ca="1" si="36"/>
        <v/>
      </c>
      <c r="AH17" s="126" t="str">
        <f t="shared" ca="1" si="37"/>
        <v/>
      </c>
      <c r="AI17" s="126" t="str">
        <f t="shared" ca="1" si="38"/>
        <v/>
      </c>
      <c r="AJ17" s="126" t="str">
        <f t="shared" ca="1" si="39"/>
        <v/>
      </c>
      <c r="AK17" s="126" t="str">
        <f t="shared" ca="1" si="40"/>
        <v/>
      </c>
      <c r="AL17" s="126" t="str">
        <f t="shared" ca="1" si="41"/>
        <v/>
      </c>
      <c r="AM17" s="126" t="str">
        <f t="shared" ca="1" si="42"/>
        <v/>
      </c>
      <c r="AN17" s="126" t="str">
        <f t="shared" ca="1" si="43"/>
        <v/>
      </c>
      <c r="AO17" s="126" t="str">
        <f t="shared" ca="1" si="44"/>
        <v/>
      </c>
      <c r="AP17" s="126" t="str">
        <f t="shared" ca="1" si="45"/>
        <v/>
      </c>
      <c r="AQ17" s="126" t="str">
        <f t="shared" ca="1" si="46"/>
        <v/>
      </c>
      <c r="AR17" s="126" t="str">
        <f t="shared" ca="1" si="47"/>
        <v/>
      </c>
      <c r="AS17" s="126" t="str">
        <f t="shared" ca="1" si="48"/>
        <v/>
      </c>
      <c r="AT17" s="126" t="str">
        <f t="shared" ca="1" si="49"/>
        <v/>
      </c>
      <c r="AU17" s="126" t="str">
        <f t="shared" ca="1" si="50"/>
        <v/>
      </c>
      <c r="AV17" s="126" t="str">
        <f t="shared" ca="1" si="51"/>
        <v/>
      </c>
      <c r="AW17" s="126" t="str">
        <f t="shared" ca="1" si="52"/>
        <v/>
      </c>
      <c r="AX17" s="126" t="str">
        <f t="shared" ca="1" si="53"/>
        <v/>
      </c>
      <c r="AY17" s="126" t="str">
        <f t="shared" ca="1" si="54"/>
        <v/>
      </c>
      <c r="AZ17" s="126" t="str">
        <f t="shared" ca="1" si="55"/>
        <v/>
      </c>
      <c r="BA17" s="126" t="str">
        <f t="shared" ca="1" si="56"/>
        <v/>
      </c>
      <c r="BB17" s="126" t="str">
        <f t="shared" ca="1" si="57"/>
        <v/>
      </c>
      <c r="BC17" s="151" t="str">
        <f t="shared" ca="1" si="58"/>
        <v/>
      </c>
    </row>
    <row r="18" spans="1:55" ht="14.1" customHeight="1" x14ac:dyDescent="0.2">
      <c r="A18" s="330" t="str">
        <f t="shared" ca="1" si="7"/>
        <v/>
      </c>
      <c r="B18" s="331"/>
      <c r="C18" s="331"/>
      <c r="D18" s="331"/>
      <c r="E18" s="150" t="str">
        <f t="shared" ca="1" si="8"/>
        <v/>
      </c>
      <c r="F18" s="126" t="str">
        <f t="shared" ca="1" si="9"/>
        <v/>
      </c>
      <c r="G18" s="126" t="str">
        <f t="shared" ca="1" si="10"/>
        <v/>
      </c>
      <c r="H18" s="126" t="str">
        <f t="shared" ca="1" si="11"/>
        <v/>
      </c>
      <c r="I18" s="126" t="str">
        <f t="shared" ca="1" si="12"/>
        <v/>
      </c>
      <c r="J18" s="126" t="str">
        <f t="shared" ca="1" si="13"/>
        <v/>
      </c>
      <c r="K18" s="126" t="str">
        <f t="shared" ca="1" si="14"/>
        <v/>
      </c>
      <c r="L18" s="126" t="str">
        <f t="shared" ca="1" si="15"/>
        <v/>
      </c>
      <c r="M18" s="126" t="str">
        <f t="shared" ca="1" si="16"/>
        <v/>
      </c>
      <c r="N18" s="126" t="str">
        <f t="shared" ca="1" si="17"/>
        <v/>
      </c>
      <c r="O18" s="126" t="str">
        <f t="shared" ca="1" si="18"/>
        <v/>
      </c>
      <c r="P18" s="126" t="str">
        <f t="shared" ca="1" si="19"/>
        <v/>
      </c>
      <c r="Q18" s="126" t="str">
        <f t="shared" ca="1" si="20"/>
        <v/>
      </c>
      <c r="R18" s="126" t="str">
        <f t="shared" ca="1" si="21"/>
        <v/>
      </c>
      <c r="S18" s="126" t="str">
        <f t="shared" ca="1" si="22"/>
        <v/>
      </c>
      <c r="T18" s="126" t="str">
        <f t="shared" ca="1" si="23"/>
        <v/>
      </c>
      <c r="U18" s="126" t="str">
        <f t="shared" ca="1" si="24"/>
        <v/>
      </c>
      <c r="V18" s="126" t="str">
        <f t="shared" ca="1" si="25"/>
        <v/>
      </c>
      <c r="W18" s="126" t="str">
        <f t="shared" ca="1" si="26"/>
        <v/>
      </c>
      <c r="X18" s="126" t="str">
        <f t="shared" ca="1" si="27"/>
        <v/>
      </c>
      <c r="Y18" s="126" t="str">
        <f t="shared" ca="1" si="28"/>
        <v/>
      </c>
      <c r="Z18" s="126" t="str">
        <f t="shared" ca="1" si="29"/>
        <v/>
      </c>
      <c r="AA18" s="126" t="str">
        <f t="shared" ca="1" si="30"/>
        <v/>
      </c>
      <c r="AB18" s="126" t="str">
        <f t="shared" ca="1" si="31"/>
        <v/>
      </c>
      <c r="AC18" s="126" t="str">
        <f t="shared" ca="1" si="32"/>
        <v/>
      </c>
      <c r="AD18" s="126" t="str">
        <f t="shared" ca="1" si="33"/>
        <v/>
      </c>
      <c r="AE18" s="126" t="str">
        <f t="shared" ca="1" si="34"/>
        <v/>
      </c>
      <c r="AF18" s="126" t="str">
        <f t="shared" ca="1" si="35"/>
        <v/>
      </c>
      <c r="AG18" s="126" t="str">
        <f t="shared" ca="1" si="36"/>
        <v/>
      </c>
      <c r="AH18" s="126" t="str">
        <f t="shared" ca="1" si="37"/>
        <v/>
      </c>
      <c r="AI18" s="126" t="str">
        <f t="shared" ca="1" si="38"/>
        <v/>
      </c>
      <c r="AJ18" s="126" t="str">
        <f t="shared" ca="1" si="39"/>
        <v/>
      </c>
      <c r="AK18" s="126" t="str">
        <f t="shared" ca="1" si="40"/>
        <v/>
      </c>
      <c r="AL18" s="126" t="str">
        <f t="shared" ca="1" si="41"/>
        <v/>
      </c>
      <c r="AM18" s="126" t="str">
        <f t="shared" ca="1" si="42"/>
        <v/>
      </c>
      <c r="AN18" s="126" t="str">
        <f t="shared" ca="1" si="43"/>
        <v/>
      </c>
      <c r="AO18" s="126" t="str">
        <f t="shared" ca="1" si="44"/>
        <v/>
      </c>
      <c r="AP18" s="126" t="str">
        <f t="shared" ca="1" si="45"/>
        <v/>
      </c>
      <c r="AQ18" s="126" t="str">
        <f t="shared" ca="1" si="46"/>
        <v/>
      </c>
      <c r="AR18" s="126" t="str">
        <f t="shared" ca="1" si="47"/>
        <v/>
      </c>
      <c r="AS18" s="126" t="str">
        <f t="shared" ca="1" si="48"/>
        <v/>
      </c>
      <c r="AT18" s="126" t="str">
        <f t="shared" ca="1" si="49"/>
        <v/>
      </c>
      <c r="AU18" s="126" t="str">
        <f t="shared" ca="1" si="50"/>
        <v/>
      </c>
      <c r="AV18" s="126" t="str">
        <f t="shared" ca="1" si="51"/>
        <v/>
      </c>
      <c r="AW18" s="126" t="str">
        <f t="shared" ca="1" si="52"/>
        <v/>
      </c>
      <c r="AX18" s="126" t="str">
        <f t="shared" ca="1" si="53"/>
        <v/>
      </c>
      <c r="AY18" s="126" t="str">
        <f t="shared" ca="1" si="54"/>
        <v/>
      </c>
      <c r="AZ18" s="126" t="str">
        <f t="shared" ca="1" si="55"/>
        <v/>
      </c>
      <c r="BA18" s="126" t="str">
        <f t="shared" ca="1" si="56"/>
        <v/>
      </c>
      <c r="BB18" s="126" t="str">
        <f t="shared" ca="1" si="57"/>
        <v/>
      </c>
      <c r="BC18" s="151" t="str">
        <f t="shared" ca="1" si="58"/>
        <v/>
      </c>
    </row>
    <row r="19" spans="1:55" ht="14.1" customHeight="1" x14ac:dyDescent="0.2">
      <c r="A19" s="330" t="str">
        <f t="shared" ca="1" si="7"/>
        <v/>
      </c>
      <c r="B19" s="331"/>
      <c r="C19" s="331"/>
      <c r="D19" s="331"/>
      <c r="E19" s="150" t="str">
        <f t="shared" ca="1" si="8"/>
        <v/>
      </c>
      <c r="F19" s="126" t="str">
        <f t="shared" ca="1" si="9"/>
        <v/>
      </c>
      <c r="G19" s="126" t="str">
        <f t="shared" ca="1" si="10"/>
        <v/>
      </c>
      <c r="H19" s="126" t="str">
        <f t="shared" ca="1" si="11"/>
        <v/>
      </c>
      <c r="I19" s="126" t="str">
        <f t="shared" ca="1" si="12"/>
        <v/>
      </c>
      <c r="J19" s="126" t="str">
        <f t="shared" ca="1" si="13"/>
        <v/>
      </c>
      <c r="K19" s="126" t="str">
        <f t="shared" ca="1" si="14"/>
        <v/>
      </c>
      <c r="L19" s="126" t="str">
        <f t="shared" ca="1" si="15"/>
        <v/>
      </c>
      <c r="M19" s="126" t="str">
        <f t="shared" ca="1" si="16"/>
        <v/>
      </c>
      <c r="N19" s="126" t="str">
        <f t="shared" ca="1" si="17"/>
        <v/>
      </c>
      <c r="O19" s="126" t="str">
        <f t="shared" ca="1" si="18"/>
        <v/>
      </c>
      <c r="P19" s="126" t="str">
        <f t="shared" ca="1" si="19"/>
        <v/>
      </c>
      <c r="Q19" s="126" t="str">
        <f t="shared" ca="1" si="20"/>
        <v/>
      </c>
      <c r="R19" s="126" t="str">
        <f t="shared" ca="1" si="21"/>
        <v/>
      </c>
      <c r="S19" s="126" t="str">
        <f t="shared" ca="1" si="22"/>
        <v/>
      </c>
      <c r="T19" s="126" t="str">
        <f t="shared" ca="1" si="23"/>
        <v/>
      </c>
      <c r="U19" s="126" t="str">
        <f t="shared" ca="1" si="24"/>
        <v/>
      </c>
      <c r="V19" s="126" t="str">
        <f t="shared" ca="1" si="25"/>
        <v/>
      </c>
      <c r="W19" s="126" t="str">
        <f t="shared" ca="1" si="26"/>
        <v/>
      </c>
      <c r="X19" s="126" t="str">
        <f t="shared" ca="1" si="27"/>
        <v/>
      </c>
      <c r="Y19" s="126" t="str">
        <f t="shared" ca="1" si="28"/>
        <v/>
      </c>
      <c r="Z19" s="126" t="str">
        <f t="shared" ca="1" si="29"/>
        <v/>
      </c>
      <c r="AA19" s="126" t="str">
        <f t="shared" ca="1" si="30"/>
        <v/>
      </c>
      <c r="AB19" s="126" t="str">
        <f t="shared" ca="1" si="31"/>
        <v/>
      </c>
      <c r="AC19" s="126" t="str">
        <f t="shared" ca="1" si="32"/>
        <v/>
      </c>
      <c r="AD19" s="126" t="str">
        <f t="shared" ca="1" si="33"/>
        <v/>
      </c>
      <c r="AE19" s="126" t="str">
        <f t="shared" ca="1" si="34"/>
        <v/>
      </c>
      <c r="AF19" s="126" t="str">
        <f t="shared" ca="1" si="35"/>
        <v/>
      </c>
      <c r="AG19" s="126" t="str">
        <f t="shared" ca="1" si="36"/>
        <v/>
      </c>
      <c r="AH19" s="126" t="str">
        <f t="shared" ca="1" si="37"/>
        <v/>
      </c>
      <c r="AI19" s="126" t="str">
        <f t="shared" ca="1" si="38"/>
        <v/>
      </c>
      <c r="AJ19" s="126" t="str">
        <f t="shared" ca="1" si="39"/>
        <v/>
      </c>
      <c r="AK19" s="126" t="str">
        <f t="shared" ca="1" si="40"/>
        <v/>
      </c>
      <c r="AL19" s="126" t="str">
        <f t="shared" ca="1" si="41"/>
        <v/>
      </c>
      <c r="AM19" s="126" t="str">
        <f t="shared" ca="1" si="42"/>
        <v/>
      </c>
      <c r="AN19" s="126" t="str">
        <f t="shared" ca="1" si="43"/>
        <v/>
      </c>
      <c r="AO19" s="126" t="str">
        <f t="shared" ca="1" si="44"/>
        <v/>
      </c>
      <c r="AP19" s="126" t="str">
        <f t="shared" ca="1" si="45"/>
        <v/>
      </c>
      <c r="AQ19" s="126" t="str">
        <f t="shared" ca="1" si="46"/>
        <v/>
      </c>
      <c r="AR19" s="126" t="str">
        <f t="shared" ca="1" si="47"/>
        <v/>
      </c>
      <c r="AS19" s="126" t="str">
        <f t="shared" ca="1" si="48"/>
        <v/>
      </c>
      <c r="AT19" s="126" t="str">
        <f t="shared" ca="1" si="49"/>
        <v/>
      </c>
      <c r="AU19" s="126" t="str">
        <f t="shared" ca="1" si="50"/>
        <v/>
      </c>
      <c r="AV19" s="126" t="str">
        <f t="shared" ca="1" si="51"/>
        <v/>
      </c>
      <c r="AW19" s="126" t="str">
        <f t="shared" ca="1" si="52"/>
        <v/>
      </c>
      <c r="AX19" s="126" t="str">
        <f t="shared" ca="1" si="53"/>
        <v/>
      </c>
      <c r="AY19" s="126" t="str">
        <f t="shared" ca="1" si="54"/>
        <v/>
      </c>
      <c r="AZ19" s="126" t="str">
        <f t="shared" ca="1" si="55"/>
        <v/>
      </c>
      <c r="BA19" s="126" t="str">
        <f t="shared" ca="1" si="56"/>
        <v/>
      </c>
      <c r="BB19" s="126" t="str">
        <f t="shared" ca="1" si="57"/>
        <v/>
      </c>
      <c r="BC19" s="151" t="str">
        <f t="shared" ca="1" si="58"/>
        <v/>
      </c>
    </row>
    <row r="20" spans="1:55" ht="14.1" customHeight="1" x14ac:dyDescent="0.2">
      <c r="A20" s="330" t="str">
        <f t="shared" ca="1" si="7"/>
        <v/>
      </c>
      <c r="B20" s="331"/>
      <c r="C20" s="331"/>
      <c r="D20" s="331"/>
      <c r="E20" s="150" t="str">
        <f t="shared" ca="1" si="8"/>
        <v/>
      </c>
      <c r="F20" s="126" t="str">
        <f t="shared" ca="1" si="9"/>
        <v/>
      </c>
      <c r="G20" s="126" t="str">
        <f t="shared" ca="1" si="10"/>
        <v/>
      </c>
      <c r="H20" s="126" t="str">
        <f t="shared" ca="1" si="11"/>
        <v/>
      </c>
      <c r="I20" s="126" t="str">
        <f t="shared" ca="1" si="12"/>
        <v/>
      </c>
      <c r="J20" s="126" t="str">
        <f t="shared" ca="1" si="13"/>
        <v/>
      </c>
      <c r="K20" s="126" t="str">
        <f t="shared" ca="1" si="14"/>
        <v/>
      </c>
      <c r="L20" s="126" t="str">
        <f t="shared" ca="1" si="15"/>
        <v/>
      </c>
      <c r="M20" s="126" t="str">
        <f t="shared" ca="1" si="16"/>
        <v/>
      </c>
      <c r="N20" s="126" t="str">
        <f t="shared" ca="1" si="17"/>
        <v/>
      </c>
      <c r="O20" s="126" t="str">
        <f t="shared" ca="1" si="18"/>
        <v/>
      </c>
      <c r="P20" s="126" t="str">
        <f t="shared" ca="1" si="19"/>
        <v/>
      </c>
      <c r="Q20" s="126" t="str">
        <f t="shared" ca="1" si="20"/>
        <v/>
      </c>
      <c r="R20" s="126" t="str">
        <f t="shared" ca="1" si="21"/>
        <v/>
      </c>
      <c r="S20" s="126" t="str">
        <f t="shared" ca="1" si="22"/>
        <v/>
      </c>
      <c r="T20" s="126" t="str">
        <f t="shared" ca="1" si="23"/>
        <v/>
      </c>
      <c r="U20" s="126" t="str">
        <f t="shared" ca="1" si="24"/>
        <v/>
      </c>
      <c r="V20" s="126" t="str">
        <f t="shared" ca="1" si="25"/>
        <v/>
      </c>
      <c r="W20" s="126" t="str">
        <f t="shared" ca="1" si="26"/>
        <v/>
      </c>
      <c r="X20" s="126" t="str">
        <f t="shared" ca="1" si="27"/>
        <v/>
      </c>
      <c r="Y20" s="126" t="str">
        <f t="shared" ca="1" si="28"/>
        <v/>
      </c>
      <c r="Z20" s="126" t="str">
        <f t="shared" ca="1" si="29"/>
        <v/>
      </c>
      <c r="AA20" s="126" t="str">
        <f t="shared" ca="1" si="30"/>
        <v/>
      </c>
      <c r="AB20" s="126" t="str">
        <f t="shared" ca="1" si="31"/>
        <v/>
      </c>
      <c r="AC20" s="126" t="str">
        <f t="shared" ca="1" si="32"/>
        <v/>
      </c>
      <c r="AD20" s="126" t="str">
        <f t="shared" ca="1" si="33"/>
        <v/>
      </c>
      <c r="AE20" s="126" t="str">
        <f t="shared" ca="1" si="34"/>
        <v/>
      </c>
      <c r="AF20" s="126" t="str">
        <f t="shared" ca="1" si="35"/>
        <v/>
      </c>
      <c r="AG20" s="126" t="str">
        <f t="shared" ca="1" si="36"/>
        <v/>
      </c>
      <c r="AH20" s="126" t="str">
        <f t="shared" ca="1" si="37"/>
        <v/>
      </c>
      <c r="AI20" s="126" t="str">
        <f t="shared" ca="1" si="38"/>
        <v/>
      </c>
      <c r="AJ20" s="126" t="str">
        <f t="shared" ca="1" si="39"/>
        <v/>
      </c>
      <c r="AK20" s="126" t="str">
        <f t="shared" ca="1" si="40"/>
        <v/>
      </c>
      <c r="AL20" s="126" t="str">
        <f t="shared" ca="1" si="41"/>
        <v/>
      </c>
      <c r="AM20" s="126" t="str">
        <f t="shared" ca="1" si="42"/>
        <v/>
      </c>
      <c r="AN20" s="126" t="str">
        <f t="shared" ca="1" si="43"/>
        <v/>
      </c>
      <c r="AO20" s="126" t="str">
        <f t="shared" ca="1" si="44"/>
        <v/>
      </c>
      <c r="AP20" s="126" t="str">
        <f t="shared" ca="1" si="45"/>
        <v/>
      </c>
      <c r="AQ20" s="126" t="str">
        <f t="shared" ca="1" si="46"/>
        <v/>
      </c>
      <c r="AR20" s="126" t="str">
        <f t="shared" ca="1" si="47"/>
        <v/>
      </c>
      <c r="AS20" s="126" t="str">
        <f t="shared" ca="1" si="48"/>
        <v/>
      </c>
      <c r="AT20" s="126" t="str">
        <f t="shared" ca="1" si="49"/>
        <v/>
      </c>
      <c r="AU20" s="126" t="str">
        <f t="shared" ca="1" si="50"/>
        <v/>
      </c>
      <c r="AV20" s="126" t="str">
        <f t="shared" ca="1" si="51"/>
        <v/>
      </c>
      <c r="AW20" s="126" t="str">
        <f t="shared" ca="1" si="52"/>
        <v/>
      </c>
      <c r="AX20" s="126" t="str">
        <f t="shared" ca="1" si="53"/>
        <v/>
      </c>
      <c r="AY20" s="126" t="str">
        <f t="shared" ca="1" si="54"/>
        <v/>
      </c>
      <c r="AZ20" s="126" t="str">
        <f t="shared" ca="1" si="55"/>
        <v/>
      </c>
      <c r="BA20" s="126" t="str">
        <f t="shared" ca="1" si="56"/>
        <v/>
      </c>
      <c r="BB20" s="126" t="str">
        <f t="shared" ca="1" si="57"/>
        <v/>
      </c>
      <c r="BC20" s="151" t="str">
        <f t="shared" ca="1" si="58"/>
        <v/>
      </c>
    </row>
    <row r="21" spans="1:55" ht="14.1" customHeight="1" x14ac:dyDescent="0.2">
      <c r="A21" s="330" t="str">
        <f t="shared" ca="1" si="7"/>
        <v/>
      </c>
      <c r="B21" s="331"/>
      <c r="C21" s="331"/>
      <c r="D21" s="331"/>
      <c r="E21" s="150" t="str">
        <f t="shared" ca="1" si="8"/>
        <v/>
      </c>
      <c r="F21" s="126" t="str">
        <f t="shared" ca="1" si="9"/>
        <v/>
      </c>
      <c r="G21" s="126" t="str">
        <f t="shared" ca="1" si="10"/>
        <v/>
      </c>
      <c r="H21" s="126" t="str">
        <f t="shared" ca="1" si="11"/>
        <v/>
      </c>
      <c r="I21" s="126" t="str">
        <f t="shared" ca="1" si="12"/>
        <v/>
      </c>
      <c r="J21" s="126" t="str">
        <f t="shared" ca="1" si="13"/>
        <v/>
      </c>
      <c r="K21" s="126" t="str">
        <f t="shared" ca="1" si="14"/>
        <v/>
      </c>
      <c r="L21" s="126" t="str">
        <f t="shared" ca="1" si="15"/>
        <v/>
      </c>
      <c r="M21" s="126" t="str">
        <f t="shared" ca="1" si="16"/>
        <v/>
      </c>
      <c r="N21" s="126" t="str">
        <f t="shared" ca="1" si="17"/>
        <v/>
      </c>
      <c r="O21" s="126" t="str">
        <f t="shared" ca="1" si="18"/>
        <v/>
      </c>
      <c r="P21" s="126" t="str">
        <f t="shared" ca="1" si="19"/>
        <v/>
      </c>
      <c r="Q21" s="126" t="str">
        <f t="shared" ca="1" si="20"/>
        <v/>
      </c>
      <c r="R21" s="126" t="str">
        <f t="shared" ca="1" si="21"/>
        <v/>
      </c>
      <c r="S21" s="126" t="str">
        <f t="shared" ca="1" si="22"/>
        <v/>
      </c>
      <c r="T21" s="126" t="str">
        <f t="shared" ca="1" si="23"/>
        <v/>
      </c>
      <c r="U21" s="126" t="str">
        <f t="shared" ca="1" si="24"/>
        <v/>
      </c>
      <c r="V21" s="126" t="str">
        <f t="shared" ca="1" si="25"/>
        <v/>
      </c>
      <c r="W21" s="126" t="str">
        <f t="shared" ca="1" si="26"/>
        <v/>
      </c>
      <c r="X21" s="126" t="str">
        <f t="shared" ca="1" si="27"/>
        <v/>
      </c>
      <c r="Y21" s="126" t="str">
        <f t="shared" ca="1" si="28"/>
        <v/>
      </c>
      <c r="Z21" s="126" t="str">
        <f t="shared" ca="1" si="29"/>
        <v/>
      </c>
      <c r="AA21" s="126" t="str">
        <f t="shared" ca="1" si="30"/>
        <v/>
      </c>
      <c r="AB21" s="126" t="str">
        <f t="shared" ca="1" si="31"/>
        <v/>
      </c>
      <c r="AC21" s="126" t="str">
        <f t="shared" ca="1" si="32"/>
        <v/>
      </c>
      <c r="AD21" s="126" t="str">
        <f t="shared" ca="1" si="33"/>
        <v/>
      </c>
      <c r="AE21" s="126" t="str">
        <f t="shared" ca="1" si="34"/>
        <v/>
      </c>
      <c r="AF21" s="126" t="str">
        <f t="shared" ca="1" si="35"/>
        <v/>
      </c>
      <c r="AG21" s="126" t="str">
        <f t="shared" ca="1" si="36"/>
        <v/>
      </c>
      <c r="AH21" s="126" t="str">
        <f t="shared" ca="1" si="37"/>
        <v/>
      </c>
      <c r="AI21" s="126" t="str">
        <f t="shared" ca="1" si="38"/>
        <v/>
      </c>
      <c r="AJ21" s="126" t="str">
        <f t="shared" ca="1" si="39"/>
        <v/>
      </c>
      <c r="AK21" s="126" t="str">
        <f t="shared" ca="1" si="40"/>
        <v/>
      </c>
      <c r="AL21" s="126" t="str">
        <f t="shared" ca="1" si="41"/>
        <v/>
      </c>
      <c r="AM21" s="126" t="str">
        <f t="shared" ca="1" si="42"/>
        <v/>
      </c>
      <c r="AN21" s="126" t="str">
        <f t="shared" ca="1" si="43"/>
        <v/>
      </c>
      <c r="AO21" s="126" t="str">
        <f t="shared" ca="1" si="44"/>
        <v/>
      </c>
      <c r="AP21" s="126" t="str">
        <f t="shared" ca="1" si="45"/>
        <v/>
      </c>
      <c r="AQ21" s="126" t="str">
        <f t="shared" ca="1" si="46"/>
        <v/>
      </c>
      <c r="AR21" s="126" t="str">
        <f t="shared" ca="1" si="47"/>
        <v/>
      </c>
      <c r="AS21" s="126" t="str">
        <f t="shared" ca="1" si="48"/>
        <v/>
      </c>
      <c r="AT21" s="126" t="str">
        <f t="shared" ca="1" si="49"/>
        <v/>
      </c>
      <c r="AU21" s="126" t="str">
        <f t="shared" ca="1" si="50"/>
        <v/>
      </c>
      <c r="AV21" s="126" t="str">
        <f t="shared" ca="1" si="51"/>
        <v/>
      </c>
      <c r="AW21" s="126" t="str">
        <f t="shared" ca="1" si="52"/>
        <v/>
      </c>
      <c r="AX21" s="126" t="str">
        <f t="shared" ca="1" si="53"/>
        <v/>
      </c>
      <c r="AY21" s="126" t="str">
        <f t="shared" ca="1" si="54"/>
        <v/>
      </c>
      <c r="AZ21" s="126" t="str">
        <f t="shared" ca="1" si="55"/>
        <v/>
      </c>
      <c r="BA21" s="126" t="str">
        <f t="shared" ca="1" si="56"/>
        <v/>
      </c>
      <c r="BB21" s="126" t="str">
        <f t="shared" ca="1" si="57"/>
        <v/>
      </c>
      <c r="BC21" s="151" t="str">
        <f t="shared" ca="1" si="58"/>
        <v/>
      </c>
    </row>
    <row r="22" spans="1:55" ht="14.1" customHeight="1" x14ac:dyDescent="0.2">
      <c r="A22" s="330" t="str">
        <f t="shared" ca="1" si="7"/>
        <v/>
      </c>
      <c r="B22" s="331"/>
      <c r="C22" s="331"/>
      <c r="D22" s="331"/>
      <c r="E22" s="150" t="str">
        <f t="shared" ca="1" si="8"/>
        <v/>
      </c>
      <c r="F22" s="126" t="str">
        <f t="shared" ca="1" si="9"/>
        <v/>
      </c>
      <c r="G22" s="126" t="str">
        <f t="shared" ca="1" si="10"/>
        <v/>
      </c>
      <c r="H22" s="126" t="str">
        <f t="shared" ca="1" si="11"/>
        <v/>
      </c>
      <c r="I22" s="126" t="str">
        <f t="shared" ca="1" si="12"/>
        <v/>
      </c>
      <c r="J22" s="126" t="str">
        <f t="shared" ca="1" si="13"/>
        <v/>
      </c>
      <c r="K22" s="126" t="str">
        <f t="shared" ca="1" si="14"/>
        <v/>
      </c>
      <c r="L22" s="126" t="str">
        <f t="shared" ca="1" si="15"/>
        <v/>
      </c>
      <c r="M22" s="126" t="str">
        <f t="shared" ca="1" si="16"/>
        <v/>
      </c>
      <c r="N22" s="126" t="str">
        <f t="shared" ca="1" si="17"/>
        <v/>
      </c>
      <c r="O22" s="126" t="str">
        <f t="shared" ca="1" si="18"/>
        <v/>
      </c>
      <c r="P22" s="126" t="str">
        <f t="shared" ca="1" si="19"/>
        <v/>
      </c>
      <c r="Q22" s="126" t="str">
        <f t="shared" ca="1" si="20"/>
        <v/>
      </c>
      <c r="R22" s="126" t="str">
        <f t="shared" ca="1" si="21"/>
        <v/>
      </c>
      <c r="S22" s="126" t="str">
        <f t="shared" ca="1" si="22"/>
        <v/>
      </c>
      <c r="T22" s="126" t="str">
        <f t="shared" ca="1" si="23"/>
        <v/>
      </c>
      <c r="U22" s="126" t="str">
        <f t="shared" ca="1" si="24"/>
        <v/>
      </c>
      <c r="V22" s="126" t="str">
        <f t="shared" ca="1" si="25"/>
        <v/>
      </c>
      <c r="W22" s="126" t="str">
        <f t="shared" ca="1" si="26"/>
        <v/>
      </c>
      <c r="X22" s="126" t="str">
        <f t="shared" ca="1" si="27"/>
        <v/>
      </c>
      <c r="Y22" s="126" t="str">
        <f t="shared" ca="1" si="28"/>
        <v/>
      </c>
      <c r="Z22" s="126" t="str">
        <f t="shared" ca="1" si="29"/>
        <v/>
      </c>
      <c r="AA22" s="126" t="str">
        <f t="shared" ca="1" si="30"/>
        <v/>
      </c>
      <c r="AB22" s="126" t="str">
        <f t="shared" ca="1" si="31"/>
        <v/>
      </c>
      <c r="AC22" s="126" t="str">
        <f t="shared" ca="1" si="32"/>
        <v/>
      </c>
      <c r="AD22" s="126" t="str">
        <f t="shared" ca="1" si="33"/>
        <v/>
      </c>
      <c r="AE22" s="126" t="str">
        <f t="shared" ca="1" si="34"/>
        <v/>
      </c>
      <c r="AF22" s="126" t="str">
        <f t="shared" ca="1" si="35"/>
        <v/>
      </c>
      <c r="AG22" s="126" t="str">
        <f t="shared" ca="1" si="36"/>
        <v/>
      </c>
      <c r="AH22" s="126" t="str">
        <f t="shared" ca="1" si="37"/>
        <v/>
      </c>
      <c r="AI22" s="126" t="str">
        <f t="shared" ca="1" si="38"/>
        <v/>
      </c>
      <c r="AJ22" s="126" t="str">
        <f t="shared" ca="1" si="39"/>
        <v/>
      </c>
      <c r="AK22" s="126" t="str">
        <f t="shared" ca="1" si="40"/>
        <v/>
      </c>
      <c r="AL22" s="126" t="str">
        <f t="shared" ca="1" si="41"/>
        <v/>
      </c>
      <c r="AM22" s="126" t="str">
        <f t="shared" ca="1" si="42"/>
        <v/>
      </c>
      <c r="AN22" s="126" t="str">
        <f t="shared" ca="1" si="43"/>
        <v/>
      </c>
      <c r="AO22" s="126" t="str">
        <f t="shared" ca="1" si="44"/>
        <v/>
      </c>
      <c r="AP22" s="126" t="str">
        <f t="shared" ca="1" si="45"/>
        <v/>
      </c>
      <c r="AQ22" s="126" t="str">
        <f t="shared" ca="1" si="46"/>
        <v/>
      </c>
      <c r="AR22" s="126" t="str">
        <f t="shared" ca="1" si="47"/>
        <v/>
      </c>
      <c r="AS22" s="126" t="str">
        <f t="shared" ca="1" si="48"/>
        <v/>
      </c>
      <c r="AT22" s="126" t="str">
        <f t="shared" ca="1" si="49"/>
        <v/>
      </c>
      <c r="AU22" s="126" t="str">
        <f t="shared" ca="1" si="50"/>
        <v/>
      </c>
      <c r="AV22" s="126" t="str">
        <f t="shared" ca="1" si="51"/>
        <v/>
      </c>
      <c r="AW22" s="126" t="str">
        <f t="shared" ca="1" si="52"/>
        <v/>
      </c>
      <c r="AX22" s="126" t="str">
        <f t="shared" ca="1" si="53"/>
        <v/>
      </c>
      <c r="AY22" s="126" t="str">
        <f t="shared" ca="1" si="54"/>
        <v/>
      </c>
      <c r="AZ22" s="126" t="str">
        <f t="shared" ca="1" si="55"/>
        <v/>
      </c>
      <c r="BA22" s="126" t="str">
        <f t="shared" ca="1" si="56"/>
        <v/>
      </c>
      <c r="BB22" s="126" t="str">
        <f t="shared" ca="1" si="57"/>
        <v/>
      </c>
      <c r="BC22" s="151" t="str">
        <f t="shared" ca="1" si="58"/>
        <v/>
      </c>
    </row>
    <row r="23" spans="1:55" ht="14.1" customHeight="1" x14ac:dyDescent="0.2">
      <c r="A23" s="330" t="str">
        <f t="shared" ca="1" si="7"/>
        <v/>
      </c>
      <c r="B23" s="331"/>
      <c r="C23" s="331"/>
      <c r="D23" s="331"/>
      <c r="E23" s="150" t="str">
        <f t="shared" ca="1" si="8"/>
        <v/>
      </c>
      <c r="F23" s="126" t="str">
        <f t="shared" ca="1" si="9"/>
        <v/>
      </c>
      <c r="G23" s="126" t="str">
        <f t="shared" ca="1" si="10"/>
        <v/>
      </c>
      <c r="H23" s="126" t="str">
        <f t="shared" ca="1" si="11"/>
        <v/>
      </c>
      <c r="I23" s="126" t="str">
        <f t="shared" ca="1" si="12"/>
        <v/>
      </c>
      <c r="J23" s="126" t="str">
        <f t="shared" ca="1" si="13"/>
        <v/>
      </c>
      <c r="K23" s="126" t="str">
        <f t="shared" ca="1" si="14"/>
        <v/>
      </c>
      <c r="L23" s="126" t="str">
        <f t="shared" ca="1" si="15"/>
        <v/>
      </c>
      <c r="M23" s="126" t="str">
        <f t="shared" ca="1" si="16"/>
        <v/>
      </c>
      <c r="N23" s="126" t="str">
        <f t="shared" ca="1" si="17"/>
        <v/>
      </c>
      <c r="O23" s="126" t="str">
        <f t="shared" ca="1" si="18"/>
        <v/>
      </c>
      <c r="P23" s="126" t="str">
        <f t="shared" ca="1" si="19"/>
        <v/>
      </c>
      <c r="Q23" s="126" t="str">
        <f t="shared" ca="1" si="20"/>
        <v/>
      </c>
      <c r="R23" s="126" t="str">
        <f t="shared" ca="1" si="21"/>
        <v/>
      </c>
      <c r="S23" s="126" t="str">
        <f t="shared" ca="1" si="22"/>
        <v/>
      </c>
      <c r="T23" s="126" t="str">
        <f t="shared" ca="1" si="23"/>
        <v/>
      </c>
      <c r="U23" s="126" t="str">
        <f t="shared" ca="1" si="24"/>
        <v/>
      </c>
      <c r="V23" s="126" t="str">
        <f t="shared" ca="1" si="25"/>
        <v/>
      </c>
      <c r="W23" s="126" t="str">
        <f t="shared" ca="1" si="26"/>
        <v/>
      </c>
      <c r="X23" s="126" t="str">
        <f t="shared" ca="1" si="27"/>
        <v/>
      </c>
      <c r="Y23" s="126" t="str">
        <f t="shared" ca="1" si="28"/>
        <v/>
      </c>
      <c r="Z23" s="126" t="str">
        <f t="shared" ca="1" si="29"/>
        <v/>
      </c>
      <c r="AA23" s="126" t="str">
        <f t="shared" ca="1" si="30"/>
        <v/>
      </c>
      <c r="AB23" s="126" t="str">
        <f t="shared" ca="1" si="31"/>
        <v/>
      </c>
      <c r="AC23" s="126" t="str">
        <f t="shared" ca="1" si="32"/>
        <v/>
      </c>
      <c r="AD23" s="126" t="str">
        <f t="shared" ca="1" si="33"/>
        <v/>
      </c>
      <c r="AE23" s="126" t="str">
        <f t="shared" ca="1" si="34"/>
        <v/>
      </c>
      <c r="AF23" s="126" t="str">
        <f t="shared" ca="1" si="35"/>
        <v/>
      </c>
      <c r="AG23" s="126" t="str">
        <f t="shared" ca="1" si="36"/>
        <v/>
      </c>
      <c r="AH23" s="126" t="str">
        <f t="shared" ca="1" si="37"/>
        <v/>
      </c>
      <c r="AI23" s="126" t="str">
        <f t="shared" ca="1" si="38"/>
        <v/>
      </c>
      <c r="AJ23" s="126" t="str">
        <f t="shared" ca="1" si="39"/>
        <v/>
      </c>
      <c r="AK23" s="126" t="str">
        <f t="shared" ca="1" si="40"/>
        <v/>
      </c>
      <c r="AL23" s="126" t="str">
        <f t="shared" ca="1" si="41"/>
        <v/>
      </c>
      <c r="AM23" s="126" t="str">
        <f t="shared" ca="1" si="42"/>
        <v/>
      </c>
      <c r="AN23" s="126" t="str">
        <f t="shared" ca="1" si="43"/>
        <v/>
      </c>
      <c r="AO23" s="126" t="str">
        <f t="shared" ca="1" si="44"/>
        <v/>
      </c>
      <c r="AP23" s="126" t="str">
        <f t="shared" ca="1" si="45"/>
        <v/>
      </c>
      <c r="AQ23" s="126" t="str">
        <f t="shared" ca="1" si="46"/>
        <v/>
      </c>
      <c r="AR23" s="126" t="str">
        <f t="shared" ca="1" si="47"/>
        <v/>
      </c>
      <c r="AS23" s="126" t="str">
        <f t="shared" ca="1" si="48"/>
        <v/>
      </c>
      <c r="AT23" s="126" t="str">
        <f t="shared" ca="1" si="49"/>
        <v/>
      </c>
      <c r="AU23" s="126" t="str">
        <f t="shared" ca="1" si="50"/>
        <v/>
      </c>
      <c r="AV23" s="126" t="str">
        <f t="shared" ca="1" si="51"/>
        <v/>
      </c>
      <c r="AW23" s="126" t="str">
        <f t="shared" ca="1" si="52"/>
        <v/>
      </c>
      <c r="AX23" s="126" t="str">
        <f t="shared" ca="1" si="53"/>
        <v/>
      </c>
      <c r="AY23" s="126" t="str">
        <f t="shared" ca="1" si="54"/>
        <v/>
      </c>
      <c r="AZ23" s="126" t="str">
        <f t="shared" ca="1" si="55"/>
        <v/>
      </c>
      <c r="BA23" s="126" t="str">
        <f t="shared" ca="1" si="56"/>
        <v/>
      </c>
      <c r="BB23" s="126" t="str">
        <f t="shared" ca="1" si="57"/>
        <v/>
      </c>
      <c r="BC23" s="151" t="str">
        <f t="shared" ca="1" si="58"/>
        <v/>
      </c>
    </row>
    <row r="24" spans="1:55" ht="14.1" customHeight="1" x14ac:dyDescent="0.2">
      <c r="A24" s="330" t="str">
        <f t="shared" ca="1" si="7"/>
        <v/>
      </c>
      <c r="B24" s="331"/>
      <c r="C24" s="331"/>
      <c r="D24" s="331"/>
      <c r="E24" s="150" t="str">
        <f t="shared" ca="1" si="8"/>
        <v/>
      </c>
      <c r="F24" s="126" t="str">
        <f t="shared" ca="1" si="9"/>
        <v/>
      </c>
      <c r="G24" s="126" t="str">
        <f t="shared" ca="1" si="10"/>
        <v/>
      </c>
      <c r="H24" s="126" t="str">
        <f t="shared" ca="1" si="11"/>
        <v/>
      </c>
      <c r="I24" s="126" t="str">
        <f t="shared" ca="1" si="12"/>
        <v/>
      </c>
      <c r="J24" s="126" t="str">
        <f t="shared" ca="1" si="13"/>
        <v/>
      </c>
      <c r="K24" s="126" t="str">
        <f t="shared" ca="1" si="14"/>
        <v/>
      </c>
      <c r="L24" s="126" t="str">
        <f t="shared" ca="1" si="15"/>
        <v/>
      </c>
      <c r="M24" s="126" t="str">
        <f t="shared" ca="1" si="16"/>
        <v/>
      </c>
      <c r="N24" s="126" t="str">
        <f t="shared" ca="1" si="17"/>
        <v/>
      </c>
      <c r="O24" s="126" t="str">
        <f t="shared" ca="1" si="18"/>
        <v/>
      </c>
      <c r="P24" s="126" t="str">
        <f t="shared" ca="1" si="19"/>
        <v/>
      </c>
      <c r="Q24" s="126" t="str">
        <f t="shared" ca="1" si="20"/>
        <v/>
      </c>
      <c r="R24" s="126" t="str">
        <f t="shared" ca="1" si="21"/>
        <v/>
      </c>
      <c r="S24" s="126" t="str">
        <f t="shared" ca="1" si="22"/>
        <v/>
      </c>
      <c r="T24" s="126" t="str">
        <f t="shared" ca="1" si="23"/>
        <v/>
      </c>
      <c r="U24" s="126" t="str">
        <f t="shared" ca="1" si="24"/>
        <v/>
      </c>
      <c r="V24" s="126" t="str">
        <f t="shared" ca="1" si="25"/>
        <v/>
      </c>
      <c r="W24" s="126" t="str">
        <f t="shared" ca="1" si="26"/>
        <v/>
      </c>
      <c r="X24" s="126" t="str">
        <f t="shared" ca="1" si="27"/>
        <v/>
      </c>
      <c r="Y24" s="126" t="str">
        <f t="shared" ca="1" si="28"/>
        <v/>
      </c>
      <c r="Z24" s="126" t="str">
        <f t="shared" ca="1" si="29"/>
        <v/>
      </c>
      <c r="AA24" s="126" t="str">
        <f t="shared" ca="1" si="30"/>
        <v/>
      </c>
      <c r="AB24" s="126" t="str">
        <f t="shared" ca="1" si="31"/>
        <v/>
      </c>
      <c r="AC24" s="126" t="str">
        <f t="shared" ca="1" si="32"/>
        <v/>
      </c>
      <c r="AD24" s="126" t="str">
        <f t="shared" ca="1" si="33"/>
        <v/>
      </c>
      <c r="AE24" s="126" t="str">
        <f t="shared" ca="1" si="34"/>
        <v/>
      </c>
      <c r="AF24" s="126" t="str">
        <f t="shared" ca="1" si="35"/>
        <v/>
      </c>
      <c r="AG24" s="126" t="str">
        <f t="shared" ca="1" si="36"/>
        <v/>
      </c>
      <c r="AH24" s="126" t="str">
        <f t="shared" ca="1" si="37"/>
        <v/>
      </c>
      <c r="AI24" s="126" t="str">
        <f t="shared" ca="1" si="38"/>
        <v/>
      </c>
      <c r="AJ24" s="126" t="str">
        <f t="shared" ca="1" si="39"/>
        <v/>
      </c>
      <c r="AK24" s="126" t="str">
        <f t="shared" ca="1" si="40"/>
        <v/>
      </c>
      <c r="AL24" s="126" t="str">
        <f t="shared" ca="1" si="41"/>
        <v/>
      </c>
      <c r="AM24" s="126" t="str">
        <f t="shared" ca="1" si="42"/>
        <v/>
      </c>
      <c r="AN24" s="126" t="str">
        <f t="shared" ca="1" si="43"/>
        <v/>
      </c>
      <c r="AO24" s="126" t="str">
        <f t="shared" ca="1" si="44"/>
        <v/>
      </c>
      <c r="AP24" s="126" t="str">
        <f t="shared" ca="1" si="45"/>
        <v/>
      </c>
      <c r="AQ24" s="126" t="str">
        <f t="shared" ca="1" si="46"/>
        <v/>
      </c>
      <c r="AR24" s="126" t="str">
        <f t="shared" ca="1" si="47"/>
        <v/>
      </c>
      <c r="AS24" s="126" t="str">
        <f t="shared" ca="1" si="48"/>
        <v/>
      </c>
      <c r="AT24" s="126" t="str">
        <f t="shared" ca="1" si="49"/>
        <v/>
      </c>
      <c r="AU24" s="126" t="str">
        <f t="shared" ca="1" si="50"/>
        <v/>
      </c>
      <c r="AV24" s="126" t="str">
        <f t="shared" ca="1" si="51"/>
        <v/>
      </c>
      <c r="AW24" s="126" t="str">
        <f t="shared" ca="1" si="52"/>
        <v/>
      </c>
      <c r="AX24" s="126" t="str">
        <f t="shared" ca="1" si="53"/>
        <v/>
      </c>
      <c r="AY24" s="126" t="str">
        <f t="shared" ca="1" si="54"/>
        <v/>
      </c>
      <c r="AZ24" s="126" t="str">
        <f t="shared" ca="1" si="55"/>
        <v/>
      </c>
      <c r="BA24" s="126" t="str">
        <f t="shared" ca="1" si="56"/>
        <v/>
      </c>
      <c r="BB24" s="126" t="str">
        <f t="shared" ca="1" si="57"/>
        <v/>
      </c>
      <c r="BC24" s="151" t="str">
        <f t="shared" ca="1" si="58"/>
        <v/>
      </c>
    </row>
    <row r="25" spans="1:55" ht="14.1" customHeight="1" x14ac:dyDescent="0.2">
      <c r="A25" s="330" t="str">
        <f t="shared" ca="1" si="7"/>
        <v/>
      </c>
      <c r="B25" s="331"/>
      <c r="C25" s="331"/>
      <c r="D25" s="331"/>
      <c r="E25" s="150" t="str">
        <f t="shared" ca="1" si="8"/>
        <v/>
      </c>
      <c r="F25" s="126" t="str">
        <f t="shared" ca="1" si="9"/>
        <v/>
      </c>
      <c r="G25" s="126" t="str">
        <f t="shared" ca="1" si="10"/>
        <v/>
      </c>
      <c r="H25" s="126" t="str">
        <f t="shared" ca="1" si="11"/>
        <v/>
      </c>
      <c r="I25" s="126" t="str">
        <f t="shared" ca="1" si="12"/>
        <v/>
      </c>
      <c r="J25" s="126" t="str">
        <f t="shared" ca="1" si="13"/>
        <v/>
      </c>
      <c r="K25" s="126" t="str">
        <f t="shared" ca="1" si="14"/>
        <v/>
      </c>
      <c r="L25" s="126" t="str">
        <f t="shared" ca="1" si="15"/>
        <v/>
      </c>
      <c r="M25" s="126" t="str">
        <f t="shared" ca="1" si="16"/>
        <v/>
      </c>
      <c r="N25" s="126" t="str">
        <f t="shared" ca="1" si="17"/>
        <v/>
      </c>
      <c r="O25" s="126" t="str">
        <f t="shared" ca="1" si="18"/>
        <v/>
      </c>
      <c r="P25" s="126" t="str">
        <f t="shared" ca="1" si="19"/>
        <v/>
      </c>
      <c r="Q25" s="126" t="str">
        <f t="shared" ca="1" si="20"/>
        <v/>
      </c>
      <c r="R25" s="126" t="str">
        <f t="shared" ca="1" si="21"/>
        <v/>
      </c>
      <c r="S25" s="126" t="str">
        <f t="shared" ca="1" si="22"/>
        <v/>
      </c>
      <c r="T25" s="126" t="str">
        <f t="shared" ca="1" si="23"/>
        <v/>
      </c>
      <c r="U25" s="126" t="str">
        <f t="shared" ca="1" si="24"/>
        <v/>
      </c>
      <c r="V25" s="126" t="str">
        <f t="shared" ca="1" si="25"/>
        <v/>
      </c>
      <c r="W25" s="126" t="str">
        <f t="shared" ca="1" si="26"/>
        <v/>
      </c>
      <c r="X25" s="126" t="str">
        <f t="shared" ca="1" si="27"/>
        <v/>
      </c>
      <c r="Y25" s="126" t="str">
        <f t="shared" ca="1" si="28"/>
        <v/>
      </c>
      <c r="Z25" s="126" t="str">
        <f t="shared" ca="1" si="29"/>
        <v/>
      </c>
      <c r="AA25" s="126" t="str">
        <f t="shared" ca="1" si="30"/>
        <v/>
      </c>
      <c r="AB25" s="126" t="str">
        <f t="shared" ca="1" si="31"/>
        <v/>
      </c>
      <c r="AC25" s="126" t="str">
        <f t="shared" ca="1" si="32"/>
        <v/>
      </c>
      <c r="AD25" s="126" t="str">
        <f t="shared" ca="1" si="33"/>
        <v/>
      </c>
      <c r="AE25" s="126" t="str">
        <f t="shared" ca="1" si="34"/>
        <v/>
      </c>
      <c r="AF25" s="126" t="str">
        <f t="shared" ca="1" si="35"/>
        <v/>
      </c>
      <c r="AG25" s="126" t="str">
        <f t="shared" ca="1" si="36"/>
        <v/>
      </c>
      <c r="AH25" s="126" t="str">
        <f t="shared" ca="1" si="37"/>
        <v/>
      </c>
      <c r="AI25" s="126" t="str">
        <f t="shared" ca="1" si="38"/>
        <v/>
      </c>
      <c r="AJ25" s="126" t="str">
        <f t="shared" ca="1" si="39"/>
        <v/>
      </c>
      <c r="AK25" s="126" t="str">
        <f t="shared" ca="1" si="40"/>
        <v/>
      </c>
      <c r="AL25" s="126" t="str">
        <f t="shared" ca="1" si="41"/>
        <v/>
      </c>
      <c r="AM25" s="126" t="str">
        <f t="shared" ca="1" si="42"/>
        <v/>
      </c>
      <c r="AN25" s="126" t="str">
        <f t="shared" ca="1" si="43"/>
        <v/>
      </c>
      <c r="AO25" s="126" t="str">
        <f t="shared" ca="1" si="44"/>
        <v/>
      </c>
      <c r="AP25" s="126" t="str">
        <f t="shared" ca="1" si="45"/>
        <v/>
      </c>
      <c r="AQ25" s="126" t="str">
        <f t="shared" ca="1" si="46"/>
        <v/>
      </c>
      <c r="AR25" s="126" t="str">
        <f t="shared" ca="1" si="47"/>
        <v/>
      </c>
      <c r="AS25" s="126" t="str">
        <f t="shared" ca="1" si="48"/>
        <v/>
      </c>
      <c r="AT25" s="126" t="str">
        <f t="shared" ca="1" si="49"/>
        <v/>
      </c>
      <c r="AU25" s="126" t="str">
        <f t="shared" ca="1" si="50"/>
        <v/>
      </c>
      <c r="AV25" s="126" t="str">
        <f t="shared" ca="1" si="51"/>
        <v/>
      </c>
      <c r="AW25" s="126" t="str">
        <f t="shared" ca="1" si="52"/>
        <v/>
      </c>
      <c r="AX25" s="126" t="str">
        <f t="shared" ca="1" si="53"/>
        <v/>
      </c>
      <c r="AY25" s="126" t="str">
        <f t="shared" ca="1" si="54"/>
        <v/>
      </c>
      <c r="AZ25" s="126" t="str">
        <f t="shared" ca="1" si="55"/>
        <v/>
      </c>
      <c r="BA25" s="126" t="str">
        <f t="shared" ca="1" si="56"/>
        <v/>
      </c>
      <c r="BB25" s="126" t="str">
        <f t="shared" ca="1" si="57"/>
        <v/>
      </c>
      <c r="BC25" s="151" t="str">
        <f t="shared" ca="1" si="58"/>
        <v/>
      </c>
    </row>
    <row r="26" spans="1:55" ht="14.1" customHeight="1" x14ac:dyDescent="0.2">
      <c r="A26" s="330" t="str">
        <f t="shared" ca="1" si="7"/>
        <v/>
      </c>
      <c r="B26" s="331"/>
      <c r="C26" s="331"/>
      <c r="D26" s="331"/>
      <c r="E26" s="150" t="str">
        <f t="shared" ca="1" si="8"/>
        <v/>
      </c>
      <c r="F26" s="126" t="str">
        <f t="shared" ca="1" si="9"/>
        <v/>
      </c>
      <c r="G26" s="126" t="str">
        <f t="shared" ca="1" si="10"/>
        <v/>
      </c>
      <c r="H26" s="126" t="str">
        <f t="shared" ca="1" si="11"/>
        <v/>
      </c>
      <c r="I26" s="126" t="str">
        <f t="shared" ca="1" si="12"/>
        <v/>
      </c>
      <c r="J26" s="126" t="str">
        <f t="shared" ca="1" si="13"/>
        <v/>
      </c>
      <c r="K26" s="126" t="str">
        <f t="shared" ca="1" si="14"/>
        <v/>
      </c>
      <c r="L26" s="126" t="str">
        <f t="shared" ca="1" si="15"/>
        <v/>
      </c>
      <c r="M26" s="126" t="str">
        <f t="shared" ca="1" si="16"/>
        <v/>
      </c>
      <c r="N26" s="126" t="str">
        <f t="shared" ca="1" si="17"/>
        <v/>
      </c>
      <c r="O26" s="126" t="str">
        <f t="shared" ca="1" si="18"/>
        <v/>
      </c>
      <c r="P26" s="126" t="str">
        <f t="shared" ca="1" si="19"/>
        <v/>
      </c>
      <c r="Q26" s="126" t="str">
        <f t="shared" ca="1" si="20"/>
        <v/>
      </c>
      <c r="R26" s="126" t="str">
        <f t="shared" ca="1" si="21"/>
        <v/>
      </c>
      <c r="S26" s="126" t="str">
        <f t="shared" ca="1" si="22"/>
        <v/>
      </c>
      <c r="T26" s="126" t="str">
        <f t="shared" ca="1" si="23"/>
        <v/>
      </c>
      <c r="U26" s="126" t="str">
        <f t="shared" ca="1" si="24"/>
        <v/>
      </c>
      <c r="V26" s="126" t="str">
        <f t="shared" ca="1" si="25"/>
        <v/>
      </c>
      <c r="W26" s="126" t="str">
        <f t="shared" ca="1" si="26"/>
        <v/>
      </c>
      <c r="X26" s="126" t="str">
        <f t="shared" ca="1" si="27"/>
        <v/>
      </c>
      <c r="Y26" s="126" t="str">
        <f t="shared" ca="1" si="28"/>
        <v/>
      </c>
      <c r="Z26" s="126" t="str">
        <f t="shared" ca="1" si="29"/>
        <v/>
      </c>
      <c r="AA26" s="126" t="str">
        <f t="shared" ca="1" si="30"/>
        <v/>
      </c>
      <c r="AB26" s="126" t="str">
        <f t="shared" ca="1" si="31"/>
        <v/>
      </c>
      <c r="AC26" s="126" t="str">
        <f t="shared" ca="1" si="32"/>
        <v/>
      </c>
      <c r="AD26" s="126" t="str">
        <f t="shared" ca="1" si="33"/>
        <v/>
      </c>
      <c r="AE26" s="126" t="str">
        <f t="shared" ca="1" si="34"/>
        <v/>
      </c>
      <c r="AF26" s="126" t="str">
        <f t="shared" ca="1" si="35"/>
        <v/>
      </c>
      <c r="AG26" s="126" t="str">
        <f t="shared" ca="1" si="36"/>
        <v/>
      </c>
      <c r="AH26" s="126" t="str">
        <f t="shared" ca="1" si="37"/>
        <v/>
      </c>
      <c r="AI26" s="126" t="str">
        <f t="shared" ca="1" si="38"/>
        <v/>
      </c>
      <c r="AJ26" s="126" t="str">
        <f t="shared" ca="1" si="39"/>
        <v/>
      </c>
      <c r="AK26" s="126" t="str">
        <f t="shared" ca="1" si="40"/>
        <v/>
      </c>
      <c r="AL26" s="126" t="str">
        <f t="shared" ca="1" si="41"/>
        <v/>
      </c>
      <c r="AM26" s="126" t="str">
        <f t="shared" ca="1" si="42"/>
        <v/>
      </c>
      <c r="AN26" s="126" t="str">
        <f t="shared" ca="1" si="43"/>
        <v/>
      </c>
      <c r="AO26" s="126" t="str">
        <f t="shared" ca="1" si="44"/>
        <v/>
      </c>
      <c r="AP26" s="126" t="str">
        <f t="shared" ca="1" si="45"/>
        <v/>
      </c>
      <c r="AQ26" s="126" t="str">
        <f t="shared" ca="1" si="46"/>
        <v/>
      </c>
      <c r="AR26" s="126" t="str">
        <f t="shared" ca="1" si="47"/>
        <v/>
      </c>
      <c r="AS26" s="126" t="str">
        <f t="shared" ca="1" si="48"/>
        <v/>
      </c>
      <c r="AT26" s="126" t="str">
        <f t="shared" ca="1" si="49"/>
        <v/>
      </c>
      <c r="AU26" s="126" t="str">
        <f t="shared" ca="1" si="50"/>
        <v/>
      </c>
      <c r="AV26" s="126" t="str">
        <f t="shared" ca="1" si="51"/>
        <v/>
      </c>
      <c r="AW26" s="126" t="str">
        <f t="shared" ca="1" si="52"/>
        <v/>
      </c>
      <c r="AX26" s="126" t="str">
        <f t="shared" ca="1" si="53"/>
        <v/>
      </c>
      <c r="AY26" s="126" t="str">
        <f t="shared" ca="1" si="54"/>
        <v/>
      </c>
      <c r="AZ26" s="126" t="str">
        <f t="shared" ca="1" si="55"/>
        <v/>
      </c>
      <c r="BA26" s="126" t="str">
        <f t="shared" ca="1" si="56"/>
        <v/>
      </c>
      <c r="BB26" s="126" t="str">
        <f t="shared" ca="1" si="57"/>
        <v/>
      </c>
      <c r="BC26" s="151" t="str">
        <f t="shared" ca="1" si="58"/>
        <v/>
      </c>
    </row>
    <row r="27" spans="1:55" ht="14.1" customHeight="1" x14ac:dyDescent="0.2">
      <c r="A27" s="330" t="str">
        <f t="shared" ca="1" si="7"/>
        <v/>
      </c>
      <c r="B27" s="331"/>
      <c r="C27" s="331"/>
      <c r="D27" s="331"/>
      <c r="E27" s="150" t="str">
        <f t="shared" ca="1" si="8"/>
        <v/>
      </c>
      <c r="F27" s="126" t="str">
        <f t="shared" ca="1" si="9"/>
        <v/>
      </c>
      <c r="G27" s="126" t="str">
        <f t="shared" ca="1" si="10"/>
        <v/>
      </c>
      <c r="H27" s="126" t="str">
        <f t="shared" ca="1" si="11"/>
        <v/>
      </c>
      <c r="I27" s="126" t="str">
        <f t="shared" ca="1" si="12"/>
        <v/>
      </c>
      <c r="J27" s="126" t="str">
        <f t="shared" ca="1" si="13"/>
        <v/>
      </c>
      <c r="K27" s="126" t="str">
        <f t="shared" ca="1" si="14"/>
        <v/>
      </c>
      <c r="L27" s="126" t="str">
        <f t="shared" ca="1" si="15"/>
        <v/>
      </c>
      <c r="M27" s="126" t="str">
        <f t="shared" ca="1" si="16"/>
        <v/>
      </c>
      <c r="N27" s="126" t="str">
        <f t="shared" ca="1" si="17"/>
        <v/>
      </c>
      <c r="O27" s="126" t="str">
        <f t="shared" ca="1" si="18"/>
        <v/>
      </c>
      <c r="P27" s="126" t="str">
        <f t="shared" ca="1" si="19"/>
        <v/>
      </c>
      <c r="Q27" s="126" t="str">
        <f t="shared" ca="1" si="20"/>
        <v/>
      </c>
      <c r="R27" s="126" t="str">
        <f t="shared" ca="1" si="21"/>
        <v/>
      </c>
      <c r="S27" s="126" t="str">
        <f t="shared" ca="1" si="22"/>
        <v/>
      </c>
      <c r="T27" s="126" t="str">
        <f t="shared" ca="1" si="23"/>
        <v/>
      </c>
      <c r="U27" s="126" t="str">
        <f t="shared" ca="1" si="24"/>
        <v/>
      </c>
      <c r="V27" s="126" t="str">
        <f t="shared" ca="1" si="25"/>
        <v/>
      </c>
      <c r="W27" s="126" t="str">
        <f t="shared" ca="1" si="26"/>
        <v/>
      </c>
      <c r="X27" s="126" t="str">
        <f t="shared" ca="1" si="27"/>
        <v/>
      </c>
      <c r="Y27" s="126" t="str">
        <f t="shared" ca="1" si="28"/>
        <v/>
      </c>
      <c r="Z27" s="126" t="str">
        <f t="shared" ca="1" si="29"/>
        <v/>
      </c>
      <c r="AA27" s="126" t="str">
        <f t="shared" ca="1" si="30"/>
        <v/>
      </c>
      <c r="AB27" s="126" t="str">
        <f t="shared" ca="1" si="31"/>
        <v/>
      </c>
      <c r="AC27" s="126" t="str">
        <f t="shared" ca="1" si="32"/>
        <v/>
      </c>
      <c r="AD27" s="126" t="str">
        <f t="shared" ca="1" si="33"/>
        <v/>
      </c>
      <c r="AE27" s="126" t="str">
        <f t="shared" ca="1" si="34"/>
        <v/>
      </c>
      <c r="AF27" s="126" t="str">
        <f t="shared" ca="1" si="35"/>
        <v/>
      </c>
      <c r="AG27" s="126" t="str">
        <f t="shared" ca="1" si="36"/>
        <v/>
      </c>
      <c r="AH27" s="126" t="str">
        <f t="shared" ca="1" si="37"/>
        <v/>
      </c>
      <c r="AI27" s="126" t="str">
        <f t="shared" ca="1" si="38"/>
        <v/>
      </c>
      <c r="AJ27" s="126" t="str">
        <f t="shared" ca="1" si="39"/>
        <v/>
      </c>
      <c r="AK27" s="126" t="str">
        <f t="shared" ca="1" si="40"/>
        <v/>
      </c>
      <c r="AL27" s="126" t="str">
        <f t="shared" ca="1" si="41"/>
        <v/>
      </c>
      <c r="AM27" s="126" t="str">
        <f t="shared" ca="1" si="42"/>
        <v/>
      </c>
      <c r="AN27" s="126" t="str">
        <f t="shared" ca="1" si="43"/>
        <v/>
      </c>
      <c r="AO27" s="126" t="str">
        <f t="shared" ca="1" si="44"/>
        <v/>
      </c>
      <c r="AP27" s="126" t="str">
        <f t="shared" ca="1" si="45"/>
        <v/>
      </c>
      <c r="AQ27" s="126" t="str">
        <f t="shared" ca="1" si="46"/>
        <v/>
      </c>
      <c r="AR27" s="126" t="str">
        <f t="shared" ca="1" si="47"/>
        <v/>
      </c>
      <c r="AS27" s="126" t="str">
        <f t="shared" ca="1" si="48"/>
        <v/>
      </c>
      <c r="AT27" s="126" t="str">
        <f t="shared" ca="1" si="49"/>
        <v/>
      </c>
      <c r="AU27" s="126" t="str">
        <f t="shared" ca="1" si="50"/>
        <v/>
      </c>
      <c r="AV27" s="126" t="str">
        <f t="shared" ca="1" si="51"/>
        <v/>
      </c>
      <c r="AW27" s="126" t="str">
        <f t="shared" ca="1" si="52"/>
        <v/>
      </c>
      <c r="AX27" s="126" t="str">
        <f t="shared" ca="1" si="53"/>
        <v/>
      </c>
      <c r="AY27" s="126" t="str">
        <f t="shared" ca="1" si="54"/>
        <v/>
      </c>
      <c r="AZ27" s="126" t="str">
        <f t="shared" ca="1" si="55"/>
        <v/>
      </c>
      <c r="BA27" s="126" t="str">
        <f t="shared" ca="1" si="56"/>
        <v/>
      </c>
      <c r="BB27" s="126" t="str">
        <f t="shared" ca="1" si="57"/>
        <v/>
      </c>
      <c r="BC27" s="151" t="str">
        <f t="shared" ca="1" si="58"/>
        <v/>
      </c>
    </row>
    <row r="28" spans="1:55" ht="14.1" customHeight="1" x14ac:dyDescent="0.2">
      <c r="A28" s="330" t="str">
        <f t="shared" ca="1" si="7"/>
        <v/>
      </c>
      <c r="B28" s="331"/>
      <c r="C28" s="331"/>
      <c r="D28" s="331"/>
      <c r="E28" s="150" t="str">
        <f t="shared" ca="1" si="8"/>
        <v/>
      </c>
      <c r="F28" s="126" t="str">
        <f t="shared" ca="1" si="9"/>
        <v/>
      </c>
      <c r="G28" s="126" t="str">
        <f t="shared" ca="1" si="10"/>
        <v/>
      </c>
      <c r="H28" s="126" t="str">
        <f t="shared" ca="1" si="11"/>
        <v/>
      </c>
      <c r="I28" s="126" t="str">
        <f t="shared" ca="1" si="12"/>
        <v/>
      </c>
      <c r="J28" s="126" t="str">
        <f t="shared" ca="1" si="13"/>
        <v/>
      </c>
      <c r="K28" s="126" t="str">
        <f t="shared" ca="1" si="14"/>
        <v/>
      </c>
      <c r="L28" s="126" t="str">
        <f t="shared" ca="1" si="15"/>
        <v/>
      </c>
      <c r="M28" s="126" t="str">
        <f t="shared" ca="1" si="16"/>
        <v/>
      </c>
      <c r="N28" s="126" t="str">
        <f t="shared" ca="1" si="17"/>
        <v/>
      </c>
      <c r="O28" s="126" t="str">
        <f t="shared" ca="1" si="18"/>
        <v/>
      </c>
      <c r="P28" s="126" t="str">
        <f t="shared" ca="1" si="19"/>
        <v/>
      </c>
      <c r="Q28" s="126" t="str">
        <f t="shared" ca="1" si="20"/>
        <v/>
      </c>
      <c r="R28" s="126" t="str">
        <f t="shared" ca="1" si="21"/>
        <v/>
      </c>
      <c r="S28" s="126" t="str">
        <f t="shared" ca="1" si="22"/>
        <v/>
      </c>
      <c r="T28" s="126" t="str">
        <f t="shared" ca="1" si="23"/>
        <v/>
      </c>
      <c r="U28" s="126" t="str">
        <f t="shared" ca="1" si="24"/>
        <v/>
      </c>
      <c r="V28" s="126" t="str">
        <f t="shared" ca="1" si="25"/>
        <v/>
      </c>
      <c r="W28" s="126" t="str">
        <f t="shared" ca="1" si="26"/>
        <v/>
      </c>
      <c r="X28" s="126" t="str">
        <f t="shared" ca="1" si="27"/>
        <v/>
      </c>
      <c r="Y28" s="126" t="str">
        <f t="shared" ca="1" si="28"/>
        <v/>
      </c>
      <c r="Z28" s="126" t="str">
        <f t="shared" ca="1" si="29"/>
        <v/>
      </c>
      <c r="AA28" s="126" t="str">
        <f t="shared" ca="1" si="30"/>
        <v/>
      </c>
      <c r="AB28" s="126" t="str">
        <f t="shared" ca="1" si="31"/>
        <v/>
      </c>
      <c r="AC28" s="126" t="str">
        <f t="shared" ca="1" si="32"/>
        <v/>
      </c>
      <c r="AD28" s="126" t="str">
        <f t="shared" ca="1" si="33"/>
        <v/>
      </c>
      <c r="AE28" s="126" t="str">
        <f t="shared" ca="1" si="34"/>
        <v/>
      </c>
      <c r="AF28" s="126" t="str">
        <f t="shared" ca="1" si="35"/>
        <v/>
      </c>
      <c r="AG28" s="126" t="str">
        <f t="shared" ca="1" si="36"/>
        <v/>
      </c>
      <c r="AH28" s="126" t="str">
        <f t="shared" ca="1" si="37"/>
        <v/>
      </c>
      <c r="AI28" s="126" t="str">
        <f t="shared" ca="1" si="38"/>
        <v/>
      </c>
      <c r="AJ28" s="126" t="str">
        <f t="shared" ca="1" si="39"/>
        <v/>
      </c>
      <c r="AK28" s="126" t="str">
        <f t="shared" ca="1" si="40"/>
        <v/>
      </c>
      <c r="AL28" s="126" t="str">
        <f t="shared" ca="1" si="41"/>
        <v/>
      </c>
      <c r="AM28" s="126" t="str">
        <f t="shared" ca="1" si="42"/>
        <v/>
      </c>
      <c r="AN28" s="126" t="str">
        <f t="shared" ca="1" si="43"/>
        <v/>
      </c>
      <c r="AO28" s="126" t="str">
        <f t="shared" ca="1" si="44"/>
        <v/>
      </c>
      <c r="AP28" s="126" t="str">
        <f t="shared" ca="1" si="45"/>
        <v/>
      </c>
      <c r="AQ28" s="126" t="str">
        <f t="shared" ca="1" si="46"/>
        <v/>
      </c>
      <c r="AR28" s="126" t="str">
        <f t="shared" ca="1" si="47"/>
        <v/>
      </c>
      <c r="AS28" s="126" t="str">
        <f t="shared" ca="1" si="48"/>
        <v/>
      </c>
      <c r="AT28" s="126" t="str">
        <f t="shared" ca="1" si="49"/>
        <v/>
      </c>
      <c r="AU28" s="126" t="str">
        <f t="shared" ca="1" si="50"/>
        <v/>
      </c>
      <c r="AV28" s="126" t="str">
        <f t="shared" ca="1" si="51"/>
        <v/>
      </c>
      <c r="AW28" s="126" t="str">
        <f t="shared" ca="1" si="52"/>
        <v/>
      </c>
      <c r="AX28" s="126" t="str">
        <f t="shared" ca="1" si="53"/>
        <v/>
      </c>
      <c r="AY28" s="126" t="str">
        <f t="shared" ca="1" si="54"/>
        <v/>
      </c>
      <c r="AZ28" s="126" t="str">
        <f t="shared" ca="1" si="55"/>
        <v/>
      </c>
      <c r="BA28" s="126" t="str">
        <f t="shared" ca="1" si="56"/>
        <v/>
      </c>
      <c r="BB28" s="126" t="str">
        <f t="shared" ca="1" si="57"/>
        <v/>
      </c>
      <c r="BC28" s="151" t="str">
        <f t="shared" ca="1" si="58"/>
        <v/>
      </c>
    </row>
    <row r="29" spans="1:55" ht="14.1" customHeight="1" x14ac:dyDescent="0.2">
      <c r="A29" s="330" t="str">
        <f t="shared" ca="1" si="7"/>
        <v/>
      </c>
      <c r="B29" s="331"/>
      <c r="C29" s="331"/>
      <c r="D29" s="331"/>
      <c r="E29" s="150" t="str">
        <f t="shared" ca="1" si="8"/>
        <v/>
      </c>
      <c r="F29" s="126" t="str">
        <f t="shared" ca="1" si="9"/>
        <v/>
      </c>
      <c r="G29" s="126" t="str">
        <f t="shared" ca="1" si="10"/>
        <v/>
      </c>
      <c r="H29" s="126" t="str">
        <f t="shared" ca="1" si="11"/>
        <v/>
      </c>
      <c r="I29" s="126" t="str">
        <f t="shared" ca="1" si="12"/>
        <v/>
      </c>
      <c r="J29" s="126" t="str">
        <f t="shared" ca="1" si="13"/>
        <v/>
      </c>
      <c r="K29" s="126" t="str">
        <f t="shared" ca="1" si="14"/>
        <v/>
      </c>
      <c r="L29" s="126" t="str">
        <f t="shared" ca="1" si="15"/>
        <v/>
      </c>
      <c r="M29" s="126" t="str">
        <f t="shared" ca="1" si="16"/>
        <v/>
      </c>
      <c r="N29" s="126" t="str">
        <f t="shared" ca="1" si="17"/>
        <v/>
      </c>
      <c r="O29" s="126" t="str">
        <f t="shared" ca="1" si="18"/>
        <v/>
      </c>
      <c r="P29" s="126" t="str">
        <f t="shared" ca="1" si="19"/>
        <v/>
      </c>
      <c r="Q29" s="126" t="str">
        <f t="shared" ca="1" si="20"/>
        <v/>
      </c>
      <c r="R29" s="126" t="str">
        <f t="shared" ca="1" si="21"/>
        <v/>
      </c>
      <c r="S29" s="126" t="str">
        <f t="shared" ca="1" si="22"/>
        <v/>
      </c>
      <c r="T29" s="126" t="str">
        <f t="shared" ca="1" si="23"/>
        <v/>
      </c>
      <c r="U29" s="126" t="str">
        <f t="shared" ca="1" si="24"/>
        <v/>
      </c>
      <c r="V29" s="126" t="str">
        <f t="shared" ca="1" si="25"/>
        <v/>
      </c>
      <c r="W29" s="126" t="str">
        <f t="shared" ca="1" si="26"/>
        <v/>
      </c>
      <c r="X29" s="126" t="str">
        <f t="shared" ca="1" si="27"/>
        <v/>
      </c>
      <c r="Y29" s="126" t="str">
        <f t="shared" ca="1" si="28"/>
        <v/>
      </c>
      <c r="Z29" s="126" t="str">
        <f t="shared" ca="1" si="29"/>
        <v/>
      </c>
      <c r="AA29" s="126" t="str">
        <f t="shared" ca="1" si="30"/>
        <v/>
      </c>
      <c r="AB29" s="126" t="str">
        <f t="shared" ca="1" si="31"/>
        <v/>
      </c>
      <c r="AC29" s="126" t="str">
        <f t="shared" ca="1" si="32"/>
        <v/>
      </c>
      <c r="AD29" s="126" t="str">
        <f t="shared" ca="1" si="33"/>
        <v/>
      </c>
      <c r="AE29" s="126" t="str">
        <f t="shared" ca="1" si="34"/>
        <v/>
      </c>
      <c r="AF29" s="126" t="str">
        <f t="shared" ca="1" si="35"/>
        <v/>
      </c>
      <c r="AG29" s="126" t="str">
        <f t="shared" ca="1" si="36"/>
        <v/>
      </c>
      <c r="AH29" s="126" t="str">
        <f t="shared" ca="1" si="37"/>
        <v/>
      </c>
      <c r="AI29" s="126" t="str">
        <f t="shared" ca="1" si="38"/>
        <v/>
      </c>
      <c r="AJ29" s="126" t="str">
        <f t="shared" ca="1" si="39"/>
        <v/>
      </c>
      <c r="AK29" s="126" t="str">
        <f t="shared" ca="1" si="40"/>
        <v/>
      </c>
      <c r="AL29" s="126" t="str">
        <f t="shared" ca="1" si="41"/>
        <v/>
      </c>
      <c r="AM29" s="126" t="str">
        <f t="shared" ca="1" si="42"/>
        <v/>
      </c>
      <c r="AN29" s="126" t="str">
        <f t="shared" ca="1" si="43"/>
        <v/>
      </c>
      <c r="AO29" s="126" t="str">
        <f t="shared" ca="1" si="44"/>
        <v/>
      </c>
      <c r="AP29" s="126" t="str">
        <f t="shared" ca="1" si="45"/>
        <v/>
      </c>
      <c r="AQ29" s="126" t="str">
        <f t="shared" ca="1" si="46"/>
        <v/>
      </c>
      <c r="AR29" s="126" t="str">
        <f t="shared" ca="1" si="47"/>
        <v/>
      </c>
      <c r="AS29" s="126" t="str">
        <f t="shared" ca="1" si="48"/>
        <v/>
      </c>
      <c r="AT29" s="126" t="str">
        <f t="shared" ca="1" si="49"/>
        <v/>
      </c>
      <c r="AU29" s="126" t="str">
        <f t="shared" ca="1" si="50"/>
        <v/>
      </c>
      <c r="AV29" s="126" t="str">
        <f t="shared" ca="1" si="51"/>
        <v/>
      </c>
      <c r="AW29" s="126" t="str">
        <f t="shared" ca="1" si="52"/>
        <v/>
      </c>
      <c r="AX29" s="126" t="str">
        <f t="shared" ca="1" si="53"/>
        <v/>
      </c>
      <c r="AY29" s="126" t="str">
        <f t="shared" ca="1" si="54"/>
        <v/>
      </c>
      <c r="AZ29" s="126" t="str">
        <f t="shared" ca="1" si="55"/>
        <v/>
      </c>
      <c r="BA29" s="126" t="str">
        <f t="shared" ca="1" si="56"/>
        <v/>
      </c>
      <c r="BB29" s="126" t="str">
        <f t="shared" ca="1" si="57"/>
        <v/>
      </c>
      <c r="BC29" s="151" t="str">
        <f t="shared" ca="1" si="58"/>
        <v/>
      </c>
    </row>
    <row r="30" spans="1:55" ht="14.1" customHeight="1" x14ac:dyDescent="0.2">
      <c r="A30" s="330" t="str">
        <f t="shared" ca="1" si="7"/>
        <v/>
      </c>
      <c r="B30" s="331"/>
      <c r="C30" s="331"/>
      <c r="D30" s="331"/>
      <c r="E30" s="150" t="str">
        <f t="shared" ca="1" si="8"/>
        <v/>
      </c>
      <c r="F30" s="126" t="str">
        <f t="shared" ca="1" si="9"/>
        <v/>
      </c>
      <c r="G30" s="126" t="str">
        <f t="shared" ca="1" si="10"/>
        <v/>
      </c>
      <c r="H30" s="126" t="str">
        <f t="shared" ca="1" si="11"/>
        <v/>
      </c>
      <c r="I30" s="126" t="str">
        <f t="shared" ca="1" si="12"/>
        <v/>
      </c>
      <c r="J30" s="126" t="str">
        <f t="shared" ca="1" si="13"/>
        <v/>
      </c>
      <c r="K30" s="126" t="str">
        <f t="shared" ca="1" si="14"/>
        <v/>
      </c>
      <c r="L30" s="126" t="str">
        <f t="shared" ca="1" si="15"/>
        <v/>
      </c>
      <c r="M30" s="126" t="str">
        <f t="shared" ca="1" si="16"/>
        <v/>
      </c>
      <c r="N30" s="126" t="str">
        <f t="shared" ca="1" si="17"/>
        <v/>
      </c>
      <c r="O30" s="126" t="str">
        <f t="shared" ca="1" si="18"/>
        <v/>
      </c>
      <c r="P30" s="126" t="str">
        <f t="shared" ca="1" si="19"/>
        <v/>
      </c>
      <c r="Q30" s="126" t="str">
        <f t="shared" ca="1" si="20"/>
        <v/>
      </c>
      <c r="R30" s="126" t="str">
        <f t="shared" ca="1" si="21"/>
        <v/>
      </c>
      <c r="S30" s="126" t="str">
        <f t="shared" ca="1" si="22"/>
        <v/>
      </c>
      <c r="T30" s="126" t="str">
        <f t="shared" ca="1" si="23"/>
        <v/>
      </c>
      <c r="U30" s="126" t="str">
        <f t="shared" ca="1" si="24"/>
        <v/>
      </c>
      <c r="V30" s="126" t="str">
        <f t="shared" ca="1" si="25"/>
        <v/>
      </c>
      <c r="W30" s="126" t="str">
        <f t="shared" ca="1" si="26"/>
        <v/>
      </c>
      <c r="X30" s="126" t="str">
        <f t="shared" ca="1" si="27"/>
        <v/>
      </c>
      <c r="Y30" s="126" t="str">
        <f t="shared" ca="1" si="28"/>
        <v/>
      </c>
      <c r="Z30" s="126" t="str">
        <f t="shared" ca="1" si="29"/>
        <v/>
      </c>
      <c r="AA30" s="126" t="str">
        <f t="shared" ca="1" si="30"/>
        <v/>
      </c>
      <c r="AB30" s="126" t="str">
        <f t="shared" ca="1" si="31"/>
        <v/>
      </c>
      <c r="AC30" s="126" t="str">
        <f t="shared" ca="1" si="32"/>
        <v/>
      </c>
      <c r="AD30" s="126" t="str">
        <f t="shared" ca="1" si="33"/>
        <v/>
      </c>
      <c r="AE30" s="126" t="str">
        <f t="shared" ca="1" si="34"/>
        <v/>
      </c>
      <c r="AF30" s="126" t="str">
        <f t="shared" ca="1" si="35"/>
        <v/>
      </c>
      <c r="AG30" s="126" t="str">
        <f t="shared" ca="1" si="36"/>
        <v/>
      </c>
      <c r="AH30" s="126" t="str">
        <f t="shared" ca="1" si="37"/>
        <v/>
      </c>
      <c r="AI30" s="126" t="str">
        <f t="shared" ca="1" si="38"/>
        <v/>
      </c>
      <c r="AJ30" s="126" t="str">
        <f t="shared" ca="1" si="39"/>
        <v/>
      </c>
      <c r="AK30" s="126" t="str">
        <f t="shared" ca="1" si="40"/>
        <v/>
      </c>
      <c r="AL30" s="126" t="str">
        <f t="shared" ca="1" si="41"/>
        <v/>
      </c>
      <c r="AM30" s="126" t="str">
        <f t="shared" ca="1" si="42"/>
        <v/>
      </c>
      <c r="AN30" s="126" t="str">
        <f t="shared" ca="1" si="43"/>
        <v/>
      </c>
      <c r="AO30" s="126" t="str">
        <f t="shared" ca="1" si="44"/>
        <v/>
      </c>
      <c r="AP30" s="126" t="str">
        <f t="shared" ca="1" si="45"/>
        <v/>
      </c>
      <c r="AQ30" s="126" t="str">
        <f t="shared" ca="1" si="46"/>
        <v/>
      </c>
      <c r="AR30" s="126" t="str">
        <f t="shared" ca="1" si="47"/>
        <v/>
      </c>
      <c r="AS30" s="126" t="str">
        <f t="shared" ca="1" si="48"/>
        <v/>
      </c>
      <c r="AT30" s="126" t="str">
        <f t="shared" ca="1" si="49"/>
        <v/>
      </c>
      <c r="AU30" s="126" t="str">
        <f t="shared" ca="1" si="50"/>
        <v/>
      </c>
      <c r="AV30" s="126" t="str">
        <f t="shared" ca="1" si="51"/>
        <v/>
      </c>
      <c r="AW30" s="126" t="str">
        <f t="shared" ca="1" si="52"/>
        <v/>
      </c>
      <c r="AX30" s="126" t="str">
        <f t="shared" ca="1" si="53"/>
        <v/>
      </c>
      <c r="AY30" s="126" t="str">
        <f t="shared" ca="1" si="54"/>
        <v/>
      </c>
      <c r="AZ30" s="126" t="str">
        <f t="shared" ca="1" si="55"/>
        <v/>
      </c>
      <c r="BA30" s="126" t="str">
        <f t="shared" ca="1" si="56"/>
        <v/>
      </c>
      <c r="BB30" s="126" t="str">
        <f t="shared" ca="1" si="57"/>
        <v/>
      </c>
      <c r="BC30" s="151" t="str">
        <f t="shared" ca="1" si="58"/>
        <v/>
      </c>
    </row>
    <row r="31" spans="1:55" ht="14.1" customHeight="1" x14ac:dyDescent="0.2">
      <c r="A31" s="330" t="str">
        <f t="shared" ca="1" si="7"/>
        <v/>
      </c>
      <c r="B31" s="331"/>
      <c r="C31" s="331"/>
      <c r="D31" s="331"/>
      <c r="E31" s="150" t="str">
        <f t="shared" ca="1" si="8"/>
        <v/>
      </c>
      <c r="F31" s="126" t="str">
        <f t="shared" ca="1" si="9"/>
        <v/>
      </c>
      <c r="G31" s="126" t="str">
        <f t="shared" ca="1" si="10"/>
        <v/>
      </c>
      <c r="H31" s="126" t="str">
        <f t="shared" ca="1" si="11"/>
        <v/>
      </c>
      <c r="I31" s="126" t="str">
        <f t="shared" ca="1" si="12"/>
        <v/>
      </c>
      <c r="J31" s="126" t="str">
        <f t="shared" ca="1" si="13"/>
        <v/>
      </c>
      <c r="K31" s="126" t="str">
        <f t="shared" ca="1" si="14"/>
        <v/>
      </c>
      <c r="L31" s="126" t="str">
        <f t="shared" ca="1" si="15"/>
        <v/>
      </c>
      <c r="M31" s="126" t="str">
        <f t="shared" ca="1" si="16"/>
        <v/>
      </c>
      <c r="N31" s="126" t="str">
        <f t="shared" ca="1" si="17"/>
        <v/>
      </c>
      <c r="O31" s="126" t="str">
        <f t="shared" ca="1" si="18"/>
        <v/>
      </c>
      <c r="P31" s="126" t="str">
        <f t="shared" ca="1" si="19"/>
        <v/>
      </c>
      <c r="Q31" s="126" t="str">
        <f t="shared" ca="1" si="20"/>
        <v/>
      </c>
      <c r="R31" s="126" t="str">
        <f t="shared" ca="1" si="21"/>
        <v/>
      </c>
      <c r="S31" s="126" t="str">
        <f t="shared" ca="1" si="22"/>
        <v/>
      </c>
      <c r="T31" s="126" t="str">
        <f t="shared" ca="1" si="23"/>
        <v/>
      </c>
      <c r="U31" s="126" t="str">
        <f t="shared" ca="1" si="24"/>
        <v/>
      </c>
      <c r="V31" s="126" t="str">
        <f t="shared" ca="1" si="25"/>
        <v/>
      </c>
      <c r="W31" s="126" t="str">
        <f t="shared" ca="1" si="26"/>
        <v/>
      </c>
      <c r="X31" s="126" t="str">
        <f t="shared" ca="1" si="27"/>
        <v/>
      </c>
      <c r="Y31" s="126" t="str">
        <f t="shared" ca="1" si="28"/>
        <v/>
      </c>
      <c r="Z31" s="126" t="str">
        <f t="shared" ca="1" si="29"/>
        <v/>
      </c>
      <c r="AA31" s="126" t="str">
        <f t="shared" ca="1" si="30"/>
        <v/>
      </c>
      <c r="AB31" s="126" t="str">
        <f t="shared" ca="1" si="31"/>
        <v/>
      </c>
      <c r="AC31" s="126" t="str">
        <f t="shared" ca="1" si="32"/>
        <v/>
      </c>
      <c r="AD31" s="126" t="str">
        <f t="shared" ca="1" si="33"/>
        <v/>
      </c>
      <c r="AE31" s="126" t="str">
        <f t="shared" ca="1" si="34"/>
        <v/>
      </c>
      <c r="AF31" s="126" t="str">
        <f t="shared" ca="1" si="35"/>
        <v/>
      </c>
      <c r="AG31" s="126" t="str">
        <f t="shared" ca="1" si="36"/>
        <v/>
      </c>
      <c r="AH31" s="126" t="str">
        <f t="shared" ca="1" si="37"/>
        <v/>
      </c>
      <c r="AI31" s="126" t="str">
        <f t="shared" ca="1" si="38"/>
        <v/>
      </c>
      <c r="AJ31" s="126" t="str">
        <f t="shared" ca="1" si="39"/>
        <v/>
      </c>
      <c r="AK31" s="126" t="str">
        <f t="shared" ca="1" si="40"/>
        <v/>
      </c>
      <c r="AL31" s="126" t="str">
        <f t="shared" ca="1" si="41"/>
        <v/>
      </c>
      <c r="AM31" s="126" t="str">
        <f t="shared" ca="1" si="42"/>
        <v/>
      </c>
      <c r="AN31" s="126" t="str">
        <f t="shared" ca="1" si="43"/>
        <v/>
      </c>
      <c r="AO31" s="126" t="str">
        <f t="shared" ca="1" si="44"/>
        <v/>
      </c>
      <c r="AP31" s="126" t="str">
        <f t="shared" ca="1" si="45"/>
        <v/>
      </c>
      <c r="AQ31" s="126" t="str">
        <f t="shared" ca="1" si="46"/>
        <v/>
      </c>
      <c r="AR31" s="126" t="str">
        <f t="shared" ca="1" si="47"/>
        <v/>
      </c>
      <c r="AS31" s="126" t="str">
        <f t="shared" ca="1" si="48"/>
        <v/>
      </c>
      <c r="AT31" s="126" t="str">
        <f t="shared" ca="1" si="49"/>
        <v/>
      </c>
      <c r="AU31" s="126" t="str">
        <f t="shared" ca="1" si="50"/>
        <v/>
      </c>
      <c r="AV31" s="126" t="str">
        <f t="shared" ca="1" si="51"/>
        <v/>
      </c>
      <c r="AW31" s="126" t="str">
        <f t="shared" ca="1" si="52"/>
        <v/>
      </c>
      <c r="AX31" s="126" t="str">
        <f t="shared" ca="1" si="53"/>
        <v/>
      </c>
      <c r="AY31" s="126" t="str">
        <f t="shared" ca="1" si="54"/>
        <v/>
      </c>
      <c r="AZ31" s="126" t="str">
        <f t="shared" ca="1" si="55"/>
        <v/>
      </c>
      <c r="BA31" s="126" t="str">
        <f t="shared" ca="1" si="56"/>
        <v/>
      </c>
      <c r="BB31" s="126" t="str">
        <f t="shared" ca="1" si="57"/>
        <v/>
      </c>
      <c r="BC31" s="151" t="str">
        <f t="shared" ca="1" si="58"/>
        <v/>
      </c>
    </row>
    <row r="32" spans="1:55" ht="14.1" customHeight="1" x14ac:dyDescent="0.2">
      <c r="A32" s="330" t="str">
        <f t="shared" ca="1" si="7"/>
        <v/>
      </c>
      <c r="B32" s="331"/>
      <c r="C32" s="331"/>
      <c r="D32" s="331"/>
      <c r="E32" s="150" t="str">
        <f t="shared" ca="1" si="8"/>
        <v/>
      </c>
      <c r="F32" s="126" t="str">
        <f t="shared" ca="1" si="9"/>
        <v/>
      </c>
      <c r="G32" s="126" t="str">
        <f t="shared" ca="1" si="10"/>
        <v/>
      </c>
      <c r="H32" s="126" t="str">
        <f t="shared" ca="1" si="11"/>
        <v/>
      </c>
      <c r="I32" s="126" t="str">
        <f t="shared" ca="1" si="12"/>
        <v/>
      </c>
      <c r="J32" s="126" t="str">
        <f t="shared" ca="1" si="13"/>
        <v/>
      </c>
      <c r="K32" s="126" t="str">
        <f t="shared" ca="1" si="14"/>
        <v/>
      </c>
      <c r="L32" s="126" t="str">
        <f t="shared" ca="1" si="15"/>
        <v/>
      </c>
      <c r="M32" s="126" t="str">
        <f t="shared" ca="1" si="16"/>
        <v/>
      </c>
      <c r="N32" s="126" t="str">
        <f t="shared" ca="1" si="17"/>
        <v/>
      </c>
      <c r="O32" s="126" t="str">
        <f t="shared" ca="1" si="18"/>
        <v/>
      </c>
      <c r="P32" s="126" t="str">
        <f t="shared" ca="1" si="19"/>
        <v/>
      </c>
      <c r="Q32" s="126" t="str">
        <f t="shared" ca="1" si="20"/>
        <v/>
      </c>
      <c r="R32" s="126" t="str">
        <f t="shared" ca="1" si="21"/>
        <v/>
      </c>
      <c r="S32" s="126" t="str">
        <f t="shared" ca="1" si="22"/>
        <v/>
      </c>
      <c r="T32" s="126" t="str">
        <f t="shared" ca="1" si="23"/>
        <v/>
      </c>
      <c r="U32" s="126" t="str">
        <f t="shared" ca="1" si="24"/>
        <v/>
      </c>
      <c r="V32" s="126" t="str">
        <f t="shared" ca="1" si="25"/>
        <v/>
      </c>
      <c r="W32" s="126" t="str">
        <f t="shared" ca="1" si="26"/>
        <v/>
      </c>
      <c r="X32" s="126" t="str">
        <f t="shared" ca="1" si="27"/>
        <v/>
      </c>
      <c r="Y32" s="126" t="str">
        <f t="shared" ca="1" si="28"/>
        <v/>
      </c>
      <c r="Z32" s="126" t="str">
        <f t="shared" ca="1" si="29"/>
        <v/>
      </c>
      <c r="AA32" s="126" t="str">
        <f t="shared" ca="1" si="30"/>
        <v/>
      </c>
      <c r="AB32" s="126" t="str">
        <f t="shared" ca="1" si="31"/>
        <v/>
      </c>
      <c r="AC32" s="126" t="str">
        <f t="shared" ca="1" si="32"/>
        <v/>
      </c>
      <c r="AD32" s="126" t="str">
        <f t="shared" ca="1" si="33"/>
        <v/>
      </c>
      <c r="AE32" s="126" t="str">
        <f t="shared" ca="1" si="34"/>
        <v/>
      </c>
      <c r="AF32" s="126" t="str">
        <f t="shared" ca="1" si="35"/>
        <v/>
      </c>
      <c r="AG32" s="126" t="str">
        <f t="shared" ca="1" si="36"/>
        <v/>
      </c>
      <c r="AH32" s="126" t="str">
        <f t="shared" ca="1" si="37"/>
        <v/>
      </c>
      <c r="AI32" s="126" t="str">
        <f t="shared" ca="1" si="38"/>
        <v/>
      </c>
      <c r="AJ32" s="126" t="str">
        <f t="shared" ca="1" si="39"/>
        <v/>
      </c>
      <c r="AK32" s="126" t="str">
        <f t="shared" ca="1" si="40"/>
        <v/>
      </c>
      <c r="AL32" s="126" t="str">
        <f t="shared" ca="1" si="41"/>
        <v/>
      </c>
      <c r="AM32" s="126" t="str">
        <f t="shared" ca="1" si="42"/>
        <v/>
      </c>
      <c r="AN32" s="126" t="str">
        <f t="shared" ca="1" si="43"/>
        <v/>
      </c>
      <c r="AO32" s="126" t="str">
        <f t="shared" ca="1" si="44"/>
        <v/>
      </c>
      <c r="AP32" s="126" t="str">
        <f t="shared" ca="1" si="45"/>
        <v/>
      </c>
      <c r="AQ32" s="126" t="str">
        <f t="shared" ca="1" si="46"/>
        <v/>
      </c>
      <c r="AR32" s="126" t="str">
        <f t="shared" ca="1" si="47"/>
        <v/>
      </c>
      <c r="AS32" s="126" t="str">
        <f t="shared" ca="1" si="48"/>
        <v/>
      </c>
      <c r="AT32" s="126" t="str">
        <f t="shared" ca="1" si="49"/>
        <v/>
      </c>
      <c r="AU32" s="126" t="str">
        <f t="shared" ca="1" si="50"/>
        <v/>
      </c>
      <c r="AV32" s="126" t="str">
        <f t="shared" ca="1" si="51"/>
        <v/>
      </c>
      <c r="AW32" s="126" t="str">
        <f t="shared" ca="1" si="52"/>
        <v/>
      </c>
      <c r="AX32" s="126" t="str">
        <f t="shared" ca="1" si="53"/>
        <v/>
      </c>
      <c r="AY32" s="126" t="str">
        <f t="shared" ca="1" si="54"/>
        <v/>
      </c>
      <c r="AZ32" s="126" t="str">
        <f t="shared" ca="1" si="55"/>
        <v/>
      </c>
      <c r="BA32" s="126" t="str">
        <f t="shared" ca="1" si="56"/>
        <v/>
      </c>
      <c r="BB32" s="126" t="str">
        <f t="shared" ca="1" si="57"/>
        <v/>
      </c>
      <c r="BC32" s="151" t="str">
        <f t="shared" ca="1" si="58"/>
        <v/>
      </c>
    </row>
    <row r="33" spans="1:55" ht="14.1" customHeight="1" x14ac:dyDescent="0.2">
      <c r="A33" s="330" t="str">
        <f t="shared" ca="1" si="7"/>
        <v/>
      </c>
      <c r="B33" s="331"/>
      <c r="C33" s="331"/>
      <c r="D33" s="331"/>
      <c r="E33" s="150" t="str">
        <f t="shared" ca="1" si="8"/>
        <v/>
      </c>
      <c r="F33" s="126" t="str">
        <f t="shared" ca="1" si="9"/>
        <v/>
      </c>
      <c r="G33" s="126" t="str">
        <f t="shared" ca="1" si="10"/>
        <v/>
      </c>
      <c r="H33" s="126" t="str">
        <f t="shared" ca="1" si="11"/>
        <v/>
      </c>
      <c r="I33" s="126" t="str">
        <f t="shared" ca="1" si="12"/>
        <v/>
      </c>
      <c r="J33" s="126" t="str">
        <f t="shared" ca="1" si="13"/>
        <v/>
      </c>
      <c r="K33" s="126" t="str">
        <f t="shared" ca="1" si="14"/>
        <v/>
      </c>
      <c r="L33" s="126" t="str">
        <f t="shared" ca="1" si="15"/>
        <v/>
      </c>
      <c r="M33" s="126" t="str">
        <f t="shared" ca="1" si="16"/>
        <v/>
      </c>
      <c r="N33" s="126" t="str">
        <f t="shared" ca="1" si="17"/>
        <v/>
      </c>
      <c r="O33" s="126" t="str">
        <f t="shared" ca="1" si="18"/>
        <v/>
      </c>
      <c r="P33" s="126" t="str">
        <f t="shared" ca="1" si="19"/>
        <v/>
      </c>
      <c r="Q33" s="126" t="str">
        <f t="shared" ca="1" si="20"/>
        <v/>
      </c>
      <c r="R33" s="126" t="str">
        <f t="shared" ca="1" si="21"/>
        <v/>
      </c>
      <c r="S33" s="126" t="str">
        <f t="shared" ca="1" si="22"/>
        <v/>
      </c>
      <c r="T33" s="126" t="str">
        <f t="shared" ca="1" si="23"/>
        <v/>
      </c>
      <c r="U33" s="126" t="str">
        <f t="shared" ca="1" si="24"/>
        <v/>
      </c>
      <c r="V33" s="126" t="str">
        <f t="shared" ca="1" si="25"/>
        <v/>
      </c>
      <c r="W33" s="126" t="str">
        <f t="shared" ca="1" si="26"/>
        <v/>
      </c>
      <c r="X33" s="126" t="str">
        <f t="shared" ca="1" si="27"/>
        <v/>
      </c>
      <c r="Y33" s="126" t="str">
        <f t="shared" ca="1" si="28"/>
        <v/>
      </c>
      <c r="Z33" s="126" t="str">
        <f t="shared" ca="1" si="29"/>
        <v/>
      </c>
      <c r="AA33" s="126" t="str">
        <f t="shared" ca="1" si="30"/>
        <v/>
      </c>
      <c r="AB33" s="126" t="str">
        <f t="shared" ca="1" si="31"/>
        <v/>
      </c>
      <c r="AC33" s="126" t="str">
        <f t="shared" ca="1" si="32"/>
        <v/>
      </c>
      <c r="AD33" s="126" t="str">
        <f t="shared" ca="1" si="33"/>
        <v/>
      </c>
      <c r="AE33" s="126" t="str">
        <f t="shared" ca="1" si="34"/>
        <v/>
      </c>
      <c r="AF33" s="126" t="str">
        <f t="shared" ca="1" si="35"/>
        <v/>
      </c>
      <c r="AG33" s="126" t="str">
        <f t="shared" ca="1" si="36"/>
        <v/>
      </c>
      <c r="AH33" s="126" t="str">
        <f t="shared" ca="1" si="37"/>
        <v/>
      </c>
      <c r="AI33" s="126" t="str">
        <f t="shared" ca="1" si="38"/>
        <v/>
      </c>
      <c r="AJ33" s="126" t="str">
        <f t="shared" ca="1" si="39"/>
        <v/>
      </c>
      <c r="AK33" s="126" t="str">
        <f t="shared" ca="1" si="40"/>
        <v/>
      </c>
      <c r="AL33" s="126" t="str">
        <f t="shared" ca="1" si="41"/>
        <v/>
      </c>
      <c r="AM33" s="126" t="str">
        <f t="shared" ca="1" si="42"/>
        <v/>
      </c>
      <c r="AN33" s="126" t="str">
        <f t="shared" ca="1" si="43"/>
        <v/>
      </c>
      <c r="AO33" s="126" t="str">
        <f t="shared" ca="1" si="44"/>
        <v/>
      </c>
      <c r="AP33" s="126" t="str">
        <f t="shared" ca="1" si="45"/>
        <v/>
      </c>
      <c r="AQ33" s="126" t="str">
        <f t="shared" ca="1" si="46"/>
        <v/>
      </c>
      <c r="AR33" s="126" t="str">
        <f t="shared" ca="1" si="47"/>
        <v/>
      </c>
      <c r="AS33" s="126" t="str">
        <f t="shared" ca="1" si="48"/>
        <v/>
      </c>
      <c r="AT33" s="126" t="str">
        <f t="shared" ca="1" si="49"/>
        <v/>
      </c>
      <c r="AU33" s="126" t="str">
        <f t="shared" ca="1" si="50"/>
        <v/>
      </c>
      <c r="AV33" s="126" t="str">
        <f t="shared" ca="1" si="51"/>
        <v/>
      </c>
      <c r="AW33" s="126" t="str">
        <f t="shared" ca="1" si="52"/>
        <v/>
      </c>
      <c r="AX33" s="126" t="str">
        <f t="shared" ca="1" si="53"/>
        <v/>
      </c>
      <c r="AY33" s="126" t="str">
        <f t="shared" ca="1" si="54"/>
        <v/>
      </c>
      <c r="AZ33" s="126" t="str">
        <f t="shared" ca="1" si="55"/>
        <v/>
      </c>
      <c r="BA33" s="126" t="str">
        <f t="shared" ca="1" si="56"/>
        <v/>
      </c>
      <c r="BB33" s="126" t="str">
        <f t="shared" ca="1" si="57"/>
        <v/>
      </c>
      <c r="BC33" s="151" t="str">
        <f t="shared" ca="1" si="58"/>
        <v/>
      </c>
    </row>
    <row r="34" spans="1:55" ht="14.1" customHeight="1" x14ac:dyDescent="0.2">
      <c r="A34" s="330" t="str">
        <f t="shared" ca="1" si="7"/>
        <v/>
      </c>
      <c r="B34" s="331"/>
      <c r="C34" s="331"/>
      <c r="D34" s="331"/>
      <c r="E34" s="150" t="str">
        <f t="shared" ca="1" si="8"/>
        <v/>
      </c>
      <c r="F34" s="126" t="str">
        <f t="shared" ca="1" si="9"/>
        <v/>
      </c>
      <c r="G34" s="126" t="str">
        <f t="shared" ca="1" si="10"/>
        <v/>
      </c>
      <c r="H34" s="126" t="str">
        <f t="shared" ca="1" si="11"/>
        <v/>
      </c>
      <c r="I34" s="126" t="str">
        <f t="shared" ca="1" si="12"/>
        <v/>
      </c>
      <c r="J34" s="126" t="str">
        <f t="shared" ca="1" si="13"/>
        <v/>
      </c>
      <c r="K34" s="126" t="str">
        <f t="shared" ca="1" si="14"/>
        <v/>
      </c>
      <c r="L34" s="126" t="str">
        <f t="shared" ca="1" si="15"/>
        <v/>
      </c>
      <c r="M34" s="126" t="str">
        <f t="shared" ca="1" si="16"/>
        <v/>
      </c>
      <c r="N34" s="126" t="str">
        <f t="shared" ca="1" si="17"/>
        <v/>
      </c>
      <c r="O34" s="126" t="str">
        <f t="shared" ca="1" si="18"/>
        <v/>
      </c>
      <c r="P34" s="126" t="str">
        <f t="shared" ca="1" si="19"/>
        <v/>
      </c>
      <c r="Q34" s="126" t="str">
        <f t="shared" ca="1" si="20"/>
        <v/>
      </c>
      <c r="R34" s="126" t="str">
        <f t="shared" ca="1" si="21"/>
        <v/>
      </c>
      <c r="S34" s="126" t="str">
        <f t="shared" ca="1" si="22"/>
        <v/>
      </c>
      <c r="T34" s="126" t="str">
        <f t="shared" ca="1" si="23"/>
        <v/>
      </c>
      <c r="U34" s="126" t="str">
        <f t="shared" ca="1" si="24"/>
        <v/>
      </c>
      <c r="V34" s="126" t="str">
        <f t="shared" ca="1" si="25"/>
        <v/>
      </c>
      <c r="W34" s="126" t="str">
        <f t="shared" ca="1" si="26"/>
        <v/>
      </c>
      <c r="X34" s="126" t="str">
        <f t="shared" ca="1" si="27"/>
        <v/>
      </c>
      <c r="Y34" s="126" t="str">
        <f t="shared" ca="1" si="28"/>
        <v/>
      </c>
      <c r="Z34" s="126" t="str">
        <f t="shared" ca="1" si="29"/>
        <v/>
      </c>
      <c r="AA34" s="126" t="str">
        <f t="shared" ca="1" si="30"/>
        <v/>
      </c>
      <c r="AB34" s="126" t="str">
        <f t="shared" ca="1" si="31"/>
        <v/>
      </c>
      <c r="AC34" s="126" t="str">
        <f t="shared" ca="1" si="32"/>
        <v/>
      </c>
      <c r="AD34" s="126" t="str">
        <f t="shared" ca="1" si="33"/>
        <v/>
      </c>
      <c r="AE34" s="126" t="str">
        <f t="shared" ca="1" si="34"/>
        <v/>
      </c>
      <c r="AF34" s="126" t="str">
        <f t="shared" ca="1" si="35"/>
        <v/>
      </c>
      <c r="AG34" s="126" t="str">
        <f t="shared" ca="1" si="36"/>
        <v/>
      </c>
      <c r="AH34" s="126" t="str">
        <f t="shared" ca="1" si="37"/>
        <v/>
      </c>
      <c r="AI34" s="126" t="str">
        <f t="shared" ca="1" si="38"/>
        <v/>
      </c>
      <c r="AJ34" s="126" t="str">
        <f t="shared" ca="1" si="39"/>
        <v/>
      </c>
      <c r="AK34" s="126" t="str">
        <f t="shared" ca="1" si="40"/>
        <v/>
      </c>
      <c r="AL34" s="126" t="str">
        <f t="shared" ca="1" si="41"/>
        <v/>
      </c>
      <c r="AM34" s="126" t="str">
        <f t="shared" ca="1" si="42"/>
        <v/>
      </c>
      <c r="AN34" s="126" t="str">
        <f t="shared" ca="1" si="43"/>
        <v/>
      </c>
      <c r="AO34" s="126" t="str">
        <f t="shared" ca="1" si="44"/>
        <v/>
      </c>
      <c r="AP34" s="126" t="str">
        <f t="shared" ca="1" si="45"/>
        <v/>
      </c>
      <c r="AQ34" s="126" t="str">
        <f t="shared" ca="1" si="46"/>
        <v/>
      </c>
      <c r="AR34" s="126" t="str">
        <f t="shared" ca="1" si="47"/>
        <v/>
      </c>
      <c r="AS34" s="126" t="str">
        <f t="shared" ca="1" si="48"/>
        <v/>
      </c>
      <c r="AT34" s="126" t="str">
        <f t="shared" ca="1" si="49"/>
        <v/>
      </c>
      <c r="AU34" s="126" t="str">
        <f t="shared" ca="1" si="50"/>
        <v/>
      </c>
      <c r="AV34" s="126" t="str">
        <f t="shared" ca="1" si="51"/>
        <v/>
      </c>
      <c r="AW34" s="126" t="str">
        <f t="shared" ca="1" si="52"/>
        <v/>
      </c>
      <c r="AX34" s="126" t="str">
        <f t="shared" ca="1" si="53"/>
        <v/>
      </c>
      <c r="AY34" s="126" t="str">
        <f t="shared" ca="1" si="54"/>
        <v/>
      </c>
      <c r="AZ34" s="126" t="str">
        <f t="shared" ca="1" si="55"/>
        <v/>
      </c>
      <c r="BA34" s="126" t="str">
        <f t="shared" ca="1" si="56"/>
        <v/>
      </c>
      <c r="BB34" s="126" t="str">
        <f t="shared" ca="1" si="57"/>
        <v/>
      </c>
      <c r="BC34" s="151" t="str">
        <f t="shared" ca="1" si="58"/>
        <v/>
      </c>
    </row>
    <row r="35" spans="1:55" ht="14.1" customHeight="1" x14ac:dyDescent="0.2">
      <c r="A35" s="330" t="str">
        <f t="shared" ca="1" si="7"/>
        <v/>
      </c>
      <c r="B35" s="331"/>
      <c r="C35" s="331"/>
      <c r="D35" s="331"/>
      <c r="E35" s="150" t="str">
        <f t="shared" ca="1" si="8"/>
        <v/>
      </c>
      <c r="F35" s="126" t="str">
        <f t="shared" ca="1" si="9"/>
        <v/>
      </c>
      <c r="G35" s="126" t="str">
        <f t="shared" ca="1" si="10"/>
        <v/>
      </c>
      <c r="H35" s="126" t="str">
        <f t="shared" ca="1" si="11"/>
        <v/>
      </c>
      <c r="I35" s="126" t="str">
        <f t="shared" ca="1" si="12"/>
        <v/>
      </c>
      <c r="J35" s="126" t="str">
        <f t="shared" ca="1" si="13"/>
        <v/>
      </c>
      <c r="K35" s="126" t="str">
        <f t="shared" ca="1" si="14"/>
        <v/>
      </c>
      <c r="L35" s="126" t="str">
        <f t="shared" ca="1" si="15"/>
        <v/>
      </c>
      <c r="M35" s="126" t="str">
        <f t="shared" ca="1" si="16"/>
        <v/>
      </c>
      <c r="N35" s="126" t="str">
        <f t="shared" ca="1" si="17"/>
        <v/>
      </c>
      <c r="O35" s="126" t="str">
        <f t="shared" ca="1" si="18"/>
        <v/>
      </c>
      <c r="P35" s="126" t="str">
        <f t="shared" ca="1" si="19"/>
        <v/>
      </c>
      <c r="Q35" s="126" t="str">
        <f t="shared" ca="1" si="20"/>
        <v/>
      </c>
      <c r="R35" s="126" t="str">
        <f t="shared" ca="1" si="21"/>
        <v/>
      </c>
      <c r="S35" s="126" t="str">
        <f t="shared" ca="1" si="22"/>
        <v/>
      </c>
      <c r="T35" s="126" t="str">
        <f t="shared" ca="1" si="23"/>
        <v/>
      </c>
      <c r="U35" s="126" t="str">
        <f t="shared" ca="1" si="24"/>
        <v/>
      </c>
      <c r="V35" s="126" t="str">
        <f t="shared" ca="1" si="25"/>
        <v/>
      </c>
      <c r="W35" s="126" t="str">
        <f t="shared" ca="1" si="26"/>
        <v/>
      </c>
      <c r="X35" s="126" t="str">
        <f t="shared" ca="1" si="27"/>
        <v/>
      </c>
      <c r="Y35" s="126" t="str">
        <f t="shared" ca="1" si="28"/>
        <v/>
      </c>
      <c r="Z35" s="126" t="str">
        <f t="shared" ca="1" si="29"/>
        <v/>
      </c>
      <c r="AA35" s="126" t="str">
        <f t="shared" ca="1" si="30"/>
        <v/>
      </c>
      <c r="AB35" s="126" t="str">
        <f t="shared" ca="1" si="31"/>
        <v/>
      </c>
      <c r="AC35" s="126" t="str">
        <f t="shared" ca="1" si="32"/>
        <v/>
      </c>
      <c r="AD35" s="126" t="str">
        <f t="shared" ca="1" si="33"/>
        <v/>
      </c>
      <c r="AE35" s="126" t="str">
        <f t="shared" ca="1" si="34"/>
        <v/>
      </c>
      <c r="AF35" s="126" t="str">
        <f t="shared" ca="1" si="35"/>
        <v/>
      </c>
      <c r="AG35" s="126" t="str">
        <f t="shared" ca="1" si="36"/>
        <v/>
      </c>
      <c r="AH35" s="126" t="str">
        <f t="shared" ca="1" si="37"/>
        <v/>
      </c>
      <c r="AI35" s="126" t="str">
        <f t="shared" ca="1" si="38"/>
        <v/>
      </c>
      <c r="AJ35" s="126" t="str">
        <f t="shared" ca="1" si="39"/>
        <v/>
      </c>
      <c r="AK35" s="126" t="str">
        <f t="shared" ca="1" si="40"/>
        <v/>
      </c>
      <c r="AL35" s="126" t="str">
        <f t="shared" ca="1" si="41"/>
        <v/>
      </c>
      <c r="AM35" s="126" t="str">
        <f t="shared" ca="1" si="42"/>
        <v/>
      </c>
      <c r="AN35" s="126" t="str">
        <f t="shared" ca="1" si="43"/>
        <v/>
      </c>
      <c r="AO35" s="126" t="str">
        <f t="shared" ca="1" si="44"/>
        <v/>
      </c>
      <c r="AP35" s="126" t="str">
        <f t="shared" ca="1" si="45"/>
        <v/>
      </c>
      <c r="AQ35" s="126" t="str">
        <f t="shared" ca="1" si="46"/>
        <v/>
      </c>
      <c r="AR35" s="126" t="str">
        <f t="shared" ca="1" si="47"/>
        <v/>
      </c>
      <c r="AS35" s="126" t="str">
        <f t="shared" ca="1" si="48"/>
        <v/>
      </c>
      <c r="AT35" s="126" t="str">
        <f t="shared" ca="1" si="49"/>
        <v/>
      </c>
      <c r="AU35" s="126" t="str">
        <f t="shared" ca="1" si="50"/>
        <v/>
      </c>
      <c r="AV35" s="126" t="str">
        <f t="shared" ca="1" si="51"/>
        <v/>
      </c>
      <c r="AW35" s="126" t="str">
        <f t="shared" ca="1" si="52"/>
        <v/>
      </c>
      <c r="AX35" s="126" t="str">
        <f t="shared" ca="1" si="53"/>
        <v/>
      </c>
      <c r="AY35" s="126" t="str">
        <f t="shared" ca="1" si="54"/>
        <v/>
      </c>
      <c r="AZ35" s="126" t="str">
        <f t="shared" ca="1" si="55"/>
        <v/>
      </c>
      <c r="BA35" s="126" t="str">
        <f t="shared" ca="1" si="56"/>
        <v/>
      </c>
      <c r="BB35" s="126" t="str">
        <f t="shared" ca="1" si="57"/>
        <v/>
      </c>
      <c r="BC35" s="151" t="str">
        <f t="shared" ca="1" si="58"/>
        <v/>
      </c>
    </row>
    <row r="36" spans="1:55" ht="14.1" customHeight="1" x14ac:dyDescent="0.2">
      <c r="A36" s="330" t="str">
        <f t="shared" ca="1" si="7"/>
        <v/>
      </c>
      <c r="B36" s="331"/>
      <c r="C36" s="331"/>
      <c r="D36" s="331"/>
      <c r="E36" s="150" t="str">
        <f t="shared" ca="1" si="8"/>
        <v/>
      </c>
      <c r="F36" s="126" t="str">
        <f t="shared" ca="1" si="9"/>
        <v/>
      </c>
      <c r="G36" s="126" t="str">
        <f t="shared" ca="1" si="10"/>
        <v/>
      </c>
      <c r="H36" s="126" t="str">
        <f t="shared" ca="1" si="11"/>
        <v/>
      </c>
      <c r="I36" s="126" t="str">
        <f t="shared" ca="1" si="12"/>
        <v/>
      </c>
      <c r="J36" s="126" t="str">
        <f t="shared" ca="1" si="13"/>
        <v/>
      </c>
      <c r="K36" s="126" t="str">
        <f t="shared" ca="1" si="14"/>
        <v/>
      </c>
      <c r="L36" s="126" t="str">
        <f t="shared" ca="1" si="15"/>
        <v/>
      </c>
      <c r="M36" s="126" t="str">
        <f t="shared" ca="1" si="16"/>
        <v/>
      </c>
      <c r="N36" s="126" t="str">
        <f t="shared" ca="1" si="17"/>
        <v/>
      </c>
      <c r="O36" s="126" t="str">
        <f t="shared" ca="1" si="18"/>
        <v/>
      </c>
      <c r="P36" s="126" t="str">
        <f t="shared" ca="1" si="19"/>
        <v/>
      </c>
      <c r="Q36" s="126" t="str">
        <f t="shared" ca="1" si="20"/>
        <v/>
      </c>
      <c r="R36" s="126" t="str">
        <f t="shared" ca="1" si="21"/>
        <v/>
      </c>
      <c r="S36" s="126" t="str">
        <f t="shared" ca="1" si="22"/>
        <v/>
      </c>
      <c r="T36" s="126" t="str">
        <f t="shared" ca="1" si="23"/>
        <v/>
      </c>
      <c r="U36" s="126" t="str">
        <f t="shared" ca="1" si="24"/>
        <v/>
      </c>
      <c r="V36" s="126" t="str">
        <f t="shared" ca="1" si="25"/>
        <v/>
      </c>
      <c r="W36" s="126" t="str">
        <f t="shared" ca="1" si="26"/>
        <v/>
      </c>
      <c r="X36" s="126" t="str">
        <f t="shared" ca="1" si="27"/>
        <v/>
      </c>
      <c r="Y36" s="126" t="str">
        <f t="shared" ca="1" si="28"/>
        <v/>
      </c>
      <c r="Z36" s="126" t="str">
        <f t="shared" ca="1" si="29"/>
        <v/>
      </c>
      <c r="AA36" s="126" t="str">
        <f t="shared" ca="1" si="30"/>
        <v/>
      </c>
      <c r="AB36" s="126" t="str">
        <f t="shared" ca="1" si="31"/>
        <v/>
      </c>
      <c r="AC36" s="126" t="str">
        <f t="shared" ca="1" si="32"/>
        <v/>
      </c>
      <c r="AD36" s="126" t="str">
        <f t="shared" ca="1" si="33"/>
        <v/>
      </c>
      <c r="AE36" s="126" t="str">
        <f t="shared" ca="1" si="34"/>
        <v/>
      </c>
      <c r="AF36" s="126" t="str">
        <f t="shared" ca="1" si="35"/>
        <v/>
      </c>
      <c r="AG36" s="126" t="str">
        <f t="shared" ca="1" si="36"/>
        <v/>
      </c>
      <c r="AH36" s="126" t="str">
        <f t="shared" ca="1" si="37"/>
        <v/>
      </c>
      <c r="AI36" s="126" t="str">
        <f t="shared" ca="1" si="38"/>
        <v/>
      </c>
      <c r="AJ36" s="126" t="str">
        <f t="shared" ca="1" si="39"/>
        <v/>
      </c>
      <c r="AK36" s="126" t="str">
        <f t="shared" ca="1" si="40"/>
        <v/>
      </c>
      <c r="AL36" s="126" t="str">
        <f t="shared" ca="1" si="41"/>
        <v/>
      </c>
      <c r="AM36" s="126" t="str">
        <f t="shared" ca="1" si="42"/>
        <v/>
      </c>
      <c r="AN36" s="126" t="str">
        <f t="shared" ca="1" si="43"/>
        <v/>
      </c>
      <c r="AO36" s="126" t="str">
        <f t="shared" ca="1" si="44"/>
        <v/>
      </c>
      <c r="AP36" s="126" t="str">
        <f t="shared" ca="1" si="45"/>
        <v/>
      </c>
      <c r="AQ36" s="126" t="str">
        <f t="shared" ca="1" si="46"/>
        <v/>
      </c>
      <c r="AR36" s="126" t="str">
        <f t="shared" ca="1" si="47"/>
        <v/>
      </c>
      <c r="AS36" s="126" t="str">
        <f t="shared" ca="1" si="48"/>
        <v/>
      </c>
      <c r="AT36" s="126" t="str">
        <f t="shared" ca="1" si="49"/>
        <v/>
      </c>
      <c r="AU36" s="126" t="str">
        <f t="shared" ca="1" si="50"/>
        <v/>
      </c>
      <c r="AV36" s="126" t="str">
        <f t="shared" ca="1" si="51"/>
        <v/>
      </c>
      <c r="AW36" s="126" t="str">
        <f t="shared" ca="1" si="52"/>
        <v/>
      </c>
      <c r="AX36" s="126" t="str">
        <f t="shared" ca="1" si="53"/>
        <v/>
      </c>
      <c r="AY36" s="126" t="str">
        <f t="shared" ca="1" si="54"/>
        <v/>
      </c>
      <c r="AZ36" s="126" t="str">
        <f t="shared" ca="1" si="55"/>
        <v/>
      </c>
      <c r="BA36" s="126" t="str">
        <f t="shared" ca="1" si="56"/>
        <v/>
      </c>
      <c r="BB36" s="126" t="str">
        <f t="shared" ca="1" si="57"/>
        <v/>
      </c>
      <c r="BC36" s="151" t="str">
        <f t="shared" ca="1" si="58"/>
        <v/>
      </c>
    </row>
    <row r="37" spans="1:55" ht="14.1" customHeight="1" x14ac:dyDescent="0.2">
      <c r="A37" s="330" t="str">
        <f t="shared" ca="1" si="7"/>
        <v/>
      </c>
      <c r="B37" s="331"/>
      <c r="C37" s="331"/>
      <c r="D37" s="331"/>
      <c r="E37" s="150" t="str">
        <f t="shared" ca="1" si="8"/>
        <v/>
      </c>
      <c r="F37" s="126" t="str">
        <f t="shared" ca="1" si="9"/>
        <v/>
      </c>
      <c r="G37" s="126" t="str">
        <f t="shared" ca="1" si="10"/>
        <v/>
      </c>
      <c r="H37" s="126" t="str">
        <f t="shared" ca="1" si="11"/>
        <v/>
      </c>
      <c r="I37" s="126" t="str">
        <f t="shared" ca="1" si="12"/>
        <v/>
      </c>
      <c r="J37" s="126" t="str">
        <f t="shared" ca="1" si="13"/>
        <v/>
      </c>
      <c r="K37" s="126" t="str">
        <f t="shared" ca="1" si="14"/>
        <v/>
      </c>
      <c r="L37" s="126" t="str">
        <f t="shared" ca="1" si="15"/>
        <v/>
      </c>
      <c r="M37" s="126" t="str">
        <f t="shared" ca="1" si="16"/>
        <v/>
      </c>
      <c r="N37" s="126" t="str">
        <f t="shared" ca="1" si="17"/>
        <v/>
      </c>
      <c r="O37" s="126" t="str">
        <f t="shared" ca="1" si="18"/>
        <v/>
      </c>
      <c r="P37" s="126" t="str">
        <f t="shared" ca="1" si="19"/>
        <v/>
      </c>
      <c r="Q37" s="126" t="str">
        <f t="shared" ca="1" si="20"/>
        <v/>
      </c>
      <c r="R37" s="126" t="str">
        <f t="shared" ca="1" si="21"/>
        <v/>
      </c>
      <c r="S37" s="126" t="str">
        <f t="shared" ca="1" si="22"/>
        <v/>
      </c>
      <c r="T37" s="126" t="str">
        <f t="shared" ca="1" si="23"/>
        <v/>
      </c>
      <c r="U37" s="126" t="str">
        <f t="shared" ca="1" si="24"/>
        <v/>
      </c>
      <c r="V37" s="126" t="str">
        <f t="shared" ca="1" si="25"/>
        <v/>
      </c>
      <c r="W37" s="126" t="str">
        <f t="shared" ca="1" si="26"/>
        <v/>
      </c>
      <c r="X37" s="126" t="str">
        <f t="shared" ca="1" si="27"/>
        <v/>
      </c>
      <c r="Y37" s="126" t="str">
        <f t="shared" ca="1" si="28"/>
        <v/>
      </c>
      <c r="Z37" s="126" t="str">
        <f t="shared" ca="1" si="29"/>
        <v/>
      </c>
      <c r="AA37" s="126" t="str">
        <f t="shared" ca="1" si="30"/>
        <v/>
      </c>
      <c r="AB37" s="126" t="str">
        <f t="shared" ca="1" si="31"/>
        <v/>
      </c>
      <c r="AC37" s="126" t="str">
        <f t="shared" ca="1" si="32"/>
        <v/>
      </c>
      <c r="AD37" s="126" t="str">
        <f t="shared" ca="1" si="33"/>
        <v/>
      </c>
      <c r="AE37" s="126" t="str">
        <f t="shared" ca="1" si="34"/>
        <v/>
      </c>
      <c r="AF37" s="126" t="str">
        <f t="shared" ca="1" si="35"/>
        <v/>
      </c>
      <c r="AG37" s="126" t="str">
        <f t="shared" ca="1" si="36"/>
        <v/>
      </c>
      <c r="AH37" s="126" t="str">
        <f t="shared" ca="1" si="37"/>
        <v/>
      </c>
      <c r="AI37" s="126" t="str">
        <f t="shared" ca="1" si="38"/>
        <v/>
      </c>
      <c r="AJ37" s="126" t="str">
        <f t="shared" ca="1" si="39"/>
        <v/>
      </c>
      <c r="AK37" s="126" t="str">
        <f t="shared" ca="1" si="40"/>
        <v/>
      </c>
      <c r="AL37" s="126" t="str">
        <f t="shared" ca="1" si="41"/>
        <v/>
      </c>
      <c r="AM37" s="126" t="str">
        <f t="shared" ca="1" si="42"/>
        <v/>
      </c>
      <c r="AN37" s="126" t="str">
        <f t="shared" ca="1" si="43"/>
        <v/>
      </c>
      <c r="AO37" s="126" t="str">
        <f t="shared" ca="1" si="44"/>
        <v/>
      </c>
      <c r="AP37" s="126" t="str">
        <f t="shared" ca="1" si="45"/>
        <v/>
      </c>
      <c r="AQ37" s="126" t="str">
        <f t="shared" ca="1" si="46"/>
        <v/>
      </c>
      <c r="AR37" s="126" t="str">
        <f t="shared" ca="1" si="47"/>
        <v/>
      </c>
      <c r="AS37" s="126" t="str">
        <f t="shared" ca="1" si="48"/>
        <v/>
      </c>
      <c r="AT37" s="126" t="str">
        <f t="shared" ca="1" si="49"/>
        <v/>
      </c>
      <c r="AU37" s="126" t="str">
        <f t="shared" ca="1" si="50"/>
        <v/>
      </c>
      <c r="AV37" s="126" t="str">
        <f t="shared" ca="1" si="51"/>
        <v/>
      </c>
      <c r="AW37" s="126" t="str">
        <f t="shared" ca="1" si="52"/>
        <v/>
      </c>
      <c r="AX37" s="126" t="str">
        <f t="shared" ca="1" si="53"/>
        <v/>
      </c>
      <c r="AY37" s="126" t="str">
        <f t="shared" ca="1" si="54"/>
        <v/>
      </c>
      <c r="AZ37" s="126" t="str">
        <f t="shared" ca="1" si="55"/>
        <v/>
      </c>
      <c r="BA37" s="126" t="str">
        <f t="shared" ca="1" si="56"/>
        <v/>
      </c>
      <c r="BB37" s="126" t="str">
        <f t="shared" ca="1" si="57"/>
        <v/>
      </c>
      <c r="BC37" s="151" t="str">
        <f t="shared" ca="1" si="58"/>
        <v/>
      </c>
    </row>
    <row r="38" spans="1:55" ht="14.1" customHeight="1" x14ac:dyDescent="0.2">
      <c r="A38" s="330" t="str">
        <f t="shared" ca="1" si="7"/>
        <v/>
      </c>
      <c r="B38" s="331"/>
      <c r="C38" s="331"/>
      <c r="D38" s="331"/>
      <c r="E38" s="150" t="str">
        <f t="shared" ca="1" si="8"/>
        <v/>
      </c>
      <c r="F38" s="126" t="str">
        <f t="shared" ca="1" si="9"/>
        <v/>
      </c>
      <c r="G38" s="126" t="str">
        <f t="shared" ca="1" si="10"/>
        <v/>
      </c>
      <c r="H38" s="126" t="str">
        <f t="shared" ca="1" si="11"/>
        <v/>
      </c>
      <c r="I38" s="126" t="str">
        <f t="shared" ca="1" si="12"/>
        <v/>
      </c>
      <c r="J38" s="126" t="str">
        <f t="shared" ca="1" si="13"/>
        <v/>
      </c>
      <c r="K38" s="126" t="str">
        <f t="shared" ca="1" si="14"/>
        <v/>
      </c>
      <c r="L38" s="126" t="str">
        <f t="shared" ca="1" si="15"/>
        <v/>
      </c>
      <c r="M38" s="126" t="str">
        <f t="shared" ca="1" si="16"/>
        <v/>
      </c>
      <c r="N38" s="126" t="str">
        <f t="shared" ca="1" si="17"/>
        <v/>
      </c>
      <c r="O38" s="126" t="str">
        <f t="shared" ca="1" si="18"/>
        <v/>
      </c>
      <c r="P38" s="126" t="str">
        <f t="shared" ca="1" si="19"/>
        <v/>
      </c>
      <c r="Q38" s="126" t="str">
        <f t="shared" ca="1" si="20"/>
        <v/>
      </c>
      <c r="R38" s="126" t="str">
        <f t="shared" ca="1" si="21"/>
        <v/>
      </c>
      <c r="S38" s="126" t="str">
        <f t="shared" ca="1" si="22"/>
        <v/>
      </c>
      <c r="T38" s="126" t="str">
        <f t="shared" ca="1" si="23"/>
        <v/>
      </c>
      <c r="U38" s="126" t="str">
        <f t="shared" ca="1" si="24"/>
        <v/>
      </c>
      <c r="V38" s="126" t="str">
        <f t="shared" ca="1" si="25"/>
        <v/>
      </c>
      <c r="W38" s="126" t="str">
        <f t="shared" ca="1" si="26"/>
        <v/>
      </c>
      <c r="X38" s="126" t="str">
        <f t="shared" ca="1" si="27"/>
        <v/>
      </c>
      <c r="Y38" s="126" t="str">
        <f t="shared" ca="1" si="28"/>
        <v/>
      </c>
      <c r="Z38" s="126" t="str">
        <f t="shared" ca="1" si="29"/>
        <v/>
      </c>
      <c r="AA38" s="126" t="str">
        <f t="shared" ca="1" si="30"/>
        <v/>
      </c>
      <c r="AB38" s="126" t="str">
        <f t="shared" ca="1" si="31"/>
        <v/>
      </c>
      <c r="AC38" s="126" t="str">
        <f t="shared" ca="1" si="32"/>
        <v/>
      </c>
      <c r="AD38" s="126" t="str">
        <f t="shared" ca="1" si="33"/>
        <v/>
      </c>
      <c r="AE38" s="126" t="str">
        <f t="shared" ca="1" si="34"/>
        <v/>
      </c>
      <c r="AF38" s="126" t="str">
        <f t="shared" ca="1" si="35"/>
        <v/>
      </c>
      <c r="AG38" s="126" t="str">
        <f t="shared" ca="1" si="36"/>
        <v/>
      </c>
      <c r="AH38" s="126" t="str">
        <f t="shared" ca="1" si="37"/>
        <v/>
      </c>
      <c r="AI38" s="126" t="str">
        <f t="shared" ca="1" si="38"/>
        <v/>
      </c>
      <c r="AJ38" s="126" t="str">
        <f t="shared" ca="1" si="39"/>
        <v/>
      </c>
      <c r="AK38" s="126" t="str">
        <f t="shared" ca="1" si="40"/>
        <v/>
      </c>
      <c r="AL38" s="126" t="str">
        <f t="shared" ca="1" si="41"/>
        <v/>
      </c>
      <c r="AM38" s="126" t="str">
        <f t="shared" ca="1" si="42"/>
        <v/>
      </c>
      <c r="AN38" s="126" t="str">
        <f t="shared" ca="1" si="43"/>
        <v/>
      </c>
      <c r="AO38" s="126" t="str">
        <f t="shared" ca="1" si="44"/>
        <v/>
      </c>
      <c r="AP38" s="126" t="str">
        <f t="shared" ca="1" si="45"/>
        <v/>
      </c>
      <c r="AQ38" s="126" t="str">
        <f t="shared" ca="1" si="46"/>
        <v/>
      </c>
      <c r="AR38" s="126" t="str">
        <f t="shared" ca="1" si="47"/>
        <v/>
      </c>
      <c r="AS38" s="126" t="str">
        <f t="shared" ca="1" si="48"/>
        <v/>
      </c>
      <c r="AT38" s="126" t="str">
        <f t="shared" ca="1" si="49"/>
        <v/>
      </c>
      <c r="AU38" s="126" t="str">
        <f t="shared" ca="1" si="50"/>
        <v/>
      </c>
      <c r="AV38" s="126" t="str">
        <f t="shared" ca="1" si="51"/>
        <v/>
      </c>
      <c r="AW38" s="126" t="str">
        <f t="shared" ca="1" si="52"/>
        <v/>
      </c>
      <c r="AX38" s="126" t="str">
        <f t="shared" ca="1" si="53"/>
        <v/>
      </c>
      <c r="AY38" s="126" t="str">
        <f t="shared" ca="1" si="54"/>
        <v/>
      </c>
      <c r="AZ38" s="126" t="str">
        <f t="shared" ca="1" si="55"/>
        <v/>
      </c>
      <c r="BA38" s="126" t="str">
        <f t="shared" ca="1" si="56"/>
        <v/>
      </c>
      <c r="BB38" s="126" t="str">
        <f t="shared" ca="1" si="57"/>
        <v/>
      </c>
      <c r="BC38" s="151" t="str">
        <f t="shared" ca="1" si="58"/>
        <v/>
      </c>
    </row>
    <row r="39" spans="1:55" ht="14.1" customHeight="1" x14ac:dyDescent="0.2">
      <c r="A39" s="330" t="str">
        <f t="shared" ca="1" si="7"/>
        <v/>
      </c>
      <c r="B39" s="331"/>
      <c r="C39" s="331"/>
      <c r="D39" s="331"/>
      <c r="E39" s="150" t="str">
        <f t="shared" ca="1" si="8"/>
        <v/>
      </c>
      <c r="F39" s="126" t="str">
        <f t="shared" ca="1" si="9"/>
        <v/>
      </c>
      <c r="G39" s="126" t="str">
        <f t="shared" ca="1" si="10"/>
        <v/>
      </c>
      <c r="H39" s="126" t="str">
        <f t="shared" ca="1" si="11"/>
        <v/>
      </c>
      <c r="I39" s="126" t="str">
        <f t="shared" ca="1" si="12"/>
        <v/>
      </c>
      <c r="J39" s="126" t="str">
        <f t="shared" ca="1" si="13"/>
        <v/>
      </c>
      <c r="K39" s="126" t="str">
        <f t="shared" ca="1" si="14"/>
        <v/>
      </c>
      <c r="L39" s="126" t="str">
        <f t="shared" ca="1" si="15"/>
        <v/>
      </c>
      <c r="M39" s="126" t="str">
        <f t="shared" ca="1" si="16"/>
        <v/>
      </c>
      <c r="N39" s="126" t="str">
        <f t="shared" ca="1" si="17"/>
        <v/>
      </c>
      <c r="O39" s="126" t="str">
        <f t="shared" ca="1" si="18"/>
        <v/>
      </c>
      <c r="P39" s="126" t="str">
        <f t="shared" ca="1" si="19"/>
        <v/>
      </c>
      <c r="Q39" s="126" t="str">
        <f t="shared" ca="1" si="20"/>
        <v/>
      </c>
      <c r="R39" s="126" t="str">
        <f t="shared" ca="1" si="21"/>
        <v/>
      </c>
      <c r="S39" s="126" t="str">
        <f t="shared" ca="1" si="22"/>
        <v/>
      </c>
      <c r="T39" s="126" t="str">
        <f t="shared" ca="1" si="23"/>
        <v/>
      </c>
      <c r="U39" s="126" t="str">
        <f t="shared" ca="1" si="24"/>
        <v/>
      </c>
      <c r="V39" s="126" t="str">
        <f t="shared" ca="1" si="25"/>
        <v/>
      </c>
      <c r="W39" s="126" t="str">
        <f t="shared" ca="1" si="26"/>
        <v/>
      </c>
      <c r="X39" s="126" t="str">
        <f t="shared" ca="1" si="27"/>
        <v/>
      </c>
      <c r="Y39" s="126" t="str">
        <f t="shared" ca="1" si="28"/>
        <v/>
      </c>
      <c r="Z39" s="126" t="str">
        <f t="shared" ca="1" si="29"/>
        <v/>
      </c>
      <c r="AA39" s="126" t="str">
        <f t="shared" ca="1" si="30"/>
        <v/>
      </c>
      <c r="AB39" s="126" t="str">
        <f t="shared" ca="1" si="31"/>
        <v/>
      </c>
      <c r="AC39" s="126" t="str">
        <f t="shared" ca="1" si="32"/>
        <v/>
      </c>
      <c r="AD39" s="126" t="str">
        <f t="shared" ca="1" si="33"/>
        <v/>
      </c>
      <c r="AE39" s="126" t="str">
        <f t="shared" ca="1" si="34"/>
        <v/>
      </c>
      <c r="AF39" s="126" t="str">
        <f t="shared" ca="1" si="35"/>
        <v/>
      </c>
      <c r="AG39" s="126" t="str">
        <f t="shared" ca="1" si="36"/>
        <v/>
      </c>
      <c r="AH39" s="126" t="str">
        <f t="shared" ca="1" si="37"/>
        <v/>
      </c>
      <c r="AI39" s="126" t="str">
        <f t="shared" ca="1" si="38"/>
        <v/>
      </c>
      <c r="AJ39" s="126" t="str">
        <f t="shared" ca="1" si="39"/>
        <v/>
      </c>
      <c r="AK39" s="126" t="str">
        <f t="shared" ca="1" si="40"/>
        <v/>
      </c>
      <c r="AL39" s="126" t="str">
        <f t="shared" ca="1" si="41"/>
        <v/>
      </c>
      <c r="AM39" s="126" t="str">
        <f t="shared" ca="1" si="42"/>
        <v/>
      </c>
      <c r="AN39" s="126" t="str">
        <f t="shared" ca="1" si="43"/>
        <v/>
      </c>
      <c r="AO39" s="126" t="str">
        <f t="shared" ca="1" si="44"/>
        <v/>
      </c>
      <c r="AP39" s="126" t="str">
        <f t="shared" ca="1" si="45"/>
        <v/>
      </c>
      <c r="AQ39" s="126" t="str">
        <f t="shared" ca="1" si="46"/>
        <v/>
      </c>
      <c r="AR39" s="126" t="str">
        <f t="shared" ca="1" si="47"/>
        <v/>
      </c>
      <c r="AS39" s="126" t="str">
        <f t="shared" ca="1" si="48"/>
        <v/>
      </c>
      <c r="AT39" s="126" t="str">
        <f t="shared" ca="1" si="49"/>
        <v/>
      </c>
      <c r="AU39" s="126" t="str">
        <f t="shared" ca="1" si="50"/>
        <v/>
      </c>
      <c r="AV39" s="126" t="str">
        <f t="shared" ca="1" si="51"/>
        <v/>
      </c>
      <c r="AW39" s="126" t="str">
        <f t="shared" ca="1" si="52"/>
        <v/>
      </c>
      <c r="AX39" s="126" t="str">
        <f t="shared" ca="1" si="53"/>
        <v/>
      </c>
      <c r="AY39" s="126" t="str">
        <f t="shared" ca="1" si="54"/>
        <v/>
      </c>
      <c r="AZ39" s="126" t="str">
        <f t="shared" ca="1" si="55"/>
        <v/>
      </c>
      <c r="BA39" s="126" t="str">
        <f t="shared" ca="1" si="56"/>
        <v/>
      </c>
      <c r="BB39" s="126" t="str">
        <f t="shared" ca="1" si="57"/>
        <v/>
      </c>
      <c r="BC39" s="151" t="str">
        <f t="shared" ca="1" si="58"/>
        <v/>
      </c>
    </row>
    <row r="40" spans="1:55" ht="14.1" customHeight="1" x14ac:dyDescent="0.2">
      <c r="A40" s="330" t="str">
        <f t="shared" ca="1" si="7"/>
        <v/>
      </c>
      <c r="B40" s="331"/>
      <c r="C40" s="331"/>
      <c r="D40" s="331"/>
      <c r="E40" s="150" t="str">
        <f t="shared" ca="1" si="8"/>
        <v/>
      </c>
      <c r="F40" s="126" t="str">
        <f t="shared" ca="1" si="9"/>
        <v/>
      </c>
      <c r="G40" s="126" t="str">
        <f t="shared" ca="1" si="10"/>
        <v/>
      </c>
      <c r="H40" s="126" t="str">
        <f t="shared" ca="1" si="11"/>
        <v/>
      </c>
      <c r="I40" s="126" t="str">
        <f t="shared" ca="1" si="12"/>
        <v/>
      </c>
      <c r="J40" s="126" t="str">
        <f t="shared" ca="1" si="13"/>
        <v/>
      </c>
      <c r="K40" s="126" t="str">
        <f t="shared" ca="1" si="14"/>
        <v/>
      </c>
      <c r="L40" s="126" t="str">
        <f t="shared" ca="1" si="15"/>
        <v/>
      </c>
      <c r="M40" s="126" t="str">
        <f t="shared" ca="1" si="16"/>
        <v/>
      </c>
      <c r="N40" s="126" t="str">
        <f t="shared" ca="1" si="17"/>
        <v/>
      </c>
      <c r="O40" s="126" t="str">
        <f t="shared" ca="1" si="18"/>
        <v/>
      </c>
      <c r="P40" s="126" t="str">
        <f t="shared" ca="1" si="19"/>
        <v/>
      </c>
      <c r="Q40" s="126" t="str">
        <f t="shared" ca="1" si="20"/>
        <v/>
      </c>
      <c r="R40" s="126" t="str">
        <f t="shared" ca="1" si="21"/>
        <v/>
      </c>
      <c r="S40" s="126" t="str">
        <f t="shared" ca="1" si="22"/>
        <v/>
      </c>
      <c r="T40" s="126" t="str">
        <f t="shared" ca="1" si="23"/>
        <v/>
      </c>
      <c r="U40" s="126" t="str">
        <f t="shared" ca="1" si="24"/>
        <v/>
      </c>
      <c r="V40" s="126" t="str">
        <f t="shared" ca="1" si="25"/>
        <v/>
      </c>
      <c r="W40" s="126" t="str">
        <f t="shared" ca="1" si="26"/>
        <v/>
      </c>
      <c r="X40" s="126" t="str">
        <f t="shared" ca="1" si="27"/>
        <v/>
      </c>
      <c r="Y40" s="126" t="str">
        <f t="shared" ca="1" si="28"/>
        <v/>
      </c>
      <c r="Z40" s="126" t="str">
        <f t="shared" ca="1" si="29"/>
        <v/>
      </c>
      <c r="AA40" s="126" t="str">
        <f t="shared" ca="1" si="30"/>
        <v/>
      </c>
      <c r="AB40" s="126" t="str">
        <f t="shared" ca="1" si="31"/>
        <v/>
      </c>
      <c r="AC40" s="126" t="str">
        <f t="shared" ca="1" si="32"/>
        <v/>
      </c>
      <c r="AD40" s="126" t="str">
        <f t="shared" ca="1" si="33"/>
        <v/>
      </c>
      <c r="AE40" s="126" t="str">
        <f t="shared" ca="1" si="34"/>
        <v/>
      </c>
      <c r="AF40" s="126" t="str">
        <f t="shared" ca="1" si="35"/>
        <v/>
      </c>
      <c r="AG40" s="126" t="str">
        <f t="shared" ca="1" si="36"/>
        <v/>
      </c>
      <c r="AH40" s="126" t="str">
        <f t="shared" ca="1" si="37"/>
        <v/>
      </c>
      <c r="AI40" s="126" t="str">
        <f t="shared" ca="1" si="38"/>
        <v/>
      </c>
      <c r="AJ40" s="126" t="str">
        <f t="shared" ca="1" si="39"/>
        <v/>
      </c>
      <c r="AK40" s="126" t="str">
        <f t="shared" ca="1" si="40"/>
        <v/>
      </c>
      <c r="AL40" s="126" t="str">
        <f t="shared" ca="1" si="41"/>
        <v/>
      </c>
      <c r="AM40" s="126" t="str">
        <f t="shared" ca="1" si="42"/>
        <v/>
      </c>
      <c r="AN40" s="126" t="str">
        <f t="shared" ca="1" si="43"/>
        <v/>
      </c>
      <c r="AO40" s="126" t="str">
        <f t="shared" ca="1" si="44"/>
        <v/>
      </c>
      <c r="AP40" s="126" t="str">
        <f t="shared" ca="1" si="45"/>
        <v/>
      </c>
      <c r="AQ40" s="126" t="str">
        <f t="shared" ca="1" si="46"/>
        <v/>
      </c>
      <c r="AR40" s="126" t="str">
        <f t="shared" ca="1" si="47"/>
        <v/>
      </c>
      <c r="AS40" s="126" t="str">
        <f t="shared" ca="1" si="48"/>
        <v/>
      </c>
      <c r="AT40" s="126" t="str">
        <f t="shared" ca="1" si="49"/>
        <v/>
      </c>
      <c r="AU40" s="126" t="str">
        <f t="shared" ca="1" si="50"/>
        <v/>
      </c>
      <c r="AV40" s="126" t="str">
        <f t="shared" ca="1" si="51"/>
        <v/>
      </c>
      <c r="AW40" s="126" t="str">
        <f t="shared" ca="1" si="52"/>
        <v/>
      </c>
      <c r="AX40" s="126" t="str">
        <f t="shared" ca="1" si="53"/>
        <v/>
      </c>
      <c r="AY40" s="126" t="str">
        <f t="shared" ca="1" si="54"/>
        <v/>
      </c>
      <c r="AZ40" s="126" t="str">
        <f t="shared" ca="1" si="55"/>
        <v/>
      </c>
      <c r="BA40" s="126" t="str">
        <f t="shared" ca="1" si="56"/>
        <v/>
      </c>
      <c r="BB40" s="126" t="str">
        <f t="shared" ca="1" si="57"/>
        <v/>
      </c>
      <c r="BC40" s="151" t="str">
        <f t="shared" ca="1" si="58"/>
        <v/>
      </c>
    </row>
    <row r="41" spans="1:55" ht="14.1" customHeight="1" x14ac:dyDescent="0.2">
      <c r="A41" s="330" t="str">
        <f t="shared" ca="1" si="7"/>
        <v/>
      </c>
      <c r="B41" s="331"/>
      <c r="C41" s="331"/>
      <c r="D41" s="331"/>
      <c r="E41" s="150" t="str">
        <f t="shared" ca="1" si="8"/>
        <v/>
      </c>
      <c r="F41" s="126" t="str">
        <f t="shared" ca="1" si="9"/>
        <v/>
      </c>
      <c r="G41" s="126" t="str">
        <f t="shared" ca="1" si="10"/>
        <v/>
      </c>
      <c r="H41" s="126" t="str">
        <f t="shared" ca="1" si="11"/>
        <v/>
      </c>
      <c r="I41" s="126" t="str">
        <f t="shared" ca="1" si="12"/>
        <v/>
      </c>
      <c r="J41" s="126" t="str">
        <f t="shared" ca="1" si="13"/>
        <v/>
      </c>
      <c r="K41" s="126" t="str">
        <f t="shared" ca="1" si="14"/>
        <v/>
      </c>
      <c r="L41" s="126" t="str">
        <f t="shared" ca="1" si="15"/>
        <v/>
      </c>
      <c r="M41" s="126" t="str">
        <f t="shared" ca="1" si="16"/>
        <v/>
      </c>
      <c r="N41" s="126" t="str">
        <f t="shared" ca="1" si="17"/>
        <v/>
      </c>
      <c r="O41" s="126" t="str">
        <f t="shared" ca="1" si="18"/>
        <v/>
      </c>
      <c r="P41" s="126" t="str">
        <f t="shared" ca="1" si="19"/>
        <v/>
      </c>
      <c r="Q41" s="126" t="str">
        <f t="shared" ca="1" si="20"/>
        <v/>
      </c>
      <c r="R41" s="126" t="str">
        <f t="shared" ca="1" si="21"/>
        <v/>
      </c>
      <c r="S41" s="126" t="str">
        <f t="shared" ca="1" si="22"/>
        <v/>
      </c>
      <c r="T41" s="126" t="str">
        <f t="shared" ca="1" si="23"/>
        <v/>
      </c>
      <c r="U41" s="126" t="str">
        <f t="shared" ca="1" si="24"/>
        <v/>
      </c>
      <c r="V41" s="126" t="str">
        <f t="shared" ca="1" si="25"/>
        <v/>
      </c>
      <c r="W41" s="126" t="str">
        <f t="shared" ca="1" si="26"/>
        <v/>
      </c>
      <c r="X41" s="126" t="str">
        <f t="shared" ca="1" si="27"/>
        <v/>
      </c>
      <c r="Y41" s="126" t="str">
        <f t="shared" ca="1" si="28"/>
        <v/>
      </c>
      <c r="Z41" s="126" t="str">
        <f t="shared" ca="1" si="29"/>
        <v/>
      </c>
      <c r="AA41" s="126" t="str">
        <f t="shared" ca="1" si="30"/>
        <v/>
      </c>
      <c r="AB41" s="126" t="str">
        <f t="shared" ca="1" si="31"/>
        <v/>
      </c>
      <c r="AC41" s="126" t="str">
        <f t="shared" ca="1" si="32"/>
        <v/>
      </c>
      <c r="AD41" s="126" t="str">
        <f t="shared" ca="1" si="33"/>
        <v/>
      </c>
      <c r="AE41" s="126" t="str">
        <f t="shared" ca="1" si="34"/>
        <v/>
      </c>
      <c r="AF41" s="126" t="str">
        <f t="shared" ca="1" si="35"/>
        <v/>
      </c>
      <c r="AG41" s="126" t="str">
        <f t="shared" ca="1" si="36"/>
        <v/>
      </c>
      <c r="AH41" s="126" t="str">
        <f t="shared" ca="1" si="37"/>
        <v/>
      </c>
      <c r="AI41" s="126" t="str">
        <f t="shared" ca="1" si="38"/>
        <v/>
      </c>
      <c r="AJ41" s="126" t="str">
        <f t="shared" ca="1" si="39"/>
        <v/>
      </c>
      <c r="AK41" s="126" t="str">
        <f t="shared" ca="1" si="40"/>
        <v/>
      </c>
      <c r="AL41" s="126" t="str">
        <f t="shared" ca="1" si="41"/>
        <v/>
      </c>
      <c r="AM41" s="126" t="str">
        <f t="shared" ca="1" si="42"/>
        <v/>
      </c>
      <c r="AN41" s="126" t="str">
        <f t="shared" ca="1" si="43"/>
        <v/>
      </c>
      <c r="AO41" s="126" t="str">
        <f t="shared" ca="1" si="44"/>
        <v/>
      </c>
      <c r="AP41" s="126" t="str">
        <f t="shared" ca="1" si="45"/>
        <v/>
      </c>
      <c r="AQ41" s="126" t="str">
        <f t="shared" ca="1" si="46"/>
        <v/>
      </c>
      <c r="AR41" s="126" t="str">
        <f t="shared" ca="1" si="47"/>
        <v/>
      </c>
      <c r="AS41" s="126" t="str">
        <f t="shared" ca="1" si="48"/>
        <v/>
      </c>
      <c r="AT41" s="126" t="str">
        <f t="shared" ca="1" si="49"/>
        <v/>
      </c>
      <c r="AU41" s="126" t="str">
        <f t="shared" ca="1" si="50"/>
        <v/>
      </c>
      <c r="AV41" s="126" t="str">
        <f t="shared" ca="1" si="51"/>
        <v/>
      </c>
      <c r="AW41" s="126" t="str">
        <f t="shared" ca="1" si="52"/>
        <v/>
      </c>
      <c r="AX41" s="126" t="str">
        <f t="shared" ca="1" si="53"/>
        <v/>
      </c>
      <c r="AY41" s="126" t="str">
        <f t="shared" ca="1" si="54"/>
        <v/>
      </c>
      <c r="AZ41" s="126" t="str">
        <f t="shared" ca="1" si="55"/>
        <v/>
      </c>
      <c r="BA41" s="126" t="str">
        <f t="shared" ca="1" si="56"/>
        <v/>
      </c>
      <c r="BB41" s="126" t="str">
        <f t="shared" ca="1" si="57"/>
        <v/>
      </c>
      <c r="BC41" s="151" t="str">
        <f t="shared" ca="1" si="58"/>
        <v/>
      </c>
    </row>
    <row r="42" spans="1:55" ht="14.1" customHeight="1" x14ac:dyDescent="0.2">
      <c r="A42" s="330" t="str">
        <f t="shared" ca="1" si="7"/>
        <v/>
      </c>
      <c r="B42" s="331"/>
      <c r="C42" s="331"/>
      <c r="D42" s="331"/>
      <c r="E42" s="150" t="str">
        <f t="shared" ca="1" si="8"/>
        <v/>
      </c>
      <c r="F42" s="126" t="str">
        <f t="shared" ca="1" si="9"/>
        <v/>
      </c>
      <c r="G42" s="126" t="str">
        <f t="shared" ca="1" si="10"/>
        <v/>
      </c>
      <c r="H42" s="126" t="str">
        <f t="shared" ca="1" si="11"/>
        <v/>
      </c>
      <c r="I42" s="126" t="str">
        <f t="shared" ca="1" si="12"/>
        <v/>
      </c>
      <c r="J42" s="126" t="str">
        <f t="shared" ca="1" si="13"/>
        <v/>
      </c>
      <c r="K42" s="126" t="str">
        <f t="shared" ca="1" si="14"/>
        <v/>
      </c>
      <c r="L42" s="126" t="str">
        <f t="shared" ca="1" si="15"/>
        <v/>
      </c>
      <c r="M42" s="126" t="str">
        <f t="shared" ca="1" si="16"/>
        <v/>
      </c>
      <c r="N42" s="126" t="str">
        <f t="shared" ca="1" si="17"/>
        <v/>
      </c>
      <c r="O42" s="126" t="str">
        <f t="shared" ca="1" si="18"/>
        <v/>
      </c>
      <c r="P42" s="126" t="str">
        <f t="shared" ca="1" si="19"/>
        <v/>
      </c>
      <c r="Q42" s="126" t="str">
        <f t="shared" ca="1" si="20"/>
        <v/>
      </c>
      <c r="R42" s="126" t="str">
        <f t="shared" ca="1" si="21"/>
        <v/>
      </c>
      <c r="S42" s="126" t="str">
        <f t="shared" ca="1" si="22"/>
        <v/>
      </c>
      <c r="T42" s="126" t="str">
        <f t="shared" ca="1" si="23"/>
        <v/>
      </c>
      <c r="U42" s="126" t="str">
        <f t="shared" ca="1" si="24"/>
        <v/>
      </c>
      <c r="V42" s="126" t="str">
        <f t="shared" ca="1" si="25"/>
        <v/>
      </c>
      <c r="W42" s="126" t="str">
        <f t="shared" ca="1" si="26"/>
        <v/>
      </c>
      <c r="X42" s="126" t="str">
        <f t="shared" ca="1" si="27"/>
        <v/>
      </c>
      <c r="Y42" s="126" t="str">
        <f t="shared" ca="1" si="28"/>
        <v/>
      </c>
      <c r="Z42" s="126" t="str">
        <f t="shared" ca="1" si="29"/>
        <v/>
      </c>
      <c r="AA42" s="126" t="str">
        <f t="shared" ca="1" si="30"/>
        <v/>
      </c>
      <c r="AB42" s="126" t="str">
        <f t="shared" ca="1" si="31"/>
        <v/>
      </c>
      <c r="AC42" s="126" t="str">
        <f t="shared" ca="1" si="32"/>
        <v/>
      </c>
      <c r="AD42" s="126" t="str">
        <f t="shared" ca="1" si="33"/>
        <v/>
      </c>
      <c r="AE42" s="126" t="str">
        <f t="shared" ca="1" si="34"/>
        <v/>
      </c>
      <c r="AF42" s="126" t="str">
        <f t="shared" ca="1" si="35"/>
        <v/>
      </c>
      <c r="AG42" s="126" t="str">
        <f t="shared" ca="1" si="36"/>
        <v/>
      </c>
      <c r="AH42" s="126" t="str">
        <f t="shared" ca="1" si="37"/>
        <v/>
      </c>
      <c r="AI42" s="126" t="str">
        <f t="shared" ca="1" si="38"/>
        <v/>
      </c>
      <c r="AJ42" s="126" t="str">
        <f t="shared" ca="1" si="39"/>
        <v/>
      </c>
      <c r="AK42" s="126" t="str">
        <f t="shared" ca="1" si="40"/>
        <v/>
      </c>
      <c r="AL42" s="126" t="str">
        <f t="shared" ca="1" si="41"/>
        <v/>
      </c>
      <c r="AM42" s="126" t="str">
        <f t="shared" ca="1" si="42"/>
        <v/>
      </c>
      <c r="AN42" s="126" t="str">
        <f t="shared" ca="1" si="43"/>
        <v/>
      </c>
      <c r="AO42" s="126" t="str">
        <f t="shared" ca="1" si="44"/>
        <v/>
      </c>
      <c r="AP42" s="126" t="str">
        <f t="shared" ca="1" si="45"/>
        <v/>
      </c>
      <c r="AQ42" s="126" t="str">
        <f t="shared" ca="1" si="46"/>
        <v/>
      </c>
      <c r="AR42" s="126" t="str">
        <f t="shared" ca="1" si="47"/>
        <v/>
      </c>
      <c r="AS42" s="126" t="str">
        <f t="shared" ca="1" si="48"/>
        <v/>
      </c>
      <c r="AT42" s="126" t="str">
        <f t="shared" ca="1" si="49"/>
        <v/>
      </c>
      <c r="AU42" s="126" t="str">
        <f t="shared" ca="1" si="50"/>
        <v/>
      </c>
      <c r="AV42" s="126" t="str">
        <f t="shared" ca="1" si="51"/>
        <v/>
      </c>
      <c r="AW42" s="126" t="str">
        <f t="shared" ca="1" si="52"/>
        <v/>
      </c>
      <c r="AX42" s="126" t="str">
        <f t="shared" ca="1" si="53"/>
        <v/>
      </c>
      <c r="AY42" s="126" t="str">
        <f t="shared" ca="1" si="54"/>
        <v/>
      </c>
      <c r="AZ42" s="126" t="str">
        <f t="shared" ca="1" si="55"/>
        <v/>
      </c>
      <c r="BA42" s="126" t="str">
        <f t="shared" ca="1" si="56"/>
        <v/>
      </c>
      <c r="BB42" s="126" t="str">
        <f t="shared" ca="1" si="57"/>
        <v/>
      </c>
      <c r="BC42" s="151" t="str">
        <f t="shared" ca="1" si="58"/>
        <v/>
      </c>
    </row>
    <row r="43" spans="1:55" ht="14.1" customHeight="1" x14ac:dyDescent="0.2">
      <c r="A43" s="330" t="str">
        <f t="shared" ca="1" si="7"/>
        <v/>
      </c>
      <c r="B43" s="331"/>
      <c r="C43" s="331"/>
      <c r="D43" s="331"/>
      <c r="E43" s="150" t="str">
        <f t="shared" ca="1" si="8"/>
        <v/>
      </c>
      <c r="F43" s="126" t="str">
        <f t="shared" ca="1" si="9"/>
        <v/>
      </c>
      <c r="G43" s="126" t="str">
        <f t="shared" ca="1" si="10"/>
        <v/>
      </c>
      <c r="H43" s="126" t="str">
        <f t="shared" ca="1" si="11"/>
        <v/>
      </c>
      <c r="I43" s="126" t="str">
        <f t="shared" ca="1" si="12"/>
        <v/>
      </c>
      <c r="J43" s="126" t="str">
        <f t="shared" ca="1" si="13"/>
        <v/>
      </c>
      <c r="K43" s="126" t="str">
        <f t="shared" ca="1" si="14"/>
        <v/>
      </c>
      <c r="L43" s="126" t="str">
        <f t="shared" ca="1" si="15"/>
        <v/>
      </c>
      <c r="M43" s="126" t="str">
        <f t="shared" ca="1" si="16"/>
        <v/>
      </c>
      <c r="N43" s="126" t="str">
        <f t="shared" ca="1" si="17"/>
        <v/>
      </c>
      <c r="O43" s="126" t="str">
        <f t="shared" ca="1" si="18"/>
        <v/>
      </c>
      <c r="P43" s="126" t="str">
        <f t="shared" ca="1" si="19"/>
        <v/>
      </c>
      <c r="Q43" s="126" t="str">
        <f t="shared" ca="1" si="20"/>
        <v/>
      </c>
      <c r="R43" s="126" t="str">
        <f t="shared" ca="1" si="21"/>
        <v/>
      </c>
      <c r="S43" s="126" t="str">
        <f t="shared" ca="1" si="22"/>
        <v/>
      </c>
      <c r="T43" s="126" t="str">
        <f t="shared" ca="1" si="23"/>
        <v/>
      </c>
      <c r="U43" s="126" t="str">
        <f t="shared" ca="1" si="24"/>
        <v/>
      </c>
      <c r="V43" s="126" t="str">
        <f t="shared" ca="1" si="25"/>
        <v/>
      </c>
      <c r="W43" s="126" t="str">
        <f t="shared" ca="1" si="26"/>
        <v/>
      </c>
      <c r="X43" s="126" t="str">
        <f t="shared" ca="1" si="27"/>
        <v/>
      </c>
      <c r="Y43" s="126" t="str">
        <f t="shared" ca="1" si="28"/>
        <v/>
      </c>
      <c r="Z43" s="126" t="str">
        <f t="shared" ca="1" si="29"/>
        <v/>
      </c>
      <c r="AA43" s="126" t="str">
        <f t="shared" ca="1" si="30"/>
        <v/>
      </c>
      <c r="AB43" s="126" t="str">
        <f t="shared" ca="1" si="31"/>
        <v/>
      </c>
      <c r="AC43" s="126" t="str">
        <f t="shared" ca="1" si="32"/>
        <v/>
      </c>
      <c r="AD43" s="126" t="str">
        <f t="shared" ca="1" si="33"/>
        <v/>
      </c>
      <c r="AE43" s="126" t="str">
        <f t="shared" ca="1" si="34"/>
        <v/>
      </c>
      <c r="AF43" s="126" t="str">
        <f t="shared" ca="1" si="35"/>
        <v/>
      </c>
      <c r="AG43" s="126" t="str">
        <f t="shared" ca="1" si="36"/>
        <v/>
      </c>
      <c r="AH43" s="126" t="str">
        <f t="shared" ca="1" si="37"/>
        <v/>
      </c>
      <c r="AI43" s="126" t="str">
        <f t="shared" ca="1" si="38"/>
        <v/>
      </c>
      <c r="AJ43" s="126" t="str">
        <f t="shared" ca="1" si="39"/>
        <v/>
      </c>
      <c r="AK43" s="126" t="str">
        <f t="shared" ca="1" si="40"/>
        <v/>
      </c>
      <c r="AL43" s="126" t="str">
        <f t="shared" ca="1" si="41"/>
        <v/>
      </c>
      <c r="AM43" s="126" t="str">
        <f t="shared" ca="1" si="42"/>
        <v/>
      </c>
      <c r="AN43" s="126" t="str">
        <f t="shared" ca="1" si="43"/>
        <v/>
      </c>
      <c r="AO43" s="126" t="str">
        <f t="shared" ca="1" si="44"/>
        <v/>
      </c>
      <c r="AP43" s="126" t="str">
        <f t="shared" ca="1" si="45"/>
        <v/>
      </c>
      <c r="AQ43" s="126" t="str">
        <f t="shared" ca="1" si="46"/>
        <v/>
      </c>
      <c r="AR43" s="126" t="str">
        <f t="shared" ca="1" si="47"/>
        <v/>
      </c>
      <c r="AS43" s="126" t="str">
        <f t="shared" ca="1" si="48"/>
        <v/>
      </c>
      <c r="AT43" s="126" t="str">
        <f t="shared" ca="1" si="49"/>
        <v/>
      </c>
      <c r="AU43" s="126" t="str">
        <f t="shared" ca="1" si="50"/>
        <v/>
      </c>
      <c r="AV43" s="126" t="str">
        <f t="shared" ca="1" si="51"/>
        <v/>
      </c>
      <c r="AW43" s="126" t="str">
        <f t="shared" ca="1" si="52"/>
        <v/>
      </c>
      <c r="AX43" s="126" t="str">
        <f t="shared" ca="1" si="53"/>
        <v/>
      </c>
      <c r="AY43" s="126" t="str">
        <f t="shared" ca="1" si="54"/>
        <v/>
      </c>
      <c r="AZ43" s="126" t="str">
        <f t="shared" ca="1" si="55"/>
        <v/>
      </c>
      <c r="BA43" s="126" t="str">
        <f t="shared" ca="1" si="56"/>
        <v/>
      </c>
      <c r="BB43" s="126" t="str">
        <f t="shared" ca="1" si="57"/>
        <v/>
      </c>
      <c r="BC43" s="151" t="str">
        <f t="shared" ca="1" si="58"/>
        <v/>
      </c>
    </row>
    <row r="44" spans="1:55" ht="14.1" customHeight="1" x14ac:dyDescent="0.2">
      <c r="A44" s="330" t="str">
        <f t="shared" ca="1" si="7"/>
        <v/>
      </c>
      <c r="B44" s="331"/>
      <c r="C44" s="331"/>
      <c r="D44" s="331"/>
      <c r="E44" s="150" t="str">
        <f t="shared" ca="1" si="8"/>
        <v/>
      </c>
      <c r="F44" s="126" t="str">
        <f t="shared" ca="1" si="9"/>
        <v/>
      </c>
      <c r="G44" s="126" t="str">
        <f t="shared" ca="1" si="10"/>
        <v/>
      </c>
      <c r="H44" s="126" t="str">
        <f t="shared" ca="1" si="11"/>
        <v/>
      </c>
      <c r="I44" s="126" t="str">
        <f t="shared" ca="1" si="12"/>
        <v/>
      </c>
      <c r="J44" s="126" t="str">
        <f t="shared" ca="1" si="13"/>
        <v/>
      </c>
      <c r="K44" s="126" t="str">
        <f t="shared" ca="1" si="14"/>
        <v/>
      </c>
      <c r="L44" s="126" t="str">
        <f t="shared" ca="1" si="15"/>
        <v/>
      </c>
      <c r="M44" s="126" t="str">
        <f t="shared" ca="1" si="16"/>
        <v/>
      </c>
      <c r="N44" s="126" t="str">
        <f t="shared" ca="1" si="17"/>
        <v/>
      </c>
      <c r="O44" s="126" t="str">
        <f t="shared" ca="1" si="18"/>
        <v/>
      </c>
      <c r="P44" s="126" t="str">
        <f t="shared" ca="1" si="19"/>
        <v/>
      </c>
      <c r="Q44" s="126" t="str">
        <f t="shared" ca="1" si="20"/>
        <v/>
      </c>
      <c r="R44" s="126" t="str">
        <f t="shared" ca="1" si="21"/>
        <v/>
      </c>
      <c r="S44" s="126" t="str">
        <f t="shared" ca="1" si="22"/>
        <v/>
      </c>
      <c r="T44" s="126" t="str">
        <f t="shared" ca="1" si="23"/>
        <v/>
      </c>
      <c r="U44" s="126" t="str">
        <f t="shared" ca="1" si="24"/>
        <v/>
      </c>
      <c r="V44" s="126" t="str">
        <f t="shared" ca="1" si="25"/>
        <v/>
      </c>
      <c r="W44" s="126" t="str">
        <f t="shared" ca="1" si="26"/>
        <v/>
      </c>
      <c r="X44" s="126" t="str">
        <f t="shared" ca="1" si="27"/>
        <v/>
      </c>
      <c r="Y44" s="126" t="str">
        <f t="shared" ca="1" si="28"/>
        <v/>
      </c>
      <c r="Z44" s="126" t="str">
        <f t="shared" ca="1" si="29"/>
        <v/>
      </c>
      <c r="AA44" s="126" t="str">
        <f t="shared" ca="1" si="30"/>
        <v/>
      </c>
      <c r="AB44" s="126" t="str">
        <f t="shared" ca="1" si="31"/>
        <v/>
      </c>
      <c r="AC44" s="126" t="str">
        <f t="shared" ca="1" si="32"/>
        <v/>
      </c>
      <c r="AD44" s="126" t="str">
        <f t="shared" ca="1" si="33"/>
        <v/>
      </c>
      <c r="AE44" s="126" t="str">
        <f t="shared" ca="1" si="34"/>
        <v/>
      </c>
      <c r="AF44" s="126" t="str">
        <f t="shared" ca="1" si="35"/>
        <v/>
      </c>
      <c r="AG44" s="126" t="str">
        <f t="shared" ca="1" si="36"/>
        <v/>
      </c>
      <c r="AH44" s="126" t="str">
        <f t="shared" ca="1" si="37"/>
        <v/>
      </c>
      <c r="AI44" s="126" t="str">
        <f t="shared" ca="1" si="38"/>
        <v/>
      </c>
      <c r="AJ44" s="126" t="str">
        <f t="shared" ca="1" si="39"/>
        <v/>
      </c>
      <c r="AK44" s="126" t="str">
        <f t="shared" ca="1" si="40"/>
        <v/>
      </c>
      <c r="AL44" s="126" t="str">
        <f t="shared" ca="1" si="41"/>
        <v/>
      </c>
      <c r="AM44" s="126" t="str">
        <f t="shared" ca="1" si="42"/>
        <v/>
      </c>
      <c r="AN44" s="126" t="str">
        <f t="shared" ca="1" si="43"/>
        <v/>
      </c>
      <c r="AO44" s="126" t="str">
        <f t="shared" ca="1" si="44"/>
        <v/>
      </c>
      <c r="AP44" s="126" t="str">
        <f t="shared" ca="1" si="45"/>
        <v/>
      </c>
      <c r="AQ44" s="126" t="str">
        <f t="shared" ca="1" si="46"/>
        <v/>
      </c>
      <c r="AR44" s="126" t="str">
        <f t="shared" ca="1" si="47"/>
        <v/>
      </c>
      <c r="AS44" s="126" t="str">
        <f t="shared" ca="1" si="48"/>
        <v/>
      </c>
      <c r="AT44" s="126" t="str">
        <f t="shared" ca="1" si="49"/>
        <v/>
      </c>
      <c r="AU44" s="126" t="str">
        <f t="shared" ca="1" si="50"/>
        <v/>
      </c>
      <c r="AV44" s="126" t="str">
        <f t="shared" ca="1" si="51"/>
        <v/>
      </c>
      <c r="AW44" s="126" t="str">
        <f t="shared" ca="1" si="52"/>
        <v/>
      </c>
      <c r="AX44" s="126" t="str">
        <f t="shared" ca="1" si="53"/>
        <v/>
      </c>
      <c r="AY44" s="126" t="str">
        <f t="shared" ca="1" si="54"/>
        <v/>
      </c>
      <c r="AZ44" s="126" t="str">
        <f t="shared" ca="1" si="55"/>
        <v/>
      </c>
      <c r="BA44" s="126" t="str">
        <f t="shared" ca="1" si="56"/>
        <v/>
      </c>
      <c r="BB44" s="126" t="str">
        <f t="shared" ca="1" si="57"/>
        <v/>
      </c>
      <c r="BC44" s="151" t="str">
        <f t="shared" ca="1" si="58"/>
        <v/>
      </c>
    </row>
    <row r="45" spans="1:55" ht="14.1" customHeight="1" x14ac:dyDescent="0.2">
      <c r="A45" s="330" t="str">
        <f t="shared" ca="1" si="7"/>
        <v/>
      </c>
      <c r="B45" s="331"/>
      <c r="C45" s="331"/>
      <c r="D45" s="331"/>
      <c r="E45" s="150" t="str">
        <f t="shared" ca="1" si="8"/>
        <v/>
      </c>
      <c r="F45" s="126" t="str">
        <f t="shared" ca="1" si="9"/>
        <v/>
      </c>
      <c r="G45" s="126" t="str">
        <f t="shared" ca="1" si="10"/>
        <v/>
      </c>
      <c r="H45" s="126" t="str">
        <f t="shared" ca="1" si="11"/>
        <v/>
      </c>
      <c r="I45" s="126" t="str">
        <f t="shared" ca="1" si="12"/>
        <v/>
      </c>
      <c r="J45" s="126" t="str">
        <f t="shared" ca="1" si="13"/>
        <v/>
      </c>
      <c r="K45" s="126" t="str">
        <f t="shared" ca="1" si="14"/>
        <v/>
      </c>
      <c r="L45" s="126" t="str">
        <f t="shared" ca="1" si="15"/>
        <v/>
      </c>
      <c r="M45" s="126" t="str">
        <f t="shared" ca="1" si="16"/>
        <v/>
      </c>
      <c r="N45" s="126" t="str">
        <f t="shared" ca="1" si="17"/>
        <v/>
      </c>
      <c r="O45" s="126" t="str">
        <f t="shared" ca="1" si="18"/>
        <v/>
      </c>
      <c r="P45" s="126" t="str">
        <f t="shared" ca="1" si="19"/>
        <v/>
      </c>
      <c r="Q45" s="126" t="str">
        <f t="shared" ca="1" si="20"/>
        <v/>
      </c>
      <c r="R45" s="126" t="str">
        <f t="shared" ca="1" si="21"/>
        <v/>
      </c>
      <c r="S45" s="126" t="str">
        <f t="shared" ca="1" si="22"/>
        <v/>
      </c>
      <c r="T45" s="126" t="str">
        <f t="shared" ca="1" si="23"/>
        <v/>
      </c>
      <c r="U45" s="126" t="str">
        <f t="shared" ca="1" si="24"/>
        <v/>
      </c>
      <c r="V45" s="126" t="str">
        <f t="shared" ca="1" si="25"/>
        <v/>
      </c>
      <c r="W45" s="126" t="str">
        <f t="shared" ca="1" si="26"/>
        <v/>
      </c>
      <c r="X45" s="126" t="str">
        <f t="shared" ca="1" si="27"/>
        <v/>
      </c>
      <c r="Y45" s="126" t="str">
        <f t="shared" ca="1" si="28"/>
        <v/>
      </c>
      <c r="Z45" s="126" t="str">
        <f t="shared" ca="1" si="29"/>
        <v/>
      </c>
      <c r="AA45" s="126" t="str">
        <f t="shared" ca="1" si="30"/>
        <v/>
      </c>
      <c r="AB45" s="126" t="str">
        <f t="shared" ca="1" si="31"/>
        <v/>
      </c>
      <c r="AC45" s="126" t="str">
        <f t="shared" ca="1" si="32"/>
        <v/>
      </c>
      <c r="AD45" s="126" t="str">
        <f t="shared" ca="1" si="33"/>
        <v/>
      </c>
      <c r="AE45" s="126" t="str">
        <f t="shared" ca="1" si="34"/>
        <v/>
      </c>
      <c r="AF45" s="126" t="str">
        <f t="shared" ca="1" si="35"/>
        <v/>
      </c>
      <c r="AG45" s="126" t="str">
        <f t="shared" ca="1" si="36"/>
        <v/>
      </c>
      <c r="AH45" s="126" t="str">
        <f t="shared" ca="1" si="37"/>
        <v/>
      </c>
      <c r="AI45" s="126" t="str">
        <f t="shared" ca="1" si="38"/>
        <v/>
      </c>
      <c r="AJ45" s="126" t="str">
        <f t="shared" ca="1" si="39"/>
        <v/>
      </c>
      <c r="AK45" s="126" t="str">
        <f t="shared" ca="1" si="40"/>
        <v/>
      </c>
      <c r="AL45" s="126" t="str">
        <f t="shared" ca="1" si="41"/>
        <v/>
      </c>
      <c r="AM45" s="126" t="str">
        <f t="shared" ca="1" si="42"/>
        <v/>
      </c>
      <c r="AN45" s="126" t="str">
        <f t="shared" ca="1" si="43"/>
        <v/>
      </c>
      <c r="AO45" s="126" t="str">
        <f t="shared" ca="1" si="44"/>
        <v/>
      </c>
      <c r="AP45" s="126" t="str">
        <f t="shared" ca="1" si="45"/>
        <v/>
      </c>
      <c r="AQ45" s="126" t="str">
        <f t="shared" ca="1" si="46"/>
        <v/>
      </c>
      <c r="AR45" s="126" t="str">
        <f t="shared" ca="1" si="47"/>
        <v/>
      </c>
      <c r="AS45" s="126" t="str">
        <f t="shared" ca="1" si="48"/>
        <v/>
      </c>
      <c r="AT45" s="126" t="str">
        <f t="shared" ca="1" si="49"/>
        <v/>
      </c>
      <c r="AU45" s="126" t="str">
        <f t="shared" ca="1" si="50"/>
        <v/>
      </c>
      <c r="AV45" s="126" t="str">
        <f t="shared" ca="1" si="51"/>
        <v/>
      </c>
      <c r="AW45" s="126" t="str">
        <f t="shared" ca="1" si="52"/>
        <v/>
      </c>
      <c r="AX45" s="126" t="str">
        <f t="shared" ca="1" si="53"/>
        <v/>
      </c>
      <c r="AY45" s="126" t="str">
        <f t="shared" ca="1" si="54"/>
        <v/>
      </c>
      <c r="AZ45" s="126" t="str">
        <f t="shared" ca="1" si="55"/>
        <v/>
      </c>
      <c r="BA45" s="126" t="str">
        <f t="shared" ca="1" si="56"/>
        <v/>
      </c>
      <c r="BB45" s="126" t="str">
        <f t="shared" ca="1" si="57"/>
        <v/>
      </c>
      <c r="BC45" s="151" t="str">
        <f t="shared" ca="1" si="58"/>
        <v/>
      </c>
    </row>
    <row r="46" spans="1:55" ht="14.1" customHeight="1" x14ac:dyDescent="0.2">
      <c r="A46" s="330" t="str">
        <f t="shared" ca="1" si="7"/>
        <v/>
      </c>
      <c r="B46" s="331"/>
      <c r="C46" s="331"/>
      <c r="D46" s="331"/>
      <c r="E46" s="150" t="str">
        <f t="shared" ca="1" si="8"/>
        <v/>
      </c>
      <c r="F46" s="126" t="str">
        <f t="shared" ca="1" si="9"/>
        <v/>
      </c>
      <c r="G46" s="126" t="str">
        <f t="shared" ca="1" si="10"/>
        <v/>
      </c>
      <c r="H46" s="126" t="str">
        <f t="shared" ca="1" si="11"/>
        <v/>
      </c>
      <c r="I46" s="126" t="str">
        <f t="shared" ca="1" si="12"/>
        <v/>
      </c>
      <c r="J46" s="126" t="str">
        <f t="shared" ca="1" si="13"/>
        <v/>
      </c>
      <c r="K46" s="126" t="str">
        <f t="shared" ca="1" si="14"/>
        <v/>
      </c>
      <c r="L46" s="126" t="str">
        <f t="shared" ca="1" si="15"/>
        <v/>
      </c>
      <c r="M46" s="126" t="str">
        <f t="shared" ca="1" si="16"/>
        <v/>
      </c>
      <c r="N46" s="126" t="str">
        <f t="shared" ca="1" si="17"/>
        <v/>
      </c>
      <c r="O46" s="126" t="str">
        <f t="shared" ca="1" si="18"/>
        <v/>
      </c>
      <c r="P46" s="126" t="str">
        <f t="shared" ca="1" si="19"/>
        <v/>
      </c>
      <c r="Q46" s="126" t="str">
        <f t="shared" ca="1" si="20"/>
        <v/>
      </c>
      <c r="R46" s="126" t="str">
        <f t="shared" ca="1" si="21"/>
        <v/>
      </c>
      <c r="S46" s="126" t="str">
        <f t="shared" ca="1" si="22"/>
        <v/>
      </c>
      <c r="T46" s="126" t="str">
        <f t="shared" ca="1" si="23"/>
        <v/>
      </c>
      <c r="U46" s="126" t="str">
        <f t="shared" ca="1" si="24"/>
        <v/>
      </c>
      <c r="V46" s="126" t="str">
        <f t="shared" ca="1" si="25"/>
        <v/>
      </c>
      <c r="W46" s="126" t="str">
        <f t="shared" ca="1" si="26"/>
        <v/>
      </c>
      <c r="X46" s="126" t="str">
        <f t="shared" ca="1" si="27"/>
        <v/>
      </c>
      <c r="Y46" s="126" t="str">
        <f t="shared" ca="1" si="28"/>
        <v/>
      </c>
      <c r="Z46" s="126" t="str">
        <f t="shared" ca="1" si="29"/>
        <v/>
      </c>
      <c r="AA46" s="126" t="str">
        <f t="shared" ca="1" si="30"/>
        <v/>
      </c>
      <c r="AB46" s="126" t="str">
        <f t="shared" ca="1" si="31"/>
        <v/>
      </c>
      <c r="AC46" s="126" t="str">
        <f t="shared" ca="1" si="32"/>
        <v/>
      </c>
      <c r="AD46" s="126" t="str">
        <f t="shared" ca="1" si="33"/>
        <v/>
      </c>
      <c r="AE46" s="126" t="str">
        <f t="shared" ca="1" si="34"/>
        <v/>
      </c>
      <c r="AF46" s="126" t="str">
        <f t="shared" ca="1" si="35"/>
        <v/>
      </c>
      <c r="AG46" s="126" t="str">
        <f t="shared" ca="1" si="36"/>
        <v/>
      </c>
      <c r="AH46" s="126" t="str">
        <f t="shared" ca="1" si="37"/>
        <v/>
      </c>
      <c r="AI46" s="126" t="str">
        <f t="shared" ca="1" si="38"/>
        <v/>
      </c>
      <c r="AJ46" s="126" t="str">
        <f t="shared" ca="1" si="39"/>
        <v/>
      </c>
      <c r="AK46" s="126" t="str">
        <f t="shared" ca="1" si="40"/>
        <v/>
      </c>
      <c r="AL46" s="126" t="str">
        <f t="shared" ca="1" si="41"/>
        <v/>
      </c>
      <c r="AM46" s="126" t="str">
        <f t="shared" ca="1" si="42"/>
        <v/>
      </c>
      <c r="AN46" s="126" t="str">
        <f t="shared" ca="1" si="43"/>
        <v/>
      </c>
      <c r="AO46" s="126" t="str">
        <f t="shared" ca="1" si="44"/>
        <v/>
      </c>
      <c r="AP46" s="126" t="str">
        <f t="shared" ca="1" si="45"/>
        <v/>
      </c>
      <c r="AQ46" s="126" t="str">
        <f t="shared" ca="1" si="46"/>
        <v/>
      </c>
      <c r="AR46" s="126" t="str">
        <f t="shared" ca="1" si="47"/>
        <v/>
      </c>
      <c r="AS46" s="126" t="str">
        <f t="shared" ca="1" si="48"/>
        <v/>
      </c>
      <c r="AT46" s="126" t="str">
        <f t="shared" ca="1" si="49"/>
        <v/>
      </c>
      <c r="AU46" s="126" t="str">
        <f t="shared" ca="1" si="50"/>
        <v/>
      </c>
      <c r="AV46" s="126" t="str">
        <f t="shared" ca="1" si="51"/>
        <v/>
      </c>
      <c r="AW46" s="126" t="str">
        <f t="shared" ca="1" si="52"/>
        <v/>
      </c>
      <c r="AX46" s="126" t="str">
        <f t="shared" ca="1" si="53"/>
        <v/>
      </c>
      <c r="AY46" s="126" t="str">
        <f t="shared" ca="1" si="54"/>
        <v/>
      </c>
      <c r="AZ46" s="126" t="str">
        <f t="shared" ca="1" si="55"/>
        <v/>
      </c>
      <c r="BA46" s="126" t="str">
        <f t="shared" ca="1" si="56"/>
        <v/>
      </c>
      <c r="BB46" s="126" t="str">
        <f t="shared" ca="1" si="57"/>
        <v/>
      </c>
      <c r="BC46" s="151" t="str">
        <f t="shared" ca="1" si="58"/>
        <v/>
      </c>
    </row>
    <row r="47" spans="1:55" ht="14.1" customHeight="1" x14ac:dyDescent="0.2">
      <c r="A47" s="330" t="str">
        <f t="shared" ca="1" si="7"/>
        <v/>
      </c>
      <c r="B47" s="331"/>
      <c r="C47" s="331"/>
      <c r="D47" s="331"/>
      <c r="E47" s="150" t="str">
        <f t="shared" ca="1" si="8"/>
        <v/>
      </c>
      <c r="F47" s="126" t="str">
        <f t="shared" ca="1" si="9"/>
        <v/>
      </c>
      <c r="G47" s="126" t="str">
        <f t="shared" ca="1" si="10"/>
        <v/>
      </c>
      <c r="H47" s="126" t="str">
        <f t="shared" ca="1" si="11"/>
        <v/>
      </c>
      <c r="I47" s="126" t="str">
        <f t="shared" ca="1" si="12"/>
        <v/>
      </c>
      <c r="J47" s="126" t="str">
        <f t="shared" ca="1" si="13"/>
        <v/>
      </c>
      <c r="K47" s="126" t="str">
        <f t="shared" ca="1" si="14"/>
        <v/>
      </c>
      <c r="L47" s="126" t="str">
        <f t="shared" ca="1" si="15"/>
        <v/>
      </c>
      <c r="M47" s="126" t="str">
        <f t="shared" ca="1" si="16"/>
        <v/>
      </c>
      <c r="N47" s="126" t="str">
        <f t="shared" ca="1" si="17"/>
        <v/>
      </c>
      <c r="O47" s="126" t="str">
        <f t="shared" ca="1" si="18"/>
        <v/>
      </c>
      <c r="P47" s="126" t="str">
        <f t="shared" ca="1" si="19"/>
        <v/>
      </c>
      <c r="Q47" s="126" t="str">
        <f t="shared" ca="1" si="20"/>
        <v/>
      </c>
      <c r="R47" s="126" t="str">
        <f t="shared" ca="1" si="21"/>
        <v/>
      </c>
      <c r="S47" s="126" t="str">
        <f t="shared" ca="1" si="22"/>
        <v/>
      </c>
      <c r="T47" s="126" t="str">
        <f t="shared" ca="1" si="23"/>
        <v/>
      </c>
      <c r="U47" s="126" t="str">
        <f t="shared" ca="1" si="24"/>
        <v/>
      </c>
      <c r="V47" s="126" t="str">
        <f t="shared" ca="1" si="25"/>
        <v/>
      </c>
      <c r="W47" s="126" t="str">
        <f t="shared" ca="1" si="26"/>
        <v/>
      </c>
      <c r="X47" s="126" t="str">
        <f t="shared" ca="1" si="27"/>
        <v/>
      </c>
      <c r="Y47" s="126" t="str">
        <f t="shared" ca="1" si="28"/>
        <v/>
      </c>
      <c r="Z47" s="126" t="str">
        <f t="shared" ca="1" si="29"/>
        <v/>
      </c>
      <c r="AA47" s="126" t="str">
        <f t="shared" ca="1" si="30"/>
        <v/>
      </c>
      <c r="AB47" s="126" t="str">
        <f t="shared" ca="1" si="31"/>
        <v/>
      </c>
      <c r="AC47" s="126" t="str">
        <f t="shared" ca="1" si="32"/>
        <v/>
      </c>
      <c r="AD47" s="126" t="str">
        <f t="shared" ca="1" si="33"/>
        <v/>
      </c>
      <c r="AE47" s="126" t="str">
        <f t="shared" ca="1" si="34"/>
        <v/>
      </c>
      <c r="AF47" s="126" t="str">
        <f t="shared" ca="1" si="35"/>
        <v/>
      </c>
      <c r="AG47" s="126" t="str">
        <f t="shared" ca="1" si="36"/>
        <v/>
      </c>
      <c r="AH47" s="126" t="str">
        <f t="shared" ca="1" si="37"/>
        <v/>
      </c>
      <c r="AI47" s="126" t="str">
        <f t="shared" ca="1" si="38"/>
        <v/>
      </c>
      <c r="AJ47" s="126" t="str">
        <f t="shared" ca="1" si="39"/>
        <v/>
      </c>
      <c r="AK47" s="126" t="str">
        <f t="shared" ca="1" si="40"/>
        <v/>
      </c>
      <c r="AL47" s="126" t="str">
        <f t="shared" ca="1" si="41"/>
        <v/>
      </c>
      <c r="AM47" s="126" t="str">
        <f t="shared" ca="1" si="42"/>
        <v/>
      </c>
      <c r="AN47" s="126" t="str">
        <f t="shared" ca="1" si="43"/>
        <v/>
      </c>
      <c r="AO47" s="126" t="str">
        <f t="shared" ca="1" si="44"/>
        <v/>
      </c>
      <c r="AP47" s="126" t="str">
        <f t="shared" ca="1" si="45"/>
        <v/>
      </c>
      <c r="AQ47" s="126" t="str">
        <f t="shared" ca="1" si="46"/>
        <v/>
      </c>
      <c r="AR47" s="126" t="str">
        <f t="shared" ca="1" si="47"/>
        <v/>
      </c>
      <c r="AS47" s="126" t="str">
        <f t="shared" ca="1" si="48"/>
        <v/>
      </c>
      <c r="AT47" s="126" t="str">
        <f t="shared" ca="1" si="49"/>
        <v/>
      </c>
      <c r="AU47" s="126" t="str">
        <f t="shared" ca="1" si="50"/>
        <v/>
      </c>
      <c r="AV47" s="126" t="str">
        <f t="shared" ca="1" si="51"/>
        <v/>
      </c>
      <c r="AW47" s="126" t="str">
        <f t="shared" ca="1" si="52"/>
        <v/>
      </c>
      <c r="AX47" s="126" t="str">
        <f t="shared" ca="1" si="53"/>
        <v/>
      </c>
      <c r="AY47" s="126" t="str">
        <f t="shared" ca="1" si="54"/>
        <v/>
      </c>
      <c r="AZ47" s="126" t="str">
        <f t="shared" ca="1" si="55"/>
        <v/>
      </c>
      <c r="BA47" s="126" t="str">
        <f t="shared" ca="1" si="56"/>
        <v/>
      </c>
      <c r="BB47" s="126" t="str">
        <f t="shared" ca="1" si="57"/>
        <v/>
      </c>
      <c r="BC47" s="151" t="str">
        <f t="shared" ca="1" si="58"/>
        <v/>
      </c>
    </row>
    <row r="48" spans="1:55" ht="14.1" customHeight="1" thickBot="1" x14ac:dyDescent="0.25">
      <c r="A48" s="336" t="str">
        <f t="shared" ca="1" si="7"/>
        <v/>
      </c>
      <c r="B48" s="337"/>
      <c r="C48" s="337"/>
      <c r="D48" s="338"/>
      <c r="E48" s="152" t="str">
        <f t="shared" ca="1" si="8"/>
        <v/>
      </c>
      <c r="F48" s="153" t="str">
        <f t="shared" ca="1" si="9"/>
        <v/>
      </c>
      <c r="G48" s="153" t="str">
        <f t="shared" ca="1" si="10"/>
        <v/>
      </c>
      <c r="H48" s="153" t="str">
        <f t="shared" ca="1" si="11"/>
        <v/>
      </c>
      <c r="I48" s="153" t="str">
        <f t="shared" ca="1" si="12"/>
        <v/>
      </c>
      <c r="J48" s="153" t="str">
        <f t="shared" ca="1" si="13"/>
        <v/>
      </c>
      <c r="K48" s="153" t="str">
        <f t="shared" ca="1" si="14"/>
        <v/>
      </c>
      <c r="L48" s="153" t="str">
        <f t="shared" ca="1" si="15"/>
        <v/>
      </c>
      <c r="M48" s="153" t="str">
        <f t="shared" ca="1" si="16"/>
        <v/>
      </c>
      <c r="N48" s="153" t="str">
        <f t="shared" ca="1" si="17"/>
        <v/>
      </c>
      <c r="O48" s="153" t="str">
        <f t="shared" ca="1" si="18"/>
        <v/>
      </c>
      <c r="P48" s="153" t="str">
        <f t="shared" ca="1" si="19"/>
        <v/>
      </c>
      <c r="Q48" s="153" t="str">
        <f t="shared" ca="1" si="20"/>
        <v/>
      </c>
      <c r="R48" s="153" t="str">
        <f t="shared" ca="1" si="21"/>
        <v/>
      </c>
      <c r="S48" s="153" t="str">
        <f t="shared" ca="1" si="22"/>
        <v/>
      </c>
      <c r="T48" s="153" t="str">
        <f t="shared" ca="1" si="23"/>
        <v/>
      </c>
      <c r="U48" s="153" t="str">
        <f t="shared" ca="1" si="24"/>
        <v/>
      </c>
      <c r="V48" s="153" t="str">
        <f t="shared" ca="1" si="25"/>
        <v/>
      </c>
      <c r="W48" s="153" t="str">
        <f t="shared" ca="1" si="26"/>
        <v/>
      </c>
      <c r="X48" s="153" t="str">
        <f t="shared" ca="1" si="27"/>
        <v/>
      </c>
      <c r="Y48" s="153" t="str">
        <f t="shared" ca="1" si="28"/>
        <v/>
      </c>
      <c r="Z48" s="153" t="str">
        <f t="shared" ca="1" si="29"/>
        <v/>
      </c>
      <c r="AA48" s="153" t="str">
        <f t="shared" ca="1" si="30"/>
        <v/>
      </c>
      <c r="AB48" s="153" t="str">
        <f t="shared" ca="1" si="31"/>
        <v/>
      </c>
      <c r="AC48" s="153" t="str">
        <f t="shared" ca="1" si="32"/>
        <v/>
      </c>
      <c r="AD48" s="153" t="str">
        <f t="shared" ca="1" si="33"/>
        <v/>
      </c>
      <c r="AE48" s="153" t="str">
        <f t="shared" ca="1" si="34"/>
        <v/>
      </c>
      <c r="AF48" s="153" t="str">
        <f t="shared" ca="1" si="35"/>
        <v/>
      </c>
      <c r="AG48" s="153" t="str">
        <f t="shared" ca="1" si="36"/>
        <v/>
      </c>
      <c r="AH48" s="153" t="str">
        <f t="shared" ca="1" si="37"/>
        <v/>
      </c>
      <c r="AI48" s="153" t="str">
        <f t="shared" ca="1" si="38"/>
        <v/>
      </c>
      <c r="AJ48" s="153" t="str">
        <f t="shared" ca="1" si="39"/>
        <v/>
      </c>
      <c r="AK48" s="153" t="str">
        <f t="shared" ca="1" si="40"/>
        <v/>
      </c>
      <c r="AL48" s="153" t="str">
        <f t="shared" ca="1" si="41"/>
        <v/>
      </c>
      <c r="AM48" s="153" t="str">
        <f t="shared" ca="1" si="42"/>
        <v/>
      </c>
      <c r="AN48" s="153" t="str">
        <f t="shared" ca="1" si="43"/>
        <v/>
      </c>
      <c r="AO48" s="153" t="str">
        <f t="shared" ca="1" si="44"/>
        <v/>
      </c>
      <c r="AP48" s="153" t="str">
        <f t="shared" ca="1" si="45"/>
        <v/>
      </c>
      <c r="AQ48" s="153" t="str">
        <f t="shared" ca="1" si="46"/>
        <v/>
      </c>
      <c r="AR48" s="153" t="str">
        <f t="shared" ca="1" si="47"/>
        <v/>
      </c>
      <c r="AS48" s="153" t="str">
        <f t="shared" ca="1" si="48"/>
        <v/>
      </c>
      <c r="AT48" s="153" t="str">
        <f t="shared" ca="1" si="49"/>
        <v/>
      </c>
      <c r="AU48" s="153" t="str">
        <f t="shared" ca="1" si="50"/>
        <v/>
      </c>
      <c r="AV48" s="153" t="str">
        <f t="shared" ca="1" si="51"/>
        <v/>
      </c>
      <c r="AW48" s="153" t="str">
        <f t="shared" ca="1" si="52"/>
        <v/>
      </c>
      <c r="AX48" s="153" t="str">
        <f t="shared" ca="1" si="53"/>
        <v/>
      </c>
      <c r="AY48" s="153" t="str">
        <f t="shared" ca="1" si="54"/>
        <v/>
      </c>
      <c r="AZ48" s="153" t="str">
        <f t="shared" ca="1" si="55"/>
        <v/>
      </c>
      <c r="BA48" s="153" t="str">
        <f t="shared" ca="1" si="56"/>
        <v/>
      </c>
      <c r="BB48" s="153" t="str">
        <f t="shared" ca="1" si="57"/>
        <v/>
      </c>
      <c r="BC48" s="154" t="str">
        <f t="shared" ca="1" si="58"/>
        <v/>
      </c>
    </row>
    <row r="49" ht="21" customHeight="1" thickTop="1" x14ac:dyDescent="0.2"/>
    <row r="50" ht="21" customHeight="1" x14ac:dyDescent="0.2"/>
    <row r="51" ht="21" customHeight="1" x14ac:dyDescent="0.2"/>
    <row r="52" ht="21" customHeight="1" x14ac:dyDescent="0.2"/>
    <row r="53" ht="21" customHeight="1" x14ac:dyDescent="0.2"/>
    <row r="54" ht="21" customHeight="1" x14ac:dyDescent="0.2"/>
    <row r="55" ht="21" customHeight="1" x14ac:dyDescent="0.2"/>
    <row r="56" ht="21" customHeight="1" x14ac:dyDescent="0.2"/>
    <row r="57" ht="21" customHeight="1" x14ac:dyDescent="0.2"/>
    <row r="58" ht="21" customHeight="1" x14ac:dyDescent="0.2"/>
    <row r="59" ht="21" customHeight="1" x14ac:dyDescent="0.2"/>
    <row r="60" ht="21" customHeight="1" x14ac:dyDescent="0.2"/>
    <row r="61" ht="21" customHeight="1" x14ac:dyDescent="0.2"/>
    <row r="62" ht="21" customHeight="1" x14ac:dyDescent="0.2"/>
    <row r="63" ht="21" customHeight="1" x14ac:dyDescent="0.2"/>
    <row r="64" ht="21" customHeight="1" x14ac:dyDescent="0.2"/>
    <row r="65" ht="21" customHeight="1" x14ac:dyDescent="0.2"/>
    <row r="66" ht="21" customHeight="1" x14ac:dyDescent="0.2"/>
    <row r="67" ht="21" customHeight="1" x14ac:dyDescent="0.2"/>
    <row r="68" ht="21" customHeight="1" x14ac:dyDescent="0.2"/>
    <row r="69" ht="21" customHeight="1" x14ac:dyDescent="0.2"/>
    <row r="70" ht="21" customHeight="1" x14ac:dyDescent="0.2"/>
    <row r="71" ht="21" customHeight="1" x14ac:dyDescent="0.2"/>
    <row r="72" ht="21" customHeight="1" x14ac:dyDescent="0.2"/>
    <row r="75" ht="12.75" customHeight="1" x14ac:dyDescent="0.2"/>
    <row r="294" spans="170:233" x14ac:dyDescent="0.2">
      <c r="FN294" s="28"/>
      <c r="FQ294" s="28"/>
    </row>
    <row r="295" spans="170:233" x14ac:dyDescent="0.2">
      <c r="FN295" s="28"/>
      <c r="FQ295" s="28"/>
    </row>
    <row r="296" spans="170:233" x14ac:dyDescent="0.2">
      <c r="FN296" s="28"/>
      <c r="FQ296" s="28"/>
    </row>
    <row r="297" spans="170:233" ht="51" x14ac:dyDescent="0.2">
      <c r="FV297" s="28"/>
      <c r="FY297" s="28"/>
      <c r="GB297" s="149" t="s">
        <v>129</v>
      </c>
    </row>
    <row r="298" spans="170:233" ht="115.5" customHeight="1" x14ac:dyDescent="0.2">
      <c r="FV298" s="28"/>
      <c r="FY298" s="28"/>
      <c r="GB298" s="138" t="str">
        <f ca="1">GB300</f>
        <v>HV</v>
      </c>
      <c r="HV298" s="137" t="s">
        <v>128</v>
      </c>
    </row>
    <row r="299" spans="170:233" x14ac:dyDescent="0.2">
      <c r="FV299" s="28"/>
      <c r="FY299" s="28"/>
      <c r="GB299" s="139">
        <v>299</v>
      </c>
    </row>
    <row r="300" spans="170:233" x14ac:dyDescent="0.2">
      <c r="FV300" s="28"/>
      <c r="FY300" s="28"/>
      <c r="GA300" s="139" t="s">
        <v>3</v>
      </c>
      <c r="GB300" s="138" t="str">
        <f ca="1">RIGHT(LEFT(CELL("adresse",HV298),3),2)</f>
        <v>HV</v>
      </c>
      <c r="GC300" s="155" t="str">
        <f ca="1">RIGHT(LEFT(CELL("adresse",HW298),3),2)</f>
        <v>HW</v>
      </c>
      <c r="GD300" s="155" t="str">
        <f t="shared" ref="GD300:HY300" ca="1" si="59">RIGHT(LEFT(CELL("adresse",HX298),3),2)</f>
        <v>HX</v>
      </c>
      <c r="GE300" s="155" t="str">
        <f t="shared" ca="1" si="59"/>
        <v>HY</v>
      </c>
      <c r="GF300" s="155" t="str">
        <f t="shared" ca="1" si="59"/>
        <v>HZ</v>
      </c>
      <c r="GG300" s="155" t="str">
        <f t="shared" ca="1" si="59"/>
        <v>IA</v>
      </c>
      <c r="GH300" s="155" t="str">
        <f t="shared" ca="1" si="59"/>
        <v>IB</v>
      </c>
      <c r="GI300" s="155" t="str">
        <f t="shared" ca="1" si="59"/>
        <v>IC</v>
      </c>
      <c r="GJ300" s="155" t="str">
        <f t="shared" ca="1" si="59"/>
        <v>ID</v>
      </c>
      <c r="GK300" s="155" t="str">
        <f t="shared" ca="1" si="59"/>
        <v>IE</v>
      </c>
      <c r="GL300" s="155" t="str">
        <f t="shared" ca="1" si="59"/>
        <v>IF</v>
      </c>
      <c r="GM300" s="155" t="str">
        <f t="shared" ca="1" si="59"/>
        <v>IG</v>
      </c>
      <c r="GN300" s="155" t="str">
        <f t="shared" ca="1" si="59"/>
        <v>IH</v>
      </c>
      <c r="GO300" s="155" t="str">
        <f t="shared" ca="1" si="59"/>
        <v>II</v>
      </c>
      <c r="GP300" s="155" t="str">
        <f t="shared" ca="1" si="59"/>
        <v>IJ</v>
      </c>
      <c r="GQ300" s="155" t="str">
        <f t="shared" ca="1" si="59"/>
        <v>IK</v>
      </c>
      <c r="GR300" s="155" t="str">
        <f t="shared" ca="1" si="59"/>
        <v>IL</v>
      </c>
      <c r="GS300" s="155" t="str">
        <f t="shared" ca="1" si="59"/>
        <v>IM</v>
      </c>
      <c r="GT300" s="155" t="str">
        <f t="shared" ca="1" si="59"/>
        <v>IN</v>
      </c>
      <c r="GU300" s="155" t="str">
        <f t="shared" ca="1" si="59"/>
        <v>IO</v>
      </c>
      <c r="GV300" s="155" t="str">
        <f t="shared" ca="1" si="59"/>
        <v>IP</v>
      </c>
      <c r="GW300" s="155" t="str">
        <f t="shared" ca="1" si="59"/>
        <v>IQ</v>
      </c>
      <c r="GX300" s="155" t="str">
        <f t="shared" ca="1" si="59"/>
        <v>IR</v>
      </c>
      <c r="GY300" s="155" t="str">
        <f t="shared" ca="1" si="59"/>
        <v>IS</v>
      </c>
      <c r="GZ300" s="155" t="str">
        <f t="shared" ca="1" si="59"/>
        <v>IT</v>
      </c>
      <c r="HA300" s="155" t="str">
        <f t="shared" ca="1" si="59"/>
        <v>IU</v>
      </c>
      <c r="HB300" s="155" t="str">
        <f t="shared" ca="1" si="59"/>
        <v>IV</v>
      </c>
      <c r="HC300" s="155" t="str">
        <f t="shared" ca="1" si="59"/>
        <v>IW</v>
      </c>
      <c r="HD300" s="155" t="str">
        <f t="shared" ca="1" si="59"/>
        <v>IX</v>
      </c>
      <c r="HE300" s="155" t="str">
        <f t="shared" ca="1" si="59"/>
        <v>IY</v>
      </c>
      <c r="HF300" s="155" t="str">
        <f t="shared" ca="1" si="59"/>
        <v>IZ</v>
      </c>
      <c r="HG300" s="155" t="str">
        <f t="shared" ca="1" si="59"/>
        <v>JA</v>
      </c>
      <c r="HH300" s="155" t="str">
        <f t="shared" ca="1" si="59"/>
        <v>JB</v>
      </c>
      <c r="HI300" s="155" t="str">
        <f t="shared" ca="1" si="59"/>
        <v>JC</v>
      </c>
      <c r="HJ300" s="155" t="str">
        <f t="shared" ca="1" si="59"/>
        <v>JD</v>
      </c>
      <c r="HK300" s="155" t="str">
        <f t="shared" ca="1" si="59"/>
        <v>JE</v>
      </c>
      <c r="HL300" s="155" t="str">
        <f t="shared" ca="1" si="59"/>
        <v>JF</v>
      </c>
      <c r="HM300" s="155" t="str">
        <f t="shared" ca="1" si="59"/>
        <v>JG</v>
      </c>
      <c r="HN300" s="155" t="str">
        <f t="shared" ca="1" si="59"/>
        <v>JH</v>
      </c>
      <c r="HO300" s="155" t="str">
        <f t="shared" ca="1" si="59"/>
        <v>JI</v>
      </c>
      <c r="HP300" s="155" t="str">
        <f t="shared" ca="1" si="59"/>
        <v>JJ</v>
      </c>
      <c r="HQ300" s="155" t="str">
        <f t="shared" ca="1" si="59"/>
        <v>JK</v>
      </c>
      <c r="HR300" s="155" t="str">
        <f t="shared" ca="1" si="59"/>
        <v>JL</v>
      </c>
      <c r="HS300" s="155" t="str">
        <f t="shared" ca="1" si="59"/>
        <v>JM</v>
      </c>
      <c r="HT300" s="155" t="str">
        <f t="shared" ca="1" si="59"/>
        <v>JN</v>
      </c>
      <c r="HU300" s="155" t="str">
        <f t="shared" ca="1" si="59"/>
        <v>JO</v>
      </c>
      <c r="HV300" s="155" t="str">
        <f t="shared" ca="1" si="59"/>
        <v>JP</v>
      </c>
      <c r="HW300" s="155" t="str">
        <f t="shared" ca="1" si="59"/>
        <v>JQ</v>
      </c>
      <c r="HX300" s="155" t="str">
        <f t="shared" ca="1" si="59"/>
        <v>JR</v>
      </c>
      <c r="HY300" s="155" t="str">
        <f t="shared" ca="1" si="59"/>
        <v>JS</v>
      </c>
    </row>
    <row r="301" spans="170:233" x14ac:dyDescent="0.2">
      <c r="FV301" s="28"/>
      <c r="FY301" s="28"/>
      <c r="GA301" s="139">
        <v>7</v>
      </c>
      <c r="GB301" s="10">
        <f>GB299</f>
        <v>299</v>
      </c>
      <c r="GC301" s="10">
        <f t="shared" ref="GC301" si="60">GB301</f>
        <v>299</v>
      </c>
      <c r="GD301" s="10">
        <f t="shared" ref="GD301" si="61">GC301</f>
        <v>299</v>
      </c>
      <c r="GE301" s="10">
        <f t="shared" ref="GE301" si="62">GD301</f>
        <v>299</v>
      </c>
      <c r="GF301" s="10">
        <f t="shared" ref="GF301" si="63">GE301</f>
        <v>299</v>
      </c>
      <c r="GG301" s="10">
        <f t="shared" ref="GG301" si="64">GF301</f>
        <v>299</v>
      </c>
      <c r="GH301" s="10">
        <f t="shared" ref="GH301" si="65">GG301</f>
        <v>299</v>
      </c>
      <c r="GI301" s="10">
        <f t="shared" ref="GI301" si="66">GH301</f>
        <v>299</v>
      </c>
      <c r="GJ301" s="10">
        <f t="shared" ref="GJ301" si="67">GI301</f>
        <v>299</v>
      </c>
      <c r="GK301" s="10">
        <f t="shared" ref="GK301" si="68">GJ301</f>
        <v>299</v>
      </c>
      <c r="GL301" s="10">
        <f t="shared" ref="GL301" si="69">GK301</f>
        <v>299</v>
      </c>
      <c r="GM301" s="10">
        <f t="shared" ref="GM301" si="70">GL301</f>
        <v>299</v>
      </c>
      <c r="GN301" s="10">
        <f t="shared" ref="GN301" si="71">GM301</f>
        <v>299</v>
      </c>
      <c r="GO301" s="10">
        <f t="shared" ref="GO301" si="72">GN301</f>
        <v>299</v>
      </c>
      <c r="GP301" s="10">
        <f t="shared" ref="GP301" si="73">GO301</f>
        <v>299</v>
      </c>
      <c r="GQ301" s="10">
        <f t="shared" ref="GQ301" si="74">GP301</f>
        <v>299</v>
      </c>
      <c r="GR301" s="10">
        <f t="shared" ref="GR301" si="75">GQ301</f>
        <v>299</v>
      </c>
      <c r="GS301" s="10">
        <f t="shared" ref="GS301" si="76">GR301</f>
        <v>299</v>
      </c>
      <c r="GT301" s="10">
        <f t="shared" ref="GT301" si="77">GS301</f>
        <v>299</v>
      </c>
      <c r="GU301" s="10">
        <f t="shared" ref="GU301" si="78">GT301</f>
        <v>299</v>
      </c>
      <c r="GV301" s="10">
        <f t="shared" ref="GV301" si="79">GU301</f>
        <v>299</v>
      </c>
      <c r="GW301" s="10">
        <f t="shared" ref="GW301" si="80">GV301</f>
        <v>299</v>
      </c>
      <c r="GX301" s="10">
        <f t="shared" ref="GX301" si="81">GW301</f>
        <v>299</v>
      </c>
      <c r="GY301" s="10">
        <f t="shared" ref="GY301" si="82">GX301</f>
        <v>299</v>
      </c>
      <c r="GZ301" s="10">
        <f t="shared" ref="GZ301" si="83">GY301</f>
        <v>299</v>
      </c>
      <c r="HA301" s="10">
        <f t="shared" ref="HA301" si="84">GZ301</f>
        <v>299</v>
      </c>
      <c r="HB301" s="10">
        <f t="shared" ref="HB301" si="85">HA301</f>
        <v>299</v>
      </c>
      <c r="HC301" s="10">
        <f t="shared" ref="HC301" si="86">HB301</f>
        <v>299</v>
      </c>
      <c r="HD301" s="10">
        <f t="shared" ref="HD301" si="87">HC301</f>
        <v>299</v>
      </c>
      <c r="HE301" s="10">
        <f t="shared" ref="HE301" si="88">HD301</f>
        <v>299</v>
      </c>
      <c r="HF301" s="10">
        <f t="shared" ref="HF301" si="89">HE301</f>
        <v>299</v>
      </c>
      <c r="HG301" s="10">
        <f t="shared" ref="HG301" si="90">HF301</f>
        <v>299</v>
      </c>
      <c r="HH301" s="10">
        <f t="shared" ref="HH301" si="91">HG301</f>
        <v>299</v>
      </c>
      <c r="HI301" s="10">
        <f t="shared" ref="HI301" si="92">HH301</f>
        <v>299</v>
      </c>
      <c r="HJ301" s="10">
        <f t="shared" ref="HJ301" si="93">HI301</f>
        <v>299</v>
      </c>
      <c r="HK301" s="10">
        <f t="shared" ref="HK301" si="94">HJ301</f>
        <v>299</v>
      </c>
      <c r="HL301" s="10">
        <f t="shared" ref="HL301" si="95">HK301</f>
        <v>299</v>
      </c>
      <c r="HM301" s="10">
        <f t="shared" ref="HM301" si="96">HL301</f>
        <v>299</v>
      </c>
      <c r="HN301" s="10">
        <f t="shared" ref="HN301" si="97">HM301</f>
        <v>299</v>
      </c>
      <c r="HO301" s="10">
        <f t="shared" ref="HO301" si="98">HN301</f>
        <v>299</v>
      </c>
      <c r="HP301" s="10">
        <f t="shared" ref="HP301" si="99">HO301</f>
        <v>299</v>
      </c>
      <c r="HQ301" s="10">
        <f t="shared" ref="HQ301" si="100">HP301</f>
        <v>299</v>
      </c>
      <c r="HR301" s="10">
        <f t="shared" ref="HR301" si="101">HQ301</f>
        <v>299</v>
      </c>
      <c r="HS301" s="10">
        <f t="shared" ref="HS301" si="102">HR301</f>
        <v>299</v>
      </c>
      <c r="HT301" s="10">
        <f t="shared" ref="HT301" si="103">HS301</f>
        <v>299</v>
      </c>
      <c r="HU301" s="10">
        <f t="shared" ref="HU301" si="104">HT301</f>
        <v>299</v>
      </c>
      <c r="HV301" s="10">
        <f t="shared" ref="HV301" si="105">HU301</f>
        <v>299</v>
      </c>
      <c r="HW301" s="10">
        <f t="shared" ref="HW301" si="106">HV301</f>
        <v>299</v>
      </c>
      <c r="HX301" s="10">
        <f t="shared" ref="HX301" si="107">HW301</f>
        <v>299</v>
      </c>
      <c r="HY301" s="10">
        <f t="shared" ref="HY301" si="108">HX301</f>
        <v>299</v>
      </c>
    </row>
    <row r="302" spans="170:233" x14ac:dyDescent="0.2">
      <c r="FV302" s="28"/>
      <c r="FY302" s="28"/>
      <c r="FZ302" s="14">
        <v>0</v>
      </c>
      <c r="GA302" s="123" t="s">
        <v>72</v>
      </c>
      <c r="GB302" s="10">
        <f>FZ302+1</f>
        <v>1</v>
      </c>
      <c r="GC302" s="10">
        <f t="shared" ref="GC302" si="109">GB302+1</f>
        <v>2</v>
      </c>
      <c r="GD302" s="10">
        <f t="shared" ref="GD302" si="110">GC302+1</f>
        <v>3</v>
      </c>
      <c r="GE302" s="10">
        <f t="shared" ref="GE302" si="111">GD302+1</f>
        <v>4</v>
      </c>
      <c r="GF302" s="10">
        <f t="shared" ref="GF302" si="112">GE302+1</f>
        <v>5</v>
      </c>
      <c r="GG302" s="10">
        <f t="shared" ref="GG302" si="113">GF302+1</f>
        <v>6</v>
      </c>
      <c r="GH302" s="10">
        <f t="shared" ref="GH302" si="114">GG302+1</f>
        <v>7</v>
      </c>
      <c r="GI302" s="10">
        <f t="shared" ref="GI302" si="115">GH302+1</f>
        <v>8</v>
      </c>
      <c r="GJ302" s="10">
        <f t="shared" ref="GJ302" si="116">GI302+1</f>
        <v>9</v>
      </c>
      <c r="GK302" s="10">
        <f t="shared" ref="GK302" si="117">GJ302+1</f>
        <v>10</v>
      </c>
      <c r="GL302" s="10">
        <f t="shared" ref="GL302" si="118">GK302+1</f>
        <v>11</v>
      </c>
      <c r="GM302" s="10">
        <f t="shared" ref="GM302" si="119">GL302+1</f>
        <v>12</v>
      </c>
      <c r="GN302" s="10">
        <f t="shared" ref="GN302" si="120">GM302+1</f>
        <v>13</v>
      </c>
      <c r="GO302" s="10">
        <f t="shared" ref="GO302" si="121">GN302+1</f>
        <v>14</v>
      </c>
      <c r="GP302" s="10">
        <f t="shared" ref="GP302" si="122">GO302+1</f>
        <v>15</v>
      </c>
      <c r="GQ302" s="10">
        <f t="shared" ref="GQ302" si="123">GP302+1</f>
        <v>16</v>
      </c>
      <c r="GR302" s="10">
        <f t="shared" ref="GR302" si="124">GQ302+1</f>
        <v>17</v>
      </c>
      <c r="GS302" s="10">
        <f t="shared" ref="GS302" si="125">GR302+1</f>
        <v>18</v>
      </c>
      <c r="GT302" s="10">
        <f t="shared" ref="GT302" si="126">GS302+1</f>
        <v>19</v>
      </c>
      <c r="GU302" s="10">
        <f t="shared" ref="GU302" si="127">GT302+1</f>
        <v>20</v>
      </c>
      <c r="GV302" s="10">
        <f t="shared" ref="GV302" si="128">GU302+1</f>
        <v>21</v>
      </c>
      <c r="GW302" s="10">
        <f t="shared" ref="GW302" si="129">GV302+1</f>
        <v>22</v>
      </c>
      <c r="GX302" s="10">
        <f t="shared" ref="GX302" si="130">GW302+1</f>
        <v>23</v>
      </c>
      <c r="GY302" s="10">
        <f t="shared" ref="GY302" si="131">GX302+1</f>
        <v>24</v>
      </c>
      <c r="GZ302" s="10">
        <f t="shared" ref="GZ302" si="132">GY302+1</f>
        <v>25</v>
      </c>
      <c r="HA302" s="10">
        <f t="shared" ref="HA302" si="133">GZ302+1</f>
        <v>26</v>
      </c>
      <c r="HB302" s="10">
        <f t="shared" ref="HB302" si="134">HA302+1</f>
        <v>27</v>
      </c>
      <c r="HC302" s="10">
        <f t="shared" ref="HC302" si="135">HB302+1</f>
        <v>28</v>
      </c>
      <c r="HD302" s="10">
        <f t="shared" ref="HD302" si="136">HC302+1</f>
        <v>29</v>
      </c>
      <c r="HE302" s="10">
        <f t="shared" ref="HE302" si="137">HD302+1</f>
        <v>30</v>
      </c>
      <c r="HF302" s="10">
        <f t="shared" ref="HF302" si="138">HE302+1</f>
        <v>31</v>
      </c>
      <c r="HG302" s="10">
        <f t="shared" ref="HG302" si="139">HF302+1</f>
        <v>32</v>
      </c>
      <c r="HH302" s="10">
        <f t="shared" ref="HH302" si="140">HG302+1</f>
        <v>33</v>
      </c>
      <c r="HI302" s="10">
        <f t="shared" ref="HI302" si="141">HH302+1</f>
        <v>34</v>
      </c>
      <c r="HJ302" s="10">
        <f t="shared" ref="HJ302" si="142">HI302+1</f>
        <v>35</v>
      </c>
      <c r="HK302" s="10">
        <f t="shared" ref="HK302" si="143">HJ302+1</f>
        <v>36</v>
      </c>
      <c r="HL302" s="10">
        <f t="shared" ref="HL302" si="144">HK302+1</f>
        <v>37</v>
      </c>
      <c r="HM302" s="10">
        <f t="shared" ref="HM302" si="145">HL302+1</f>
        <v>38</v>
      </c>
      <c r="HN302" s="10">
        <f t="shared" ref="HN302" si="146">HM302+1</f>
        <v>39</v>
      </c>
      <c r="HO302" s="10">
        <f t="shared" ref="HO302" si="147">HN302+1</f>
        <v>40</v>
      </c>
      <c r="HP302" s="10">
        <f t="shared" ref="HP302" si="148">HO302+1</f>
        <v>41</v>
      </c>
      <c r="HQ302" s="10">
        <f t="shared" ref="HQ302" si="149">HP302+1</f>
        <v>42</v>
      </c>
      <c r="HR302" s="10">
        <f t="shared" ref="HR302" si="150">HQ302+1</f>
        <v>43</v>
      </c>
      <c r="HS302" s="10">
        <f t="shared" ref="HS302" si="151">HR302+1</f>
        <v>44</v>
      </c>
      <c r="HT302" s="10">
        <f t="shared" ref="HT302" si="152">HS302+1</f>
        <v>45</v>
      </c>
      <c r="HU302" s="10">
        <f t="shared" ref="HU302" si="153">HT302+1</f>
        <v>46</v>
      </c>
      <c r="HV302" s="10">
        <f t="shared" ref="HV302" si="154">HU302+1</f>
        <v>47</v>
      </c>
      <c r="HW302" s="10">
        <f t="shared" ref="HW302" si="155">HV302+1</f>
        <v>48</v>
      </c>
      <c r="HX302" s="10">
        <f t="shared" ref="HX302" si="156">HW302+1</f>
        <v>49</v>
      </c>
      <c r="HY302" s="10">
        <f t="shared" ref="HY302" si="157">HX302+1</f>
        <v>50</v>
      </c>
    </row>
    <row r="303" spans="170:233" ht="99.75" x14ac:dyDescent="0.2">
      <c r="FQ303" s="16" t="s">
        <v>88</v>
      </c>
      <c r="FR303" s="16" t="s">
        <v>78</v>
      </c>
      <c r="FS303" s="121" t="s">
        <v>119</v>
      </c>
      <c r="FT303" s="122" t="s">
        <v>121</v>
      </c>
      <c r="FU303" s="122" t="s">
        <v>120</v>
      </c>
      <c r="FV303" s="28"/>
      <c r="FW303" s="11" t="s">
        <v>35</v>
      </c>
      <c r="FX303" s="15" t="s">
        <v>36</v>
      </c>
      <c r="FY303" s="14" t="str">
        <f>'GUIDE d''évaluation'!A31</f>
        <v>NC</v>
      </c>
      <c r="FZ303" s="123" t="s">
        <v>137</v>
      </c>
      <c r="GA303" s="123" t="str">
        <f>GA302</f>
        <v>Moy</v>
      </c>
      <c r="GB303" s="108" t="str">
        <f ca="1">IF(OFFSET($FQ$304,COLUMN(A:A)-1,0)=0,"",OFFSET($FQ$304,COLUMN(A:A)-1,0))</f>
        <v/>
      </c>
      <c r="GC303" s="108" t="str">
        <f ca="1">IF(OFFSET($FQ$304,COLUMN(B:B)-1,0)=0,"",OFFSET($FQ$304,COLUMN(B:B)-1,0))</f>
        <v/>
      </c>
      <c r="GD303" s="108" t="str">
        <f ca="1">IF(OFFSET($FQ$304,COLUMN(C:C)-1,0)=0,"",OFFSET($FQ$304,COLUMN(C:C)-1,0))</f>
        <v/>
      </c>
      <c r="GE303" s="108" t="str">
        <f ca="1">IF(OFFSET($FQ$304,COLUMN(D:D)-1,0)=0,"",OFFSET($FQ$304,COLUMN(D:D)-1,0))</f>
        <v/>
      </c>
      <c r="GF303" s="108" t="str">
        <f t="shared" ref="GF303:HY303" ca="1" si="158">IF(OFFSET($FQ$304,COLUMN(F:F)-1,0)=0,"",OFFSET($FQ$304,COLUMN(F:F)-1,0))</f>
        <v/>
      </c>
      <c r="GG303" s="108" t="str">
        <f t="shared" ca="1" si="158"/>
        <v/>
      </c>
      <c r="GH303" s="108" t="str">
        <f t="shared" ca="1" si="158"/>
        <v/>
      </c>
      <c r="GI303" s="108" t="str">
        <f t="shared" ca="1" si="158"/>
        <v/>
      </c>
      <c r="GJ303" s="108" t="str">
        <f t="shared" ca="1" si="158"/>
        <v/>
      </c>
      <c r="GK303" s="108" t="str">
        <f t="shared" ca="1" si="158"/>
        <v/>
      </c>
      <c r="GL303" s="108" t="str">
        <f t="shared" ca="1" si="158"/>
        <v/>
      </c>
      <c r="GM303" s="108" t="str">
        <f t="shared" ca="1" si="158"/>
        <v/>
      </c>
      <c r="GN303" s="108" t="str">
        <f t="shared" ca="1" si="158"/>
        <v/>
      </c>
      <c r="GO303" s="108" t="str">
        <f t="shared" ca="1" si="158"/>
        <v/>
      </c>
      <c r="GP303" s="108" t="str">
        <f t="shared" ca="1" si="158"/>
        <v/>
      </c>
      <c r="GQ303" s="108" t="str">
        <f t="shared" ca="1" si="158"/>
        <v/>
      </c>
      <c r="GR303" s="108" t="str">
        <f t="shared" ca="1" si="158"/>
        <v/>
      </c>
      <c r="GS303" s="108" t="str">
        <f t="shared" ca="1" si="158"/>
        <v/>
      </c>
      <c r="GT303" s="108" t="str">
        <f t="shared" ca="1" si="158"/>
        <v/>
      </c>
      <c r="GU303" s="108" t="str">
        <f t="shared" ca="1" si="158"/>
        <v/>
      </c>
      <c r="GV303" s="108" t="str">
        <f t="shared" ca="1" si="158"/>
        <v/>
      </c>
      <c r="GW303" s="108" t="str">
        <f t="shared" ca="1" si="158"/>
        <v/>
      </c>
      <c r="GX303" s="108" t="str">
        <f t="shared" ca="1" si="158"/>
        <v/>
      </c>
      <c r="GY303" s="108" t="str">
        <f t="shared" ca="1" si="158"/>
        <v/>
      </c>
      <c r="GZ303" s="108" t="str">
        <f t="shared" ca="1" si="158"/>
        <v/>
      </c>
      <c r="HA303" s="108" t="str">
        <f t="shared" ca="1" si="158"/>
        <v/>
      </c>
      <c r="HB303" s="108" t="str">
        <f t="shared" ca="1" si="158"/>
        <v/>
      </c>
      <c r="HC303" s="108" t="str">
        <f t="shared" ca="1" si="158"/>
        <v/>
      </c>
      <c r="HD303" s="108" t="str">
        <f t="shared" ca="1" si="158"/>
        <v/>
      </c>
      <c r="HE303" s="108" t="str">
        <f t="shared" ca="1" si="158"/>
        <v/>
      </c>
      <c r="HF303" s="108" t="str">
        <f t="shared" ca="1" si="158"/>
        <v/>
      </c>
      <c r="HG303" s="108" t="str">
        <f t="shared" ca="1" si="158"/>
        <v/>
      </c>
      <c r="HH303" s="108" t="str">
        <f t="shared" ca="1" si="158"/>
        <v/>
      </c>
      <c r="HI303" s="108" t="str">
        <f t="shared" ca="1" si="158"/>
        <v/>
      </c>
      <c r="HJ303" s="108" t="str">
        <f t="shared" ca="1" si="158"/>
        <v/>
      </c>
      <c r="HK303" s="108" t="str">
        <f t="shared" ca="1" si="158"/>
        <v/>
      </c>
      <c r="HL303" s="108" t="str">
        <f t="shared" ca="1" si="158"/>
        <v/>
      </c>
      <c r="HM303" s="108" t="str">
        <f t="shared" ca="1" si="158"/>
        <v/>
      </c>
      <c r="HN303" s="108" t="str">
        <f t="shared" ca="1" si="158"/>
        <v/>
      </c>
      <c r="HO303" s="108" t="str">
        <f t="shared" ca="1" si="158"/>
        <v/>
      </c>
      <c r="HP303" s="108" t="str">
        <f t="shared" ca="1" si="158"/>
        <v/>
      </c>
      <c r="HQ303" s="108" t="str">
        <f t="shared" ca="1" si="158"/>
        <v/>
      </c>
      <c r="HR303" s="108" t="str">
        <f t="shared" ca="1" si="158"/>
        <v/>
      </c>
      <c r="HS303" s="108" t="str">
        <f t="shared" ca="1" si="158"/>
        <v/>
      </c>
      <c r="HT303" s="108" t="str">
        <f t="shared" ca="1" si="158"/>
        <v/>
      </c>
      <c r="HU303" s="108" t="str">
        <f t="shared" ca="1" si="158"/>
        <v/>
      </c>
      <c r="HV303" s="108" t="str">
        <f t="shared" ca="1" si="158"/>
        <v/>
      </c>
      <c r="HW303" s="108" t="str">
        <f t="shared" ca="1" si="158"/>
        <v/>
      </c>
      <c r="HX303" s="108" t="str">
        <f t="shared" ca="1" si="158"/>
        <v/>
      </c>
      <c r="HY303" s="108" t="str">
        <f t="shared" ca="1" si="158"/>
        <v/>
      </c>
    </row>
    <row r="304" spans="170:233" x14ac:dyDescent="0.2">
      <c r="FQ304" s="108" t="str">
        <f>IF('Classe, période, dates, coef'!R8="","",'Classe, période, dates, coef'!R8)</f>
        <v/>
      </c>
      <c r="FR304" s="116" t="str">
        <f>IF('Classe, période, dates, coef'!S8="","",'Classe, période, dates, coef'!S8)</f>
        <v/>
      </c>
      <c r="FS304" s="50">
        <f>'Classe, période, dates, coef'!D7</f>
        <v>0</v>
      </c>
      <c r="FT304" s="50">
        <f>'Classe, période, dates, coef'!A22</f>
        <v>0</v>
      </c>
      <c r="FU304" s="6">
        <f>FT304</f>
        <v>0</v>
      </c>
      <c r="FV304" s="28"/>
      <c r="FW304" s="10">
        <f>FW305+5</f>
        <v>20</v>
      </c>
      <c r="FX304" s="10">
        <v>20</v>
      </c>
      <c r="FY304" s="14">
        <v>0</v>
      </c>
      <c r="FZ304" s="182" t="str">
        <f ca="1">IF(COUNTA(GA305:GA340)=COUNTIF(GA305:GA340,"")+COUNTIF(GA305:GA340,FY303),"",ROUND(AVERAGE(GA305:GA340),1))</f>
        <v/>
      </c>
      <c r="GA304" s="123" t="str">
        <f>GA302</f>
        <v>Moy</v>
      </c>
      <c r="GB304" s="118" t="str">
        <f ca="1">IF(OFFSET($FR$304,COLUMN(A:A)-1,0)=0,"",OFFSET($FR$304,COLUMN(A:A)-1,0))</f>
        <v/>
      </c>
      <c r="GC304" s="118" t="str">
        <f t="shared" ref="GC304:HY304" ca="1" si="159">IF(OFFSET($FR$304,COLUMN(B:B)-1,0)=0,"",OFFSET($FR$304,COLUMN(B:B)-1,0))</f>
        <v/>
      </c>
      <c r="GD304" s="118" t="str">
        <f t="shared" ca="1" si="159"/>
        <v/>
      </c>
      <c r="GE304" s="118" t="str">
        <f t="shared" ca="1" si="159"/>
        <v/>
      </c>
      <c r="GF304" s="118" t="str">
        <f t="shared" ca="1" si="159"/>
        <v/>
      </c>
      <c r="GG304" s="118" t="str">
        <f t="shared" ca="1" si="159"/>
        <v/>
      </c>
      <c r="GH304" s="118" t="str">
        <f t="shared" ca="1" si="159"/>
        <v/>
      </c>
      <c r="GI304" s="118" t="str">
        <f t="shared" ca="1" si="159"/>
        <v/>
      </c>
      <c r="GJ304" s="118" t="str">
        <f t="shared" ca="1" si="159"/>
        <v/>
      </c>
      <c r="GK304" s="118" t="str">
        <f t="shared" ca="1" si="159"/>
        <v/>
      </c>
      <c r="GL304" s="118" t="str">
        <f t="shared" ca="1" si="159"/>
        <v/>
      </c>
      <c r="GM304" s="118" t="str">
        <f t="shared" ca="1" si="159"/>
        <v/>
      </c>
      <c r="GN304" s="118" t="str">
        <f t="shared" ca="1" si="159"/>
        <v/>
      </c>
      <c r="GO304" s="118" t="str">
        <f t="shared" ca="1" si="159"/>
        <v/>
      </c>
      <c r="GP304" s="118" t="str">
        <f t="shared" ca="1" si="159"/>
        <v/>
      </c>
      <c r="GQ304" s="118" t="str">
        <f t="shared" ca="1" si="159"/>
        <v/>
      </c>
      <c r="GR304" s="118" t="str">
        <f t="shared" ca="1" si="159"/>
        <v/>
      </c>
      <c r="GS304" s="118" t="str">
        <f t="shared" ca="1" si="159"/>
        <v/>
      </c>
      <c r="GT304" s="118" t="str">
        <f t="shared" ca="1" si="159"/>
        <v/>
      </c>
      <c r="GU304" s="118" t="str">
        <f t="shared" ca="1" si="159"/>
        <v/>
      </c>
      <c r="GV304" s="118" t="str">
        <f t="shared" ca="1" si="159"/>
        <v/>
      </c>
      <c r="GW304" s="118" t="str">
        <f t="shared" ca="1" si="159"/>
        <v/>
      </c>
      <c r="GX304" s="118" t="str">
        <f t="shared" ca="1" si="159"/>
        <v/>
      </c>
      <c r="GY304" s="118" t="str">
        <f t="shared" ca="1" si="159"/>
        <v/>
      </c>
      <c r="GZ304" s="118" t="str">
        <f t="shared" ca="1" si="159"/>
        <v/>
      </c>
      <c r="HA304" s="118" t="str">
        <f t="shared" ca="1" si="159"/>
        <v/>
      </c>
      <c r="HB304" s="118" t="str">
        <f t="shared" ca="1" si="159"/>
        <v/>
      </c>
      <c r="HC304" s="118" t="str">
        <f t="shared" ca="1" si="159"/>
        <v/>
      </c>
      <c r="HD304" s="118" t="str">
        <f t="shared" ca="1" si="159"/>
        <v/>
      </c>
      <c r="HE304" s="118" t="str">
        <f t="shared" ca="1" si="159"/>
        <v/>
      </c>
      <c r="HF304" s="118" t="str">
        <f t="shared" ca="1" si="159"/>
        <v/>
      </c>
      <c r="HG304" s="118" t="str">
        <f t="shared" ca="1" si="159"/>
        <v/>
      </c>
      <c r="HH304" s="118" t="str">
        <f t="shared" ca="1" si="159"/>
        <v/>
      </c>
      <c r="HI304" s="118" t="str">
        <f t="shared" ca="1" si="159"/>
        <v/>
      </c>
      <c r="HJ304" s="118" t="str">
        <f t="shared" ca="1" si="159"/>
        <v/>
      </c>
      <c r="HK304" s="118" t="str">
        <f t="shared" ca="1" si="159"/>
        <v/>
      </c>
      <c r="HL304" s="118" t="str">
        <f t="shared" ca="1" si="159"/>
        <v/>
      </c>
      <c r="HM304" s="118" t="str">
        <f t="shared" ca="1" si="159"/>
        <v/>
      </c>
      <c r="HN304" s="118" t="str">
        <f t="shared" ca="1" si="159"/>
        <v/>
      </c>
      <c r="HO304" s="118" t="str">
        <f t="shared" ca="1" si="159"/>
        <v/>
      </c>
      <c r="HP304" s="118" t="str">
        <f t="shared" ca="1" si="159"/>
        <v/>
      </c>
      <c r="HQ304" s="118" t="str">
        <f t="shared" ca="1" si="159"/>
        <v/>
      </c>
      <c r="HR304" s="118" t="str">
        <f t="shared" ca="1" si="159"/>
        <v/>
      </c>
      <c r="HS304" s="118" t="str">
        <f t="shared" ca="1" si="159"/>
        <v/>
      </c>
      <c r="HT304" s="118" t="str">
        <f t="shared" ca="1" si="159"/>
        <v/>
      </c>
      <c r="HU304" s="118" t="str">
        <f t="shared" ca="1" si="159"/>
        <v/>
      </c>
      <c r="HV304" s="118" t="str">
        <f t="shared" ca="1" si="159"/>
        <v/>
      </c>
      <c r="HW304" s="118" t="str">
        <f t="shared" ca="1" si="159"/>
        <v/>
      </c>
      <c r="HX304" s="118" t="str">
        <f t="shared" ca="1" si="159"/>
        <v/>
      </c>
      <c r="HY304" s="118" t="str">
        <f t="shared" ca="1" si="159"/>
        <v/>
      </c>
    </row>
    <row r="305" spans="173:233" x14ac:dyDescent="0.2">
      <c r="FQ305" s="108" t="str">
        <f>IF('Classe, période, dates, coef'!R9="","",'Classe, période, dates, coef'!R9)</f>
        <v/>
      </c>
      <c r="FR305" s="116" t="str">
        <f>IF('Classe, période, dates, coef'!S9="","",'Classe, période, dates, coef'!S9)</f>
        <v/>
      </c>
      <c r="FS305" s="50">
        <f>'Classe, période, dates, coef'!D8</f>
        <v>0</v>
      </c>
      <c r="FT305" s="50">
        <f>'Classe, période, dates, coef'!A23</f>
        <v>0</v>
      </c>
      <c r="FU305" s="6">
        <f>IF(FT305=0,FU304,CONCATENATE(FU304,", ",FT305))</f>
        <v>0</v>
      </c>
      <c r="FV305" s="28"/>
      <c r="FW305" s="10">
        <f>FW306+5</f>
        <v>15</v>
      </c>
      <c r="FX305" s="10">
        <f>FX306+5</f>
        <v>20</v>
      </c>
      <c r="FY305" s="30">
        <f t="shared" ref="FY305:FY340" si="160">FY304+1</f>
        <v>1</v>
      </c>
      <c r="FZ305" s="123" t="str">
        <f>CONCATENATE("Elève ",TEXT(FY305,"00"))</f>
        <v>Elève 01</v>
      </c>
      <c r="GA305" s="179" t="str">
        <f ca="1">INDIRECT("'"&amp;$FZ305&amp;"'!"&amp;GA$300&amp;GA$301)</f>
        <v/>
      </c>
      <c r="GB305" s="183" t="str">
        <f ca="1">INDIRECT("'"&amp;$FZ305&amp;"'!"&amp;GB$300&amp;GB$301)</f>
        <v/>
      </c>
      <c r="GC305" s="183" t="str">
        <f t="shared" ref="GC305:HY310" ca="1" si="161">INDIRECT("'"&amp;$FZ305&amp;"'!"&amp;GC$300&amp;GC$301)</f>
        <v/>
      </c>
      <c r="GD305" s="183" t="str">
        <f t="shared" ca="1" si="161"/>
        <v/>
      </c>
      <c r="GE305" s="183" t="str">
        <f t="shared" ca="1" si="161"/>
        <v/>
      </c>
      <c r="GF305" s="183" t="str">
        <f t="shared" ca="1" si="161"/>
        <v/>
      </c>
      <c r="GG305" s="183" t="str">
        <f t="shared" ca="1" si="161"/>
        <v/>
      </c>
      <c r="GH305" s="183" t="str">
        <f t="shared" ca="1" si="161"/>
        <v/>
      </c>
      <c r="GI305" s="183" t="str">
        <f t="shared" ca="1" si="161"/>
        <v/>
      </c>
      <c r="GJ305" s="183" t="str">
        <f t="shared" ca="1" si="161"/>
        <v/>
      </c>
      <c r="GK305" s="183" t="str">
        <f t="shared" ca="1" si="161"/>
        <v/>
      </c>
      <c r="GL305" s="183" t="str">
        <f t="shared" ca="1" si="161"/>
        <v/>
      </c>
      <c r="GM305" s="183" t="str">
        <f t="shared" ca="1" si="161"/>
        <v/>
      </c>
      <c r="GN305" s="183" t="str">
        <f t="shared" ca="1" si="161"/>
        <v/>
      </c>
      <c r="GO305" s="183" t="str">
        <f t="shared" ca="1" si="161"/>
        <v/>
      </c>
      <c r="GP305" s="183" t="str">
        <f t="shared" ca="1" si="161"/>
        <v/>
      </c>
      <c r="GQ305" s="183" t="str">
        <f t="shared" ca="1" si="161"/>
        <v/>
      </c>
      <c r="GR305" s="183" t="str">
        <f t="shared" ca="1" si="161"/>
        <v/>
      </c>
      <c r="GS305" s="183" t="str">
        <f t="shared" ca="1" si="161"/>
        <v/>
      </c>
      <c r="GT305" s="183" t="str">
        <f t="shared" ca="1" si="161"/>
        <v/>
      </c>
      <c r="GU305" s="183" t="str">
        <f t="shared" ca="1" si="161"/>
        <v/>
      </c>
      <c r="GV305" s="183" t="str">
        <f t="shared" ca="1" si="161"/>
        <v/>
      </c>
      <c r="GW305" s="183" t="str">
        <f t="shared" ca="1" si="161"/>
        <v/>
      </c>
      <c r="GX305" s="183" t="str">
        <f t="shared" ca="1" si="161"/>
        <v/>
      </c>
      <c r="GY305" s="183" t="str">
        <f t="shared" ca="1" si="161"/>
        <v/>
      </c>
      <c r="GZ305" s="183" t="str">
        <f t="shared" ca="1" si="161"/>
        <v/>
      </c>
      <c r="HA305" s="183" t="str">
        <f t="shared" ca="1" si="161"/>
        <v/>
      </c>
      <c r="HB305" s="183" t="str">
        <f t="shared" ca="1" si="161"/>
        <v/>
      </c>
      <c r="HC305" s="183" t="str">
        <f t="shared" ca="1" si="161"/>
        <v/>
      </c>
      <c r="HD305" s="183" t="str">
        <f t="shared" ca="1" si="161"/>
        <v/>
      </c>
      <c r="HE305" s="183" t="str">
        <f t="shared" ca="1" si="161"/>
        <v/>
      </c>
      <c r="HF305" s="183" t="str">
        <f t="shared" ca="1" si="161"/>
        <v/>
      </c>
      <c r="HG305" s="183" t="str">
        <f t="shared" ca="1" si="161"/>
        <v/>
      </c>
      <c r="HH305" s="183" t="str">
        <f t="shared" ca="1" si="161"/>
        <v/>
      </c>
      <c r="HI305" s="183" t="str">
        <f t="shared" ca="1" si="161"/>
        <v/>
      </c>
      <c r="HJ305" s="183" t="str">
        <f t="shared" ca="1" si="161"/>
        <v/>
      </c>
      <c r="HK305" s="183" t="str">
        <f t="shared" ca="1" si="161"/>
        <v/>
      </c>
      <c r="HL305" s="183" t="str">
        <f t="shared" ca="1" si="161"/>
        <v/>
      </c>
      <c r="HM305" s="183" t="str">
        <f t="shared" ca="1" si="161"/>
        <v/>
      </c>
      <c r="HN305" s="183" t="str">
        <f t="shared" ca="1" si="161"/>
        <v/>
      </c>
      <c r="HO305" s="183" t="str">
        <f t="shared" ca="1" si="161"/>
        <v/>
      </c>
      <c r="HP305" s="183" t="str">
        <f t="shared" ca="1" si="161"/>
        <v/>
      </c>
      <c r="HQ305" s="183" t="str">
        <f t="shared" ca="1" si="161"/>
        <v/>
      </c>
      <c r="HR305" s="183" t="str">
        <f t="shared" ca="1" si="161"/>
        <v/>
      </c>
      <c r="HS305" s="183" t="str">
        <f t="shared" ca="1" si="161"/>
        <v/>
      </c>
      <c r="HT305" s="183" t="str">
        <f t="shared" ca="1" si="161"/>
        <v/>
      </c>
      <c r="HU305" s="183" t="str">
        <f t="shared" ca="1" si="161"/>
        <v/>
      </c>
      <c r="HV305" s="183" t="str">
        <f t="shared" ca="1" si="161"/>
        <v/>
      </c>
      <c r="HW305" s="183" t="str">
        <f t="shared" ca="1" si="161"/>
        <v/>
      </c>
      <c r="HX305" s="183" t="str">
        <f t="shared" ca="1" si="161"/>
        <v/>
      </c>
      <c r="HY305" s="183" t="str">
        <f t="shared" ca="1" si="161"/>
        <v/>
      </c>
    </row>
    <row r="306" spans="173:233" x14ac:dyDescent="0.2">
      <c r="FQ306" s="108" t="str">
        <f>IF('Classe, période, dates, coef'!R10="","",'Classe, période, dates, coef'!R10)</f>
        <v/>
      </c>
      <c r="FR306" s="116" t="str">
        <f>IF('Classe, période, dates, coef'!S10="","",'Classe, période, dates, coef'!S10)</f>
        <v/>
      </c>
      <c r="FS306" s="50">
        <f>'Classe, période, dates, coef'!D9</f>
        <v>0</v>
      </c>
      <c r="FT306" s="50">
        <f>'Classe, période, dates, coef'!A24</f>
        <v>0</v>
      </c>
      <c r="FU306" s="6">
        <f t="shared" ref="FU306:FU309" si="162">IF(FT306=0,FU305,CONCATENATE(FU305,", ",FT306))</f>
        <v>0</v>
      </c>
      <c r="FV306" s="28"/>
      <c r="FW306" s="10">
        <f>FW307+5</f>
        <v>10</v>
      </c>
      <c r="FX306" s="10">
        <f>FX307+5</f>
        <v>15</v>
      </c>
      <c r="FY306" s="30">
        <f t="shared" si="160"/>
        <v>2</v>
      </c>
      <c r="FZ306" s="123" t="str">
        <f t="shared" ref="FZ306:FZ340" si="163">CONCATENATE("Elève ",TEXT(FY306,"00"))</f>
        <v>Elève 02</v>
      </c>
      <c r="GA306" s="179" t="str">
        <f t="shared" ref="GA306:GA340" ca="1" si="164">INDIRECT("'"&amp;$FZ306&amp;"'!"&amp;GA$300&amp;GA$301)</f>
        <v/>
      </c>
      <c r="GB306" s="183" t="str">
        <f t="shared" ref="GB306:GQ340" ca="1" si="165">INDIRECT("'"&amp;$FZ306&amp;"'!"&amp;GB$300&amp;GB$301)</f>
        <v/>
      </c>
      <c r="GC306" s="183" t="str">
        <f t="shared" ca="1" si="165"/>
        <v/>
      </c>
      <c r="GD306" s="183" t="str">
        <f t="shared" ca="1" si="165"/>
        <v/>
      </c>
      <c r="GE306" s="183" t="str">
        <f t="shared" ca="1" si="165"/>
        <v/>
      </c>
      <c r="GF306" s="183" t="str">
        <f t="shared" ca="1" si="165"/>
        <v/>
      </c>
      <c r="GG306" s="183" t="str">
        <f t="shared" ca="1" si="165"/>
        <v/>
      </c>
      <c r="GH306" s="183" t="str">
        <f t="shared" ca="1" si="165"/>
        <v/>
      </c>
      <c r="GI306" s="183" t="str">
        <f t="shared" ca="1" si="165"/>
        <v/>
      </c>
      <c r="GJ306" s="183" t="str">
        <f t="shared" ca="1" si="165"/>
        <v/>
      </c>
      <c r="GK306" s="183" t="str">
        <f t="shared" ca="1" si="165"/>
        <v/>
      </c>
      <c r="GL306" s="183" t="str">
        <f t="shared" ca="1" si="165"/>
        <v/>
      </c>
      <c r="GM306" s="183" t="str">
        <f t="shared" ca="1" si="165"/>
        <v/>
      </c>
      <c r="GN306" s="183" t="str">
        <f t="shared" ca="1" si="165"/>
        <v/>
      </c>
      <c r="GO306" s="183" t="str">
        <f t="shared" ca="1" si="165"/>
        <v/>
      </c>
      <c r="GP306" s="183" t="str">
        <f t="shared" ca="1" si="165"/>
        <v/>
      </c>
      <c r="GQ306" s="183" t="str">
        <f t="shared" ca="1" si="165"/>
        <v/>
      </c>
      <c r="GR306" s="183" t="str">
        <f t="shared" ca="1" si="161"/>
        <v/>
      </c>
      <c r="GS306" s="183" t="str">
        <f t="shared" ca="1" si="161"/>
        <v/>
      </c>
      <c r="GT306" s="183" t="str">
        <f t="shared" ca="1" si="161"/>
        <v/>
      </c>
      <c r="GU306" s="183" t="str">
        <f t="shared" ca="1" si="161"/>
        <v/>
      </c>
      <c r="GV306" s="183" t="str">
        <f t="shared" ca="1" si="161"/>
        <v/>
      </c>
      <c r="GW306" s="183" t="str">
        <f t="shared" ca="1" si="161"/>
        <v/>
      </c>
      <c r="GX306" s="183" t="str">
        <f t="shared" ca="1" si="161"/>
        <v/>
      </c>
      <c r="GY306" s="183" t="str">
        <f t="shared" ca="1" si="161"/>
        <v/>
      </c>
      <c r="GZ306" s="183" t="str">
        <f t="shared" ca="1" si="161"/>
        <v/>
      </c>
      <c r="HA306" s="183" t="str">
        <f t="shared" ca="1" si="161"/>
        <v/>
      </c>
      <c r="HB306" s="183" t="str">
        <f t="shared" ca="1" si="161"/>
        <v/>
      </c>
      <c r="HC306" s="183" t="str">
        <f t="shared" ca="1" si="161"/>
        <v/>
      </c>
      <c r="HD306" s="183" t="str">
        <f t="shared" ca="1" si="161"/>
        <v/>
      </c>
      <c r="HE306" s="183" t="str">
        <f t="shared" ca="1" si="161"/>
        <v/>
      </c>
      <c r="HF306" s="183" t="str">
        <f t="shared" ca="1" si="161"/>
        <v/>
      </c>
      <c r="HG306" s="183" t="str">
        <f t="shared" ca="1" si="161"/>
        <v/>
      </c>
      <c r="HH306" s="183" t="str">
        <f t="shared" ca="1" si="161"/>
        <v/>
      </c>
      <c r="HI306" s="183" t="str">
        <f t="shared" ca="1" si="161"/>
        <v/>
      </c>
      <c r="HJ306" s="183" t="str">
        <f t="shared" ca="1" si="161"/>
        <v/>
      </c>
      <c r="HK306" s="183" t="str">
        <f t="shared" ca="1" si="161"/>
        <v/>
      </c>
      <c r="HL306" s="183" t="str">
        <f t="shared" ca="1" si="161"/>
        <v/>
      </c>
      <c r="HM306" s="183" t="str">
        <f t="shared" ca="1" si="161"/>
        <v/>
      </c>
      <c r="HN306" s="183" t="str">
        <f t="shared" ca="1" si="161"/>
        <v/>
      </c>
      <c r="HO306" s="183" t="str">
        <f t="shared" ca="1" si="161"/>
        <v/>
      </c>
      <c r="HP306" s="183" t="str">
        <f t="shared" ca="1" si="161"/>
        <v/>
      </c>
      <c r="HQ306" s="183" t="str">
        <f t="shared" ca="1" si="161"/>
        <v/>
      </c>
      <c r="HR306" s="183" t="str">
        <f t="shared" ca="1" si="161"/>
        <v/>
      </c>
      <c r="HS306" s="183" t="str">
        <f t="shared" ca="1" si="161"/>
        <v/>
      </c>
      <c r="HT306" s="183" t="str">
        <f t="shared" ca="1" si="161"/>
        <v/>
      </c>
      <c r="HU306" s="183" t="str">
        <f t="shared" ca="1" si="161"/>
        <v/>
      </c>
      <c r="HV306" s="183" t="str">
        <f t="shared" ca="1" si="161"/>
        <v/>
      </c>
      <c r="HW306" s="183" t="str">
        <f t="shared" ca="1" si="161"/>
        <v/>
      </c>
      <c r="HX306" s="183" t="str">
        <f t="shared" ca="1" si="161"/>
        <v/>
      </c>
      <c r="HY306" s="183" t="str">
        <f t="shared" ca="1" si="161"/>
        <v/>
      </c>
    </row>
    <row r="307" spans="173:233" x14ac:dyDescent="0.2">
      <c r="FQ307" s="108" t="str">
        <f>IF('Classe, période, dates, coef'!R11="","",'Classe, période, dates, coef'!R11)</f>
        <v/>
      </c>
      <c r="FR307" s="116" t="str">
        <f>IF('Classe, période, dates, coef'!S11="","",'Classe, période, dates, coef'!S11)</f>
        <v/>
      </c>
      <c r="FS307" s="50">
        <f>'Classe, période, dates, coef'!D10</f>
        <v>0</v>
      </c>
      <c r="FT307" s="50">
        <f>'Classe, période, dates, coef'!A25</f>
        <v>0</v>
      </c>
      <c r="FU307" s="6">
        <f t="shared" si="162"/>
        <v>0</v>
      </c>
      <c r="FV307" s="28"/>
      <c r="FW307" s="10">
        <f>FW308+5</f>
        <v>5</v>
      </c>
      <c r="FX307" s="10">
        <f>FX308+5</f>
        <v>10</v>
      </c>
      <c r="FY307" s="30">
        <f t="shared" si="160"/>
        <v>3</v>
      </c>
      <c r="FZ307" s="123" t="str">
        <f t="shared" si="163"/>
        <v>Elève 03</v>
      </c>
      <c r="GA307" s="179" t="str">
        <f t="shared" ca="1" si="164"/>
        <v/>
      </c>
      <c r="GB307" s="183" t="str">
        <f t="shared" ca="1" si="165"/>
        <v/>
      </c>
      <c r="GC307" s="183" t="str">
        <f t="shared" ca="1" si="161"/>
        <v/>
      </c>
      <c r="GD307" s="183" t="str">
        <f t="shared" ca="1" si="161"/>
        <v/>
      </c>
      <c r="GE307" s="183" t="str">
        <f t="shared" ca="1" si="161"/>
        <v/>
      </c>
      <c r="GF307" s="183" t="str">
        <f t="shared" ca="1" si="161"/>
        <v/>
      </c>
      <c r="GG307" s="183" t="str">
        <f t="shared" ca="1" si="161"/>
        <v/>
      </c>
      <c r="GH307" s="183" t="str">
        <f t="shared" ca="1" si="161"/>
        <v/>
      </c>
      <c r="GI307" s="183" t="str">
        <f t="shared" ca="1" si="161"/>
        <v/>
      </c>
      <c r="GJ307" s="183" t="str">
        <f t="shared" ca="1" si="161"/>
        <v/>
      </c>
      <c r="GK307" s="183" t="str">
        <f t="shared" ca="1" si="161"/>
        <v/>
      </c>
      <c r="GL307" s="183" t="str">
        <f t="shared" ca="1" si="161"/>
        <v/>
      </c>
      <c r="GM307" s="183" t="str">
        <f t="shared" ca="1" si="161"/>
        <v/>
      </c>
      <c r="GN307" s="183" t="str">
        <f t="shared" ca="1" si="161"/>
        <v/>
      </c>
      <c r="GO307" s="183" t="str">
        <f t="shared" ca="1" si="161"/>
        <v/>
      </c>
      <c r="GP307" s="183" t="str">
        <f t="shared" ca="1" si="161"/>
        <v/>
      </c>
      <c r="GQ307" s="183" t="str">
        <f t="shared" ca="1" si="161"/>
        <v/>
      </c>
      <c r="GR307" s="183" t="str">
        <f t="shared" ca="1" si="161"/>
        <v/>
      </c>
      <c r="GS307" s="183" t="str">
        <f t="shared" ca="1" si="161"/>
        <v/>
      </c>
      <c r="GT307" s="183" t="str">
        <f t="shared" ca="1" si="161"/>
        <v/>
      </c>
      <c r="GU307" s="183" t="str">
        <f t="shared" ca="1" si="161"/>
        <v/>
      </c>
      <c r="GV307" s="183" t="str">
        <f t="shared" ca="1" si="161"/>
        <v/>
      </c>
      <c r="GW307" s="183" t="str">
        <f t="shared" ca="1" si="161"/>
        <v/>
      </c>
      <c r="GX307" s="183" t="str">
        <f t="shared" ca="1" si="161"/>
        <v/>
      </c>
      <c r="GY307" s="183" t="str">
        <f t="shared" ca="1" si="161"/>
        <v/>
      </c>
      <c r="GZ307" s="183" t="str">
        <f t="shared" ca="1" si="161"/>
        <v/>
      </c>
      <c r="HA307" s="183" t="str">
        <f t="shared" ca="1" si="161"/>
        <v/>
      </c>
      <c r="HB307" s="183" t="str">
        <f t="shared" ca="1" si="161"/>
        <v/>
      </c>
      <c r="HC307" s="183" t="str">
        <f t="shared" ca="1" si="161"/>
        <v/>
      </c>
      <c r="HD307" s="183" t="str">
        <f t="shared" ca="1" si="161"/>
        <v/>
      </c>
      <c r="HE307" s="183" t="str">
        <f t="shared" ca="1" si="161"/>
        <v/>
      </c>
      <c r="HF307" s="183" t="str">
        <f t="shared" ca="1" si="161"/>
        <v/>
      </c>
      <c r="HG307" s="183" t="str">
        <f t="shared" ca="1" si="161"/>
        <v/>
      </c>
      <c r="HH307" s="183" t="str">
        <f t="shared" ca="1" si="161"/>
        <v/>
      </c>
      <c r="HI307" s="183" t="str">
        <f t="shared" ca="1" si="161"/>
        <v/>
      </c>
      <c r="HJ307" s="183" t="str">
        <f t="shared" ca="1" si="161"/>
        <v/>
      </c>
      <c r="HK307" s="183" t="str">
        <f t="shared" ca="1" si="161"/>
        <v/>
      </c>
      <c r="HL307" s="183" t="str">
        <f t="shared" ca="1" si="161"/>
        <v/>
      </c>
      <c r="HM307" s="183" t="str">
        <f t="shared" ca="1" si="161"/>
        <v/>
      </c>
      <c r="HN307" s="183" t="str">
        <f t="shared" ca="1" si="161"/>
        <v/>
      </c>
      <c r="HO307" s="183" t="str">
        <f t="shared" ca="1" si="161"/>
        <v/>
      </c>
      <c r="HP307" s="183" t="str">
        <f t="shared" ca="1" si="161"/>
        <v/>
      </c>
      <c r="HQ307" s="183" t="str">
        <f t="shared" ca="1" si="161"/>
        <v/>
      </c>
      <c r="HR307" s="183" t="str">
        <f t="shared" ca="1" si="161"/>
        <v/>
      </c>
      <c r="HS307" s="183" t="str">
        <f t="shared" ca="1" si="161"/>
        <v/>
      </c>
      <c r="HT307" s="183" t="str">
        <f t="shared" ca="1" si="161"/>
        <v/>
      </c>
      <c r="HU307" s="183" t="str">
        <f t="shared" ca="1" si="161"/>
        <v/>
      </c>
      <c r="HV307" s="183" t="str">
        <f t="shared" ca="1" si="161"/>
        <v/>
      </c>
      <c r="HW307" s="183" t="str">
        <f t="shared" ca="1" si="161"/>
        <v/>
      </c>
      <c r="HX307" s="183" t="str">
        <f t="shared" ca="1" si="161"/>
        <v/>
      </c>
      <c r="HY307" s="183" t="str">
        <f t="shared" ca="1" si="161"/>
        <v/>
      </c>
    </row>
    <row r="308" spans="173:233" x14ac:dyDescent="0.2">
      <c r="FQ308" s="108" t="str">
        <f>IF('Classe, période, dates, coef'!R12="","",'Classe, période, dates, coef'!R12)</f>
        <v/>
      </c>
      <c r="FR308" s="116" t="str">
        <f>IF('Classe, période, dates, coef'!S12="","",'Classe, période, dates, coef'!S12)</f>
        <v/>
      </c>
      <c r="FS308" s="50">
        <f>'Classe, période, dates, coef'!D11</f>
        <v>0</v>
      </c>
      <c r="FT308" s="50">
        <f>'Classe, période, dates, coef'!A26</f>
        <v>0</v>
      </c>
      <c r="FU308" s="6">
        <f t="shared" si="162"/>
        <v>0</v>
      </c>
      <c r="FV308" s="28"/>
      <c r="FW308" s="10">
        <v>0</v>
      </c>
      <c r="FX308" s="10">
        <f>FX309+5</f>
        <v>5</v>
      </c>
      <c r="FY308" s="30">
        <f t="shared" si="160"/>
        <v>4</v>
      </c>
      <c r="FZ308" s="123" t="str">
        <f t="shared" si="163"/>
        <v>Elève 04</v>
      </c>
      <c r="GA308" s="179" t="str">
        <f t="shared" ca="1" si="164"/>
        <v/>
      </c>
      <c r="GB308" s="183" t="str">
        <f t="shared" ca="1" si="165"/>
        <v/>
      </c>
      <c r="GC308" s="183" t="str">
        <f t="shared" ca="1" si="161"/>
        <v/>
      </c>
      <c r="GD308" s="183" t="str">
        <f t="shared" ca="1" si="161"/>
        <v/>
      </c>
      <c r="GE308" s="183" t="str">
        <f t="shared" ca="1" si="161"/>
        <v/>
      </c>
      <c r="GF308" s="183" t="str">
        <f t="shared" ca="1" si="161"/>
        <v/>
      </c>
      <c r="GG308" s="183" t="str">
        <f t="shared" ca="1" si="161"/>
        <v/>
      </c>
      <c r="GH308" s="183" t="str">
        <f t="shared" ca="1" si="161"/>
        <v/>
      </c>
      <c r="GI308" s="183" t="str">
        <f t="shared" ca="1" si="161"/>
        <v/>
      </c>
      <c r="GJ308" s="183" t="str">
        <f t="shared" ca="1" si="161"/>
        <v/>
      </c>
      <c r="GK308" s="183" t="str">
        <f t="shared" ca="1" si="161"/>
        <v/>
      </c>
      <c r="GL308" s="183" t="str">
        <f t="shared" ca="1" si="161"/>
        <v/>
      </c>
      <c r="GM308" s="183" t="str">
        <f t="shared" ca="1" si="161"/>
        <v/>
      </c>
      <c r="GN308" s="183" t="str">
        <f t="shared" ca="1" si="161"/>
        <v/>
      </c>
      <c r="GO308" s="183" t="str">
        <f t="shared" ca="1" si="161"/>
        <v/>
      </c>
      <c r="GP308" s="183" t="str">
        <f t="shared" ca="1" si="161"/>
        <v/>
      </c>
      <c r="GQ308" s="183" t="str">
        <f t="shared" ca="1" si="161"/>
        <v/>
      </c>
      <c r="GR308" s="183" t="str">
        <f t="shared" ca="1" si="161"/>
        <v/>
      </c>
      <c r="GS308" s="183" t="str">
        <f t="shared" ca="1" si="161"/>
        <v/>
      </c>
      <c r="GT308" s="183" t="str">
        <f t="shared" ca="1" si="161"/>
        <v/>
      </c>
      <c r="GU308" s="183" t="str">
        <f t="shared" ca="1" si="161"/>
        <v/>
      </c>
      <c r="GV308" s="183" t="str">
        <f t="shared" ca="1" si="161"/>
        <v/>
      </c>
      <c r="GW308" s="183" t="str">
        <f t="shared" ca="1" si="161"/>
        <v/>
      </c>
      <c r="GX308" s="183" t="str">
        <f t="shared" ca="1" si="161"/>
        <v/>
      </c>
      <c r="GY308" s="183" t="str">
        <f t="shared" ca="1" si="161"/>
        <v/>
      </c>
      <c r="GZ308" s="183" t="str">
        <f t="shared" ca="1" si="161"/>
        <v/>
      </c>
      <c r="HA308" s="183" t="str">
        <f t="shared" ca="1" si="161"/>
        <v/>
      </c>
      <c r="HB308" s="183" t="str">
        <f t="shared" ca="1" si="161"/>
        <v/>
      </c>
      <c r="HC308" s="183" t="str">
        <f t="shared" ca="1" si="161"/>
        <v/>
      </c>
      <c r="HD308" s="183" t="str">
        <f t="shared" ca="1" si="161"/>
        <v/>
      </c>
      <c r="HE308" s="183" t="str">
        <f t="shared" ca="1" si="161"/>
        <v/>
      </c>
      <c r="HF308" s="183" t="str">
        <f t="shared" ca="1" si="161"/>
        <v/>
      </c>
      <c r="HG308" s="183" t="str">
        <f t="shared" ca="1" si="161"/>
        <v/>
      </c>
      <c r="HH308" s="183" t="str">
        <f t="shared" ca="1" si="161"/>
        <v/>
      </c>
      <c r="HI308" s="183" t="str">
        <f t="shared" ca="1" si="161"/>
        <v/>
      </c>
      <c r="HJ308" s="183" t="str">
        <f t="shared" ca="1" si="161"/>
        <v/>
      </c>
      <c r="HK308" s="183" t="str">
        <f t="shared" ca="1" si="161"/>
        <v/>
      </c>
      <c r="HL308" s="183" t="str">
        <f t="shared" ca="1" si="161"/>
        <v/>
      </c>
      <c r="HM308" s="183" t="str">
        <f t="shared" ca="1" si="161"/>
        <v/>
      </c>
      <c r="HN308" s="183" t="str">
        <f t="shared" ca="1" si="161"/>
        <v/>
      </c>
      <c r="HO308" s="183" t="str">
        <f t="shared" ca="1" si="161"/>
        <v/>
      </c>
      <c r="HP308" s="183" t="str">
        <f t="shared" ca="1" si="161"/>
        <v/>
      </c>
      <c r="HQ308" s="183" t="str">
        <f t="shared" ca="1" si="161"/>
        <v/>
      </c>
      <c r="HR308" s="183" t="str">
        <f t="shared" ca="1" si="161"/>
        <v/>
      </c>
      <c r="HS308" s="183" t="str">
        <f t="shared" ca="1" si="161"/>
        <v/>
      </c>
      <c r="HT308" s="183" t="str">
        <f t="shared" ca="1" si="161"/>
        <v/>
      </c>
      <c r="HU308" s="183" t="str">
        <f t="shared" ca="1" si="161"/>
        <v/>
      </c>
      <c r="HV308" s="183" t="str">
        <f t="shared" ca="1" si="161"/>
        <v/>
      </c>
      <c r="HW308" s="183" t="str">
        <f t="shared" ca="1" si="161"/>
        <v/>
      </c>
      <c r="HX308" s="183" t="str">
        <f t="shared" ca="1" si="161"/>
        <v/>
      </c>
      <c r="HY308" s="183" t="str">
        <f t="shared" ca="1" si="161"/>
        <v/>
      </c>
    </row>
    <row r="309" spans="173:233" x14ac:dyDescent="0.2">
      <c r="FQ309" s="108" t="str">
        <f>IF('Classe, période, dates, coef'!R13="","",'Classe, période, dates, coef'!R13)</f>
        <v/>
      </c>
      <c r="FR309" s="116" t="str">
        <f>IF('Classe, période, dates, coef'!S13="","",'Classe, période, dates, coef'!S13)</f>
        <v/>
      </c>
      <c r="FS309" s="50">
        <f>'Classe, période, dates, coef'!D12</f>
        <v>0</v>
      </c>
      <c r="FT309" s="50">
        <f>'Classe, période, dates, coef'!A27</f>
        <v>0</v>
      </c>
      <c r="FU309" s="6">
        <f t="shared" si="162"/>
        <v>0</v>
      </c>
      <c r="FV309" s="28"/>
      <c r="FW309" s="10">
        <v>0</v>
      </c>
      <c r="FX309" s="10">
        <v>0</v>
      </c>
      <c r="FY309" s="30">
        <f t="shared" si="160"/>
        <v>5</v>
      </c>
      <c r="FZ309" s="123" t="str">
        <f t="shared" si="163"/>
        <v>Elève 05</v>
      </c>
      <c r="GA309" s="179" t="str">
        <f t="shared" ca="1" si="164"/>
        <v/>
      </c>
      <c r="GB309" s="183" t="str">
        <f t="shared" ca="1" si="165"/>
        <v/>
      </c>
      <c r="GC309" s="183" t="str">
        <f t="shared" ca="1" si="161"/>
        <v/>
      </c>
      <c r="GD309" s="183" t="str">
        <f t="shared" ca="1" si="161"/>
        <v/>
      </c>
      <c r="GE309" s="183" t="str">
        <f t="shared" ca="1" si="161"/>
        <v/>
      </c>
      <c r="GF309" s="183" t="str">
        <f t="shared" ca="1" si="161"/>
        <v/>
      </c>
      <c r="GG309" s="183" t="str">
        <f t="shared" ca="1" si="161"/>
        <v/>
      </c>
      <c r="GH309" s="183" t="str">
        <f t="shared" ca="1" si="161"/>
        <v/>
      </c>
      <c r="GI309" s="183" t="str">
        <f t="shared" ca="1" si="161"/>
        <v/>
      </c>
      <c r="GJ309" s="183" t="str">
        <f t="shared" ca="1" si="161"/>
        <v/>
      </c>
      <c r="GK309" s="183" t="str">
        <f t="shared" ca="1" si="161"/>
        <v/>
      </c>
      <c r="GL309" s="183" t="str">
        <f t="shared" ca="1" si="161"/>
        <v/>
      </c>
      <c r="GM309" s="183" t="str">
        <f t="shared" ca="1" si="161"/>
        <v/>
      </c>
      <c r="GN309" s="183" t="str">
        <f t="shared" ca="1" si="161"/>
        <v/>
      </c>
      <c r="GO309" s="183" t="str">
        <f t="shared" ca="1" si="161"/>
        <v/>
      </c>
      <c r="GP309" s="183" t="str">
        <f t="shared" ca="1" si="161"/>
        <v/>
      </c>
      <c r="GQ309" s="183" t="str">
        <f t="shared" ca="1" si="161"/>
        <v/>
      </c>
      <c r="GR309" s="183" t="str">
        <f t="shared" ca="1" si="161"/>
        <v/>
      </c>
      <c r="GS309" s="183" t="str">
        <f t="shared" ca="1" si="161"/>
        <v/>
      </c>
      <c r="GT309" s="183" t="str">
        <f t="shared" ca="1" si="161"/>
        <v/>
      </c>
      <c r="GU309" s="183" t="str">
        <f t="shared" ca="1" si="161"/>
        <v/>
      </c>
      <c r="GV309" s="183" t="str">
        <f t="shared" ca="1" si="161"/>
        <v/>
      </c>
      <c r="GW309" s="183" t="str">
        <f t="shared" ca="1" si="161"/>
        <v/>
      </c>
      <c r="GX309" s="183" t="str">
        <f t="shared" ca="1" si="161"/>
        <v/>
      </c>
      <c r="GY309" s="183" t="str">
        <f t="shared" ca="1" si="161"/>
        <v/>
      </c>
      <c r="GZ309" s="183" t="str">
        <f t="shared" ca="1" si="161"/>
        <v/>
      </c>
      <c r="HA309" s="183" t="str">
        <f t="shared" ca="1" si="161"/>
        <v/>
      </c>
      <c r="HB309" s="183" t="str">
        <f t="shared" ca="1" si="161"/>
        <v/>
      </c>
      <c r="HC309" s="183" t="str">
        <f t="shared" ca="1" si="161"/>
        <v/>
      </c>
      <c r="HD309" s="183" t="str">
        <f t="shared" ca="1" si="161"/>
        <v/>
      </c>
      <c r="HE309" s="183" t="str">
        <f t="shared" ca="1" si="161"/>
        <v/>
      </c>
      <c r="HF309" s="183" t="str">
        <f t="shared" ca="1" si="161"/>
        <v/>
      </c>
      <c r="HG309" s="183" t="str">
        <f t="shared" ca="1" si="161"/>
        <v/>
      </c>
      <c r="HH309" s="183" t="str">
        <f t="shared" ca="1" si="161"/>
        <v/>
      </c>
      <c r="HI309" s="183" t="str">
        <f t="shared" ca="1" si="161"/>
        <v/>
      </c>
      <c r="HJ309" s="183" t="str">
        <f t="shared" ca="1" si="161"/>
        <v/>
      </c>
      <c r="HK309" s="183" t="str">
        <f t="shared" ca="1" si="161"/>
        <v/>
      </c>
      <c r="HL309" s="183" t="str">
        <f t="shared" ca="1" si="161"/>
        <v/>
      </c>
      <c r="HM309" s="183" t="str">
        <f t="shared" ca="1" si="161"/>
        <v/>
      </c>
      <c r="HN309" s="183" t="str">
        <f t="shared" ca="1" si="161"/>
        <v/>
      </c>
      <c r="HO309" s="183" t="str">
        <f t="shared" ca="1" si="161"/>
        <v/>
      </c>
      <c r="HP309" s="183" t="str">
        <f t="shared" ca="1" si="161"/>
        <v/>
      </c>
      <c r="HQ309" s="183" t="str">
        <f t="shared" ca="1" si="161"/>
        <v/>
      </c>
      <c r="HR309" s="183" t="str">
        <f t="shared" ca="1" si="161"/>
        <v/>
      </c>
      <c r="HS309" s="183" t="str">
        <f t="shared" ca="1" si="161"/>
        <v/>
      </c>
      <c r="HT309" s="183" t="str">
        <f t="shared" ca="1" si="161"/>
        <v/>
      </c>
      <c r="HU309" s="183" t="str">
        <f t="shared" ca="1" si="161"/>
        <v/>
      </c>
      <c r="HV309" s="183" t="str">
        <f t="shared" ca="1" si="161"/>
        <v/>
      </c>
      <c r="HW309" s="183" t="str">
        <f t="shared" ca="1" si="161"/>
        <v/>
      </c>
      <c r="HX309" s="183" t="str">
        <f t="shared" ca="1" si="161"/>
        <v/>
      </c>
      <c r="HY309" s="183" t="str">
        <f t="shared" ca="1" si="161"/>
        <v/>
      </c>
    </row>
    <row r="310" spans="173:233" x14ac:dyDescent="0.2">
      <c r="FQ310" s="108" t="str">
        <f>IF('Classe, période, dates, coef'!R14="","",'Classe, période, dates, coef'!R14)</f>
        <v/>
      </c>
      <c r="FR310" s="116" t="str">
        <f>IF('Classe, période, dates, coef'!S14="","",'Classe, période, dates, coef'!S14)</f>
        <v/>
      </c>
      <c r="FS310" s="50">
        <f>'Classe, période, dates, coef'!D13</f>
        <v>0</v>
      </c>
      <c r="FV310" s="28"/>
      <c r="FY310" s="30">
        <f t="shared" si="160"/>
        <v>6</v>
      </c>
      <c r="FZ310" s="123" t="str">
        <f t="shared" si="163"/>
        <v>Elève 06</v>
      </c>
      <c r="GA310" s="179" t="str">
        <f t="shared" ca="1" si="164"/>
        <v/>
      </c>
      <c r="GB310" s="183" t="str">
        <f t="shared" ca="1" si="165"/>
        <v/>
      </c>
      <c r="GC310" s="183" t="str">
        <f t="shared" ca="1" si="161"/>
        <v/>
      </c>
      <c r="GD310" s="183" t="str">
        <f t="shared" ca="1" si="161"/>
        <v/>
      </c>
      <c r="GE310" s="183" t="str">
        <f t="shared" ca="1" si="161"/>
        <v/>
      </c>
      <c r="GF310" s="183" t="str">
        <f t="shared" ca="1" si="161"/>
        <v/>
      </c>
      <c r="GG310" s="183" t="str">
        <f t="shared" ca="1" si="161"/>
        <v/>
      </c>
      <c r="GH310" s="183" t="str">
        <f t="shared" ca="1" si="161"/>
        <v/>
      </c>
      <c r="GI310" s="183" t="str">
        <f t="shared" ca="1" si="161"/>
        <v/>
      </c>
      <c r="GJ310" s="183" t="str">
        <f t="shared" ca="1" si="161"/>
        <v/>
      </c>
      <c r="GK310" s="183" t="str">
        <f t="shared" ca="1" si="161"/>
        <v/>
      </c>
      <c r="GL310" s="183" t="str">
        <f t="shared" ca="1" si="161"/>
        <v/>
      </c>
      <c r="GM310" s="183" t="str">
        <f t="shared" ca="1" si="161"/>
        <v/>
      </c>
      <c r="GN310" s="183" t="str">
        <f t="shared" ca="1" si="161"/>
        <v/>
      </c>
      <c r="GO310" s="183" t="str">
        <f t="shared" ca="1" si="161"/>
        <v/>
      </c>
      <c r="GP310" s="183" t="str">
        <f t="shared" ca="1" si="161"/>
        <v/>
      </c>
      <c r="GQ310" s="183" t="str">
        <f t="shared" ca="1" si="161"/>
        <v/>
      </c>
      <c r="GR310" s="183" t="str">
        <f t="shared" ca="1" si="161"/>
        <v/>
      </c>
      <c r="GS310" s="183" t="str">
        <f t="shared" ca="1" si="161"/>
        <v/>
      </c>
      <c r="GT310" s="183" t="str">
        <f t="shared" ca="1" si="161"/>
        <v/>
      </c>
      <c r="GU310" s="183" t="str">
        <f t="shared" ca="1" si="161"/>
        <v/>
      </c>
      <c r="GV310" s="183" t="str">
        <f t="shared" ca="1" si="161"/>
        <v/>
      </c>
      <c r="GW310" s="183" t="str">
        <f t="shared" ca="1" si="161"/>
        <v/>
      </c>
      <c r="GX310" s="183" t="str">
        <f t="shared" ca="1" si="161"/>
        <v/>
      </c>
      <c r="GY310" s="183" t="str">
        <f t="shared" ca="1" si="161"/>
        <v/>
      </c>
      <c r="GZ310" s="183" t="str">
        <f t="shared" ca="1" si="161"/>
        <v/>
      </c>
      <c r="HA310" s="183" t="str">
        <f t="shared" ca="1" si="161"/>
        <v/>
      </c>
      <c r="HB310" s="183" t="str">
        <f t="shared" ref="GC310:HY315" ca="1" si="166">INDIRECT("'"&amp;$FZ310&amp;"'!"&amp;HB$300&amp;HB$301)</f>
        <v/>
      </c>
      <c r="HC310" s="183" t="str">
        <f t="shared" ca="1" si="166"/>
        <v/>
      </c>
      <c r="HD310" s="183" t="str">
        <f t="shared" ca="1" si="166"/>
        <v/>
      </c>
      <c r="HE310" s="183" t="str">
        <f t="shared" ca="1" si="166"/>
        <v/>
      </c>
      <c r="HF310" s="183" t="str">
        <f t="shared" ca="1" si="166"/>
        <v/>
      </c>
      <c r="HG310" s="183" t="str">
        <f t="shared" ca="1" si="166"/>
        <v/>
      </c>
      <c r="HH310" s="183" t="str">
        <f t="shared" ca="1" si="166"/>
        <v/>
      </c>
      <c r="HI310" s="183" t="str">
        <f t="shared" ca="1" si="166"/>
        <v/>
      </c>
      <c r="HJ310" s="183" t="str">
        <f t="shared" ca="1" si="166"/>
        <v/>
      </c>
      <c r="HK310" s="183" t="str">
        <f t="shared" ca="1" si="166"/>
        <v/>
      </c>
      <c r="HL310" s="183" t="str">
        <f t="shared" ca="1" si="166"/>
        <v/>
      </c>
      <c r="HM310" s="183" t="str">
        <f t="shared" ca="1" si="166"/>
        <v/>
      </c>
      <c r="HN310" s="183" t="str">
        <f t="shared" ca="1" si="166"/>
        <v/>
      </c>
      <c r="HO310" s="183" t="str">
        <f t="shared" ca="1" si="166"/>
        <v/>
      </c>
      <c r="HP310" s="183" t="str">
        <f t="shared" ca="1" si="166"/>
        <v/>
      </c>
      <c r="HQ310" s="183" t="str">
        <f t="shared" ca="1" si="166"/>
        <v/>
      </c>
      <c r="HR310" s="183" t="str">
        <f t="shared" ca="1" si="166"/>
        <v/>
      </c>
      <c r="HS310" s="183" t="str">
        <f t="shared" ca="1" si="166"/>
        <v/>
      </c>
      <c r="HT310" s="183" t="str">
        <f t="shared" ca="1" si="166"/>
        <v/>
      </c>
      <c r="HU310" s="183" t="str">
        <f t="shared" ca="1" si="166"/>
        <v/>
      </c>
      <c r="HV310" s="183" t="str">
        <f t="shared" ca="1" si="166"/>
        <v/>
      </c>
      <c r="HW310" s="183" t="str">
        <f t="shared" ca="1" si="166"/>
        <v/>
      </c>
      <c r="HX310" s="183" t="str">
        <f t="shared" ca="1" si="166"/>
        <v/>
      </c>
      <c r="HY310" s="183" t="str">
        <f t="shared" ca="1" si="166"/>
        <v/>
      </c>
    </row>
    <row r="311" spans="173:233" x14ac:dyDescent="0.2">
      <c r="FQ311" s="108" t="str">
        <f>IF('Classe, période, dates, coef'!R15="","",'Classe, période, dates, coef'!R15)</f>
        <v/>
      </c>
      <c r="FR311" s="116" t="str">
        <f>IF('Classe, période, dates, coef'!S15="","",'Classe, période, dates, coef'!S15)</f>
        <v/>
      </c>
      <c r="FS311" s="50">
        <f>'Classe, période, dates, coef'!D14</f>
        <v>0</v>
      </c>
      <c r="FV311" s="28"/>
      <c r="FY311" s="30">
        <f t="shared" si="160"/>
        <v>7</v>
      </c>
      <c r="FZ311" s="123" t="str">
        <f t="shared" si="163"/>
        <v>Elève 07</v>
      </c>
      <c r="GA311" s="179" t="str">
        <f t="shared" ca="1" si="164"/>
        <v/>
      </c>
      <c r="GB311" s="183" t="str">
        <f t="shared" ca="1" si="165"/>
        <v/>
      </c>
      <c r="GC311" s="183" t="str">
        <f t="shared" ca="1" si="166"/>
        <v/>
      </c>
      <c r="GD311" s="183" t="str">
        <f t="shared" ca="1" si="166"/>
        <v/>
      </c>
      <c r="GE311" s="183" t="str">
        <f t="shared" ca="1" si="166"/>
        <v/>
      </c>
      <c r="GF311" s="183" t="str">
        <f t="shared" ca="1" si="166"/>
        <v/>
      </c>
      <c r="GG311" s="183" t="str">
        <f t="shared" ca="1" si="166"/>
        <v/>
      </c>
      <c r="GH311" s="183" t="str">
        <f t="shared" ca="1" si="166"/>
        <v/>
      </c>
      <c r="GI311" s="183" t="str">
        <f t="shared" ca="1" si="166"/>
        <v/>
      </c>
      <c r="GJ311" s="183" t="str">
        <f t="shared" ca="1" si="166"/>
        <v/>
      </c>
      <c r="GK311" s="183" t="str">
        <f t="shared" ca="1" si="166"/>
        <v/>
      </c>
      <c r="GL311" s="183" t="str">
        <f t="shared" ca="1" si="166"/>
        <v/>
      </c>
      <c r="GM311" s="183" t="str">
        <f t="shared" ca="1" si="166"/>
        <v/>
      </c>
      <c r="GN311" s="183" t="str">
        <f t="shared" ca="1" si="166"/>
        <v/>
      </c>
      <c r="GO311" s="183" t="str">
        <f t="shared" ca="1" si="166"/>
        <v/>
      </c>
      <c r="GP311" s="183" t="str">
        <f t="shared" ca="1" si="166"/>
        <v/>
      </c>
      <c r="GQ311" s="183" t="str">
        <f t="shared" ca="1" si="166"/>
        <v/>
      </c>
      <c r="GR311" s="183" t="str">
        <f t="shared" ca="1" si="166"/>
        <v/>
      </c>
      <c r="GS311" s="183" t="str">
        <f t="shared" ca="1" si="166"/>
        <v/>
      </c>
      <c r="GT311" s="183" t="str">
        <f t="shared" ca="1" si="166"/>
        <v/>
      </c>
      <c r="GU311" s="183" t="str">
        <f t="shared" ca="1" si="166"/>
        <v/>
      </c>
      <c r="GV311" s="183" t="str">
        <f t="shared" ca="1" si="166"/>
        <v/>
      </c>
      <c r="GW311" s="183" t="str">
        <f t="shared" ca="1" si="166"/>
        <v/>
      </c>
      <c r="GX311" s="183" t="str">
        <f t="shared" ca="1" si="166"/>
        <v/>
      </c>
      <c r="GY311" s="183" t="str">
        <f t="shared" ca="1" si="166"/>
        <v/>
      </c>
      <c r="GZ311" s="183" t="str">
        <f t="shared" ca="1" si="166"/>
        <v/>
      </c>
      <c r="HA311" s="183" t="str">
        <f t="shared" ca="1" si="166"/>
        <v/>
      </c>
      <c r="HB311" s="183" t="str">
        <f t="shared" ca="1" si="166"/>
        <v/>
      </c>
      <c r="HC311" s="183" t="str">
        <f t="shared" ca="1" si="166"/>
        <v/>
      </c>
      <c r="HD311" s="183" t="str">
        <f t="shared" ca="1" si="166"/>
        <v/>
      </c>
      <c r="HE311" s="183" t="str">
        <f t="shared" ca="1" si="166"/>
        <v/>
      </c>
      <c r="HF311" s="183" t="str">
        <f t="shared" ca="1" si="166"/>
        <v/>
      </c>
      <c r="HG311" s="183" t="str">
        <f t="shared" ca="1" si="166"/>
        <v/>
      </c>
      <c r="HH311" s="183" t="str">
        <f t="shared" ca="1" si="166"/>
        <v/>
      </c>
      <c r="HI311" s="183" t="str">
        <f t="shared" ca="1" si="166"/>
        <v/>
      </c>
      <c r="HJ311" s="183" t="str">
        <f t="shared" ca="1" si="166"/>
        <v/>
      </c>
      <c r="HK311" s="183" t="str">
        <f t="shared" ca="1" si="166"/>
        <v/>
      </c>
      <c r="HL311" s="183" t="str">
        <f t="shared" ca="1" si="166"/>
        <v/>
      </c>
      <c r="HM311" s="183" t="str">
        <f t="shared" ca="1" si="166"/>
        <v/>
      </c>
      <c r="HN311" s="183" t="str">
        <f t="shared" ca="1" si="166"/>
        <v/>
      </c>
      <c r="HO311" s="183" t="str">
        <f t="shared" ca="1" si="166"/>
        <v/>
      </c>
      <c r="HP311" s="183" t="str">
        <f t="shared" ca="1" si="166"/>
        <v/>
      </c>
      <c r="HQ311" s="183" t="str">
        <f t="shared" ca="1" si="166"/>
        <v/>
      </c>
      <c r="HR311" s="183" t="str">
        <f t="shared" ca="1" si="166"/>
        <v/>
      </c>
      <c r="HS311" s="183" t="str">
        <f t="shared" ca="1" si="166"/>
        <v/>
      </c>
      <c r="HT311" s="183" t="str">
        <f t="shared" ca="1" si="166"/>
        <v/>
      </c>
      <c r="HU311" s="183" t="str">
        <f t="shared" ca="1" si="166"/>
        <v/>
      </c>
      <c r="HV311" s="183" t="str">
        <f t="shared" ca="1" si="166"/>
        <v/>
      </c>
      <c r="HW311" s="183" t="str">
        <f t="shared" ca="1" si="166"/>
        <v/>
      </c>
      <c r="HX311" s="183" t="str">
        <f t="shared" ca="1" si="166"/>
        <v/>
      </c>
      <c r="HY311" s="183" t="str">
        <f t="shared" ca="1" si="166"/>
        <v/>
      </c>
    </row>
    <row r="312" spans="173:233" x14ac:dyDescent="0.2">
      <c r="FQ312" s="108" t="str">
        <f>IF('Classe, période, dates, coef'!R16="","",'Classe, période, dates, coef'!R16)</f>
        <v/>
      </c>
      <c r="FR312" s="116" t="str">
        <f>IF('Classe, période, dates, coef'!S16="","",'Classe, période, dates, coef'!S16)</f>
        <v/>
      </c>
      <c r="FS312" s="50">
        <f>'Classe, période, dates, coef'!D15</f>
        <v>0</v>
      </c>
      <c r="FV312" s="28"/>
      <c r="FY312" s="30">
        <f t="shared" si="160"/>
        <v>8</v>
      </c>
      <c r="FZ312" s="123" t="str">
        <f t="shared" si="163"/>
        <v>Elève 08</v>
      </c>
      <c r="GA312" s="179" t="str">
        <f t="shared" ca="1" si="164"/>
        <v/>
      </c>
      <c r="GB312" s="183" t="str">
        <f t="shared" ca="1" si="165"/>
        <v/>
      </c>
      <c r="GC312" s="183" t="str">
        <f t="shared" ca="1" si="166"/>
        <v/>
      </c>
      <c r="GD312" s="183" t="str">
        <f t="shared" ca="1" si="166"/>
        <v/>
      </c>
      <c r="GE312" s="183" t="str">
        <f t="shared" ca="1" si="166"/>
        <v/>
      </c>
      <c r="GF312" s="183" t="str">
        <f t="shared" ca="1" si="166"/>
        <v/>
      </c>
      <c r="GG312" s="183" t="str">
        <f t="shared" ca="1" si="166"/>
        <v/>
      </c>
      <c r="GH312" s="183" t="str">
        <f t="shared" ca="1" si="166"/>
        <v/>
      </c>
      <c r="GI312" s="183" t="str">
        <f t="shared" ca="1" si="166"/>
        <v/>
      </c>
      <c r="GJ312" s="183" t="str">
        <f t="shared" ca="1" si="166"/>
        <v/>
      </c>
      <c r="GK312" s="183" t="str">
        <f t="shared" ca="1" si="166"/>
        <v/>
      </c>
      <c r="GL312" s="183" t="str">
        <f t="shared" ca="1" si="166"/>
        <v/>
      </c>
      <c r="GM312" s="183" t="str">
        <f t="shared" ca="1" si="166"/>
        <v/>
      </c>
      <c r="GN312" s="183" t="str">
        <f t="shared" ca="1" si="166"/>
        <v/>
      </c>
      <c r="GO312" s="183" t="str">
        <f t="shared" ca="1" si="166"/>
        <v/>
      </c>
      <c r="GP312" s="183" t="str">
        <f t="shared" ca="1" si="166"/>
        <v/>
      </c>
      <c r="GQ312" s="183" t="str">
        <f t="shared" ca="1" si="166"/>
        <v/>
      </c>
      <c r="GR312" s="183" t="str">
        <f t="shared" ca="1" si="166"/>
        <v/>
      </c>
      <c r="GS312" s="183" t="str">
        <f t="shared" ca="1" si="166"/>
        <v/>
      </c>
      <c r="GT312" s="183" t="str">
        <f t="shared" ca="1" si="166"/>
        <v/>
      </c>
      <c r="GU312" s="183" t="str">
        <f t="shared" ca="1" si="166"/>
        <v/>
      </c>
      <c r="GV312" s="183" t="str">
        <f t="shared" ca="1" si="166"/>
        <v/>
      </c>
      <c r="GW312" s="183" t="str">
        <f t="shared" ca="1" si="166"/>
        <v/>
      </c>
      <c r="GX312" s="183" t="str">
        <f t="shared" ca="1" si="166"/>
        <v/>
      </c>
      <c r="GY312" s="183" t="str">
        <f t="shared" ca="1" si="166"/>
        <v/>
      </c>
      <c r="GZ312" s="183" t="str">
        <f t="shared" ca="1" si="166"/>
        <v/>
      </c>
      <c r="HA312" s="183" t="str">
        <f t="shared" ca="1" si="166"/>
        <v/>
      </c>
      <c r="HB312" s="183" t="str">
        <f t="shared" ca="1" si="166"/>
        <v/>
      </c>
      <c r="HC312" s="183" t="str">
        <f t="shared" ca="1" si="166"/>
        <v/>
      </c>
      <c r="HD312" s="183" t="str">
        <f t="shared" ca="1" si="166"/>
        <v/>
      </c>
      <c r="HE312" s="183" t="str">
        <f t="shared" ca="1" si="166"/>
        <v/>
      </c>
      <c r="HF312" s="183" t="str">
        <f t="shared" ca="1" si="166"/>
        <v/>
      </c>
      <c r="HG312" s="183" t="str">
        <f t="shared" ca="1" si="166"/>
        <v/>
      </c>
      <c r="HH312" s="183" t="str">
        <f t="shared" ca="1" si="166"/>
        <v/>
      </c>
      <c r="HI312" s="183" t="str">
        <f t="shared" ca="1" si="166"/>
        <v/>
      </c>
      <c r="HJ312" s="183" t="str">
        <f t="shared" ca="1" si="166"/>
        <v/>
      </c>
      <c r="HK312" s="183" t="str">
        <f t="shared" ca="1" si="166"/>
        <v/>
      </c>
      <c r="HL312" s="183" t="str">
        <f t="shared" ca="1" si="166"/>
        <v/>
      </c>
      <c r="HM312" s="183" t="str">
        <f t="shared" ca="1" si="166"/>
        <v/>
      </c>
      <c r="HN312" s="183" t="str">
        <f t="shared" ca="1" si="166"/>
        <v/>
      </c>
      <c r="HO312" s="183" t="str">
        <f t="shared" ca="1" si="166"/>
        <v/>
      </c>
      <c r="HP312" s="183" t="str">
        <f t="shared" ca="1" si="166"/>
        <v/>
      </c>
      <c r="HQ312" s="183" t="str">
        <f t="shared" ca="1" si="166"/>
        <v/>
      </c>
      <c r="HR312" s="183" t="str">
        <f t="shared" ca="1" si="166"/>
        <v/>
      </c>
      <c r="HS312" s="183" t="str">
        <f t="shared" ca="1" si="166"/>
        <v/>
      </c>
      <c r="HT312" s="183" t="str">
        <f t="shared" ca="1" si="166"/>
        <v/>
      </c>
      <c r="HU312" s="183" t="str">
        <f t="shared" ca="1" si="166"/>
        <v/>
      </c>
      <c r="HV312" s="183" t="str">
        <f t="shared" ca="1" si="166"/>
        <v/>
      </c>
      <c r="HW312" s="183" t="str">
        <f t="shared" ca="1" si="166"/>
        <v/>
      </c>
      <c r="HX312" s="183" t="str">
        <f t="shared" ca="1" si="166"/>
        <v/>
      </c>
      <c r="HY312" s="183" t="str">
        <f t="shared" ca="1" si="166"/>
        <v/>
      </c>
    </row>
    <row r="313" spans="173:233" x14ac:dyDescent="0.2">
      <c r="FQ313" s="108" t="str">
        <f>IF('Classe, période, dates, coef'!R17="","",'Classe, période, dates, coef'!R17)</f>
        <v/>
      </c>
      <c r="FR313" s="116" t="str">
        <f>IF('Classe, période, dates, coef'!S17="","",'Classe, période, dates, coef'!S17)</f>
        <v/>
      </c>
      <c r="FS313" s="50">
        <f>'Classe, période, dates, coef'!D16</f>
        <v>0</v>
      </c>
      <c r="FV313" s="28"/>
      <c r="FY313" s="30">
        <f t="shared" si="160"/>
        <v>9</v>
      </c>
      <c r="FZ313" s="123" t="str">
        <f t="shared" si="163"/>
        <v>Elève 09</v>
      </c>
      <c r="GA313" s="179" t="str">
        <f t="shared" ca="1" si="164"/>
        <v/>
      </c>
      <c r="GB313" s="183" t="str">
        <f t="shared" ca="1" si="165"/>
        <v/>
      </c>
      <c r="GC313" s="183" t="str">
        <f t="shared" ca="1" si="166"/>
        <v/>
      </c>
      <c r="GD313" s="183" t="str">
        <f t="shared" ca="1" si="166"/>
        <v/>
      </c>
      <c r="GE313" s="183" t="str">
        <f t="shared" ca="1" si="166"/>
        <v/>
      </c>
      <c r="GF313" s="183" t="str">
        <f t="shared" ca="1" si="166"/>
        <v/>
      </c>
      <c r="GG313" s="183" t="str">
        <f t="shared" ca="1" si="166"/>
        <v/>
      </c>
      <c r="GH313" s="183" t="str">
        <f t="shared" ca="1" si="166"/>
        <v/>
      </c>
      <c r="GI313" s="183" t="str">
        <f t="shared" ca="1" si="166"/>
        <v/>
      </c>
      <c r="GJ313" s="183" t="str">
        <f t="shared" ca="1" si="166"/>
        <v/>
      </c>
      <c r="GK313" s="183" t="str">
        <f t="shared" ca="1" si="166"/>
        <v/>
      </c>
      <c r="GL313" s="183" t="str">
        <f t="shared" ca="1" si="166"/>
        <v/>
      </c>
      <c r="GM313" s="183" t="str">
        <f t="shared" ca="1" si="166"/>
        <v/>
      </c>
      <c r="GN313" s="183" t="str">
        <f t="shared" ca="1" si="166"/>
        <v/>
      </c>
      <c r="GO313" s="183" t="str">
        <f t="shared" ca="1" si="166"/>
        <v/>
      </c>
      <c r="GP313" s="183" t="str">
        <f t="shared" ca="1" si="166"/>
        <v/>
      </c>
      <c r="GQ313" s="183" t="str">
        <f t="shared" ca="1" si="166"/>
        <v/>
      </c>
      <c r="GR313" s="183" t="str">
        <f t="shared" ca="1" si="166"/>
        <v/>
      </c>
      <c r="GS313" s="183" t="str">
        <f t="shared" ca="1" si="166"/>
        <v/>
      </c>
      <c r="GT313" s="183" t="str">
        <f t="shared" ca="1" si="166"/>
        <v/>
      </c>
      <c r="GU313" s="183" t="str">
        <f t="shared" ca="1" si="166"/>
        <v/>
      </c>
      <c r="GV313" s="183" t="str">
        <f t="shared" ca="1" si="166"/>
        <v/>
      </c>
      <c r="GW313" s="183" t="str">
        <f t="shared" ca="1" si="166"/>
        <v/>
      </c>
      <c r="GX313" s="183" t="str">
        <f t="shared" ca="1" si="166"/>
        <v/>
      </c>
      <c r="GY313" s="183" t="str">
        <f t="shared" ca="1" si="166"/>
        <v/>
      </c>
      <c r="GZ313" s="183" t="str">
        <f t="shared" ca="1" si="166"/>
        <v/>
      </c>
      <c r="HA313" s="183" t="str">
        <f t="shared" ca="1" si="166"/>
        <v/>
      </c>
      <c r="HB313" s="183" t="str">
        <f t="shared" ca="1" si="166"/>
        <v/>
      </c>
      <c r="HC313" s="183" t="str">
        <f t="shared" ca="1" si="166"/>
        <v/>
      </c>
      <c r="HD313" s="183" t="str">
        <f t="shared" ca="1" si="166"/>
        <v/>
      </c>
      <c r="HE313" s="183" t="str">
        <f t="shared" ca="1" si="166"/>
        <v/>
      </c>
      <c r="HF313" s="183" t="str">
        <f t="shared" ca="1" si="166"/>
        <v/>
      </c>
      <c r="HG313" s="183" t="str">
        <f t="shared" ca="1" si="166"/>
        <v/>
      </c>
      <c r="HH313" s="183" t="str">
        <f t="shared" ca="1" si="166"/>
        <v/>
      </c>
      <c r="HI313" s="183" t="str">
        <f t="shared" ca="1" si="166"/>
        <v/>
      </c>
      <c r="HJ313" s="183" t="str">
        <f t="shared" ca="1" si="166"/>
        <v/>
      </c>
      <c r="HK313" s="183" t="str">
        <f t="shared" ca="1" si="166"/>
        <v/>
      </c>
      <c r="HL313" s="183" t="str">
        <f t="shared" ca="1" si="166"/>
        <v/>
      </c>
      <c r="HM313" s="183" t="str">
        <f t="shared" ca="1" si="166"/>
        <v/>
      </c>
      <c r="HN313" s="183" t="str">
        <f t="shared" ca="1" si="166"/>
        <v/>
      </c>
      <c r="HO313" s="183" t="str">
        <f t="shared" ca="1" si="166"/>
        <v/>
      </c>
      <c r="HP313" s="183" t="str">
        <f t="shared" ca="1" si="166"/>
        <v/>
      </c>
      <c r="HQ313" s="183" t="str">
        <f t="shared" ca="1" si="166"/>
        <v/>
      </c>
      <c r="HR313" s="183" t="str">
        <f t="shared" ca="1" si="166"/>
        <v/>
      </c>
      <c r="HS313" s="183" t="str">
        <f t="shared" ca="1" si="166"/>
        <v/>
      </c>
      <c r="HT313" s="183" t="str">
        <f t="shared" ca="1" si="166"/>
        <v/>
      </c>
      <c r="HU313" s="183" t="str">
        <f t="shared" ca="1" si="166"/>
        <v/>
      </c>
      <c r="HV313" s="183" t="str">
        <f t="shared" ca="1" si="166"/>
        <v/>
      </c>
      <c r="HW313" s="183" t="str">
        <f t="shared" ca="1" si="166"/>
        <v/>
      </c>
      <c r="HX313" s="183" t="str">
        <f t="shared" ca="1" si="166"/>
        <v/>
      </c>
      <c r="HY313" s="183" t="str">
        <f t="shared" ca="1" si="166"/>
        <v/>
      </c>
    </row>
    <row r="314" spans="173:233" x14ac:dyDescent="0.2">
      <c r="FQ314" s="108" t="str">
        <f>IF('Classe, période, dates, coef'!R18="","",'Classe, période, dates, coef'!R18)</f>
        <v/>
      </c>
      <c r="FR314" s="116" t="str">
        <f>IF('Classe, période, dates, coef'!S18="","",'Classe, période, dates, coef'!S18)</f>
        <v/>
      </c>
      <c r="FS314" s="50">
        <f>'Classe, période, dates, coef'!D17</f>
        <v>0</v>
      </c>
      <c r="FV314" s="28"/>
      <c r="FY314" s="30">
        <f t="shared" si="160"/>
        <v>10</v>
      </c>
      <c r="FZ314" s="123" t="str">
        <f t="shared" si="163"/>
        <v>Elève 10</v>
      </c>
      <c r="GA314" s="179" t="str">
        <f t="shared" ca="1" si="164"/>
        <v/>
      </c>
      <c r="GB314" s="183" t="str">
        <f t="shared" ca="1" si="165"/>
        <v/>
      </c>
      <c r="GC314" s="183" t="str">
        <f t="shared" ca="1" si="166"/>
        <v/>
      </c>
      <c r="GD314" s="183" t="str">
        <f t="shared" ca="1" si="166"/>
        <v/>
      </c>
      <c r="GE314" s="183" t="str">
        <f t="shared" ca="1" si="166"/>
        <v/>
      </c>
      <c r="GF314" s="183" t="str">
        <f t="shared" ca="1" si="166"/>
        <v/>
      </c>
      <c r="GG314" s="183" t="str">
        <f t="shared" ca="1" si="166"/>
        <v/>
      </c>
      <c r="GH314" s="183" t="str">
        <f t="shared" ca="1" si="166"/>
        <v/>
      </c>
      <c r="GI314" s="183" t="str">
        <f t="shared" ca="1" si="166"/>
        <v/>
      </c>
      <c r="GJ314" s="183" t="str">
        <f t="shared" ca="1" si="166"/>
        <v/>
      </c>
      <c r="GK314" s="183" t="str">
        <f t="shared" ca="1" si="166"/>
        <v/>
      </c>
      <c r="GL314" s="183" t="str">
        <f t="shared" ca="1" si="166"/>
        <v/>
      </c>
      <c r="GM314" s="183" t="str">
        <f t="shared" ca="1" si="166"/>
        <v/>
      </c>
      <c r="GN314" s="183" t="str">
        <f t="shared" ca="1" si="166"/>
        <v/>
      </c>
      <c r="GO314" s="183" t="str">
        <f t="shared" ca="1" si="166"/>
        <v/>
      </c>
      <c r="GP314" s="183" t="str">
        <f t="shared" ca="1" si="166"/>
        <v/>
      </c>
      <c r="GQ314" s="183" t="str">
        <f t="shared" ca="1" si="166"/>
        <v/>
      </c>
      <c r="GR314" s="183" t="str">
        <f t="shared" ca="1" si="166"/>
        <v/>
      </c>
      <c r="GS314" s="183" t="str">
        <f t="shared" ca="1" si="166"/>
        <v/>
      </c>
      <c r="GT314" s="183" t="str">
        <f t="shared" ca="1" si="166"/>
        <v/>
      </c>
      <c r="GU314" s="183" t="str">
        <f t="shared" ca="1" si="166"/>
        <v/>
      </c>
      <c r="GV314" s="183" t="str">
        <f t="shared" ca="1" si="166"/>
        <v/>
      </c>
      <c r="GW314" s="183" t="str">
        <f t="shared" ca="1" si="166"/>
        <v/>
      </c>
      <c r="GX314" s="183" t="str">
        <f t="shared" ca="1" si="166"/>
        <v/>
      </c>
      <c r="GY314" s="183" t="str">
        <f t="shared" ca="1" si="166"/>
        <v/>
      </c>
      <c r="GZ314" s="183" t="str">
        <f t="shared" ca="1" si="166"/>
        <v/>
      </c>
      <c r="HA314" s="183" t="str">
        <f t="shared" ca="1" si="166"/>
        <v/>
      </c>
      <c r="HB314" s="183" t="str">
        <f t="shared" ca="1" si="166"/>
        <v/>
      </c>
      <c r="HC314" s="183" t="str">
        <f t="shared" ca="1" si="166"/>
        <v/>
      </c>
      <c r="HD314" s="183" t="str">
        <f t="shared" ca="1" si="166"/>
        <v/>
      </c>
      <c r="HE314" s="183" t="str">
        <f t="shared" ca="1" si="166"/>
        <v/>
      </c>
      <c r="HF314" s="183" t="str">
        <f t="shared" ca="1" si="166"/>
        <v/>
      </c>
      <c r="HG314" s="183" t="str">
        <f t="shared" ca="1" si="166"/>
        <v/>
      </c>
      <c r="HH314" s="183" t="str">
        <f t="shared" ca="1" si="166"/>
        <v/>
      </c>
      <c r="HI314" s="183" t="str">
        <f t="shared" ca="1" si="166"/>
        <v/>
      </c>
      <c r="HJ314" s="183" t="str">
        <f t="shared" ca="1" si="166"/>
        <v/>
      </c>
      <c r="HK314" s="183" t="str">
        <f t="shared" ca="1" si="166"/>
        <v/>
      </c>
      <c r="HL314" s="183" t="str">
        <f t="shared" ca="1" si="166"/>
        <v/>
      </c>
      <c r="HM314" s="183" t="str">
        <f t="shared" ca="1" si="166"/>
        <v/>
      </c>
      <c r="HN314" s="183" t="str">
        <f t="shared" ca="1" si="166"/>
        <v/>
      </c>
      <c r="HO314" s="183" t="str">
        <f t="shared" ca="1" si="166"/>
        <v/>
      </c>
      <c r="HP314" s="183" t="str">
        <f t="shared" ca="1" si="166"/>
        <v/>
      </c>
      <c r="HQ314" s="183" t="str">
        <f t="shared" ca="1" si="166"/>
        <v/>
      </c>
      <c r="HR314" s="183" t="str">
        <f t="shared" ca="1" si="166"/>
        <v/>
      </c>
      <c r="HS314" s="183" t="str">
        <f t="shared" ca="1" si="166"/>
        <v/>
      </c>
      <c r="HT314" s="183" t="str">
        <f t="shared" ca="1" si="166"/>
        <v/>
      </c>
      <c r="HU314" s="183" t="str">
        <f t="shared" ca="1" si="166"/>
        <v/>
      </c>
      <c r="HV314" s="183" t="str">
        <f t="shared" ca="1" si="166"/>
        <v/>
      </c>
      <c r="HW314" s="183" t="str">
        <f t="shared" ca="1" si="166"/>
        <v/>
      </c>
      <c r="HX314" s="183" t="str">
        <f t="shared" ca="1" si="166"/>
        <v/>
      </c>
      <c r="HY314" s="183" t="str">
        <f t="shared" ca="1" si="166"/>
        <v/>
      </c>
    </row>
    <row r="315" spans="173:233" x14ac:dyDescent="0.2">
      <c r="FQ315" s="108" t="str">
        <f>IF('Classe, période, dates, coef'!R19="","",'Classe, période, dates, coef'!R19)</f>
        <v/>
      </c>
      <c r="FR315" s="116" t="str">
        <f>IF('Classe, période, dates, coef'!S19="","",'Classe, période, dates, coef'!S19)</f>
        <v/>
      </c>
      <c r="FS315" s="50">
        <f>'Classe, période, dates, coef'!D18</f>
        <v>0</v>
      </c>
      <c r="FV315" s="28"/>
      <c r="FY315" s="30">
        <f t="shared" si="160"/>
        <v>11</v>
      </c>
      <c r="FZ315" s="123" t="str">
        <f t="shared" si="163"/>
        <v>Elève 11</v>
      </c>
      <c r="GA315" s="179" t="str">
        <f t="shared" ca="1" si="164"/>
        <v/>
      </c>
      <c r="GB315" s="183" t="str">
        <f t="shared" ca="1" si="165"/>
        <v/>
      </c>
      <c r="GC315" s="183" t="str">
        <f t="shared" ca="1" si="166"/>
        <v/>
      </c>
      <c r="GD315" s="183" t="str">
        <f t="shared" ca="1" si="166"/>
        <v/>
      </c>
      <c r="GE315" s="183" t="str">
        <f t="shared" ca="1" si="166"/>
        <v/>
      </c>
      <c r="GF315" s="183" t="str">
        <f t="shared" ca="1" si="166"/>
        <v/>
      </c>
      <c r="GG315" s="183" t="str">
        <f t="shared" ca="1" si="166"/>
        <v/>
      </c>
      <c r="GH315" s="183" t="str">
        <f t="shared" ca="1" si="166"/>
        <v/>
      </c>
      <c r="GI315" s="183" t="str">
        <f t="shared" ca="1" si="166"/>
        <v/>
      </c>
      <c r="GJ315" s="183" t="str">
        <f t="shared" ca="1" si="166"/>
        <v/>
      </c>
      <c r="GK315" s="183" t="str">
        <f t="shared" ca="1" si="166"/>
        <v/>
      </c>
      <c r="GL315" s="183" t="str">
        <f t="shared" ca="1" si="166"/>
        <v/>
      </c>
      <c r="GM315" s="183" t="str">
        <f t="shared" ca="1" si="166"/>
        <v/>
      </c>
      <c r="GN315" s="183" t="str">
        <f t="shared" ca="1" si="166"/>
        <v/>
      </c>
      <c r="GO315" s="183" t="str">
        <f t="shared" ca="1" si="166"/>
        <v/>
      </c>
      <c r="GP315" s="183" t="str">
        <f t="shared" ca="1" si="166"/>
        <v/>
      </c>
      <c r="GQ315" s="183" t="str">
        <f t="shared" ca="1" si="166"/>
        <v/>
      </c>
      <c r="GR315" s="183" t="str">
        <f t="shared" ca="1" si="166"/>
        <v/>
      </c>
      <c r="GS315" s="183" t="str">
        <f t="shared" ca="1" si="166"/>
        <v/>
      </c>
      <c r="GT315" s="183" t="str">
        <f t="shared" ca="1" si="166"/>
        <v/>
      </c>
      <c r="GU315" s="183" t="str">
        <f t="shared" ca="1" si="166"/>
        <v/>
      </c>
      <c r="GV315" s="183" t="str">
        <f t="shared" ca="1" si="166"/>
        <v/>
      </c>
      <c r="GW315" s="183" t="str">
        <f t="shared" ca="1" si="166"/>
        <v/>
      </c>
      <c r="GX315" s="183" t="str">
        <f t="shared" ca="1" si="166"/>
        <v/>
      </c>
      <c r="GY315" s="183" t="str">
        <f t="shared" ca="1" si="166"/>
        <v/>
      </c>
      <c r="GZ315" s="183" t="str">
        <f t="shared" ca="1" si="166"/>
        <v/>
      </c>
      <c r="HA315" s="183" t="str">
        <f t="shared" ca="1" si="166"/>
        <v/>
      </c>
      <c r="HB315" s="183" t="str">
        <f t="shared" ca="1" si="166"/>
        <v/>
      </c>
      <c r="HC315" s="183" t="str">
        <f t="shared" ca="1" si="166"/>
        <v/>
      </c>
      <c r="HD315" s="183" t="str">
        <f t="shared" ca="1" si="166"/>
        <v/>
      </c>
      <c r="HE315" s="183" t="str">
        <f t="shared" ca="1" si="166"/>
        <v/>
      </c>
      <c r="HF315" s="183" t="str">
        <f t="shared" ca="1" si="166"/>
        <v/>
      </c>
      <c r="HG315" s="183" t="str">
        <f t="shared" ca="1" si="166"/>
        <v/>
      </c>
      <c r="HH315" s="183" t="str">
        <f t="shared" ca="1" si="166"/>
        <v/>
      </c>
      <c r="HI315" s="183" t="str">
        <f t="shared" ca="1" si="166"/>
        <v/>
      </c>
      <c r="HJ315" s="183" t="str">
        <f t="shared" ca="1" si="166"/>
        <v/>
      </c>
      <c r="HK315" s="183" t="str">
        <f t="shared" ca="1" si="166"/>
        <v/>
      </c>
      <c r="HL315" s="183" t="str">
        <f t="shared" ref="GC315:HY320" ca="1" si="167">INDIRECT("'"&amp;$FZ315&amp;"'!"&amp;HL$300&amp;HL$301)</f>
        <v/>
      </c>
      <c r="HM315" s="183" t="str">
        <f t="shared" ca="1" si="167"/>
        <v/>
      </c>
      <c r="HN315" s="183" t="str">
        <f t="shared" ca="1" si="167"/>
        <v/>
      </c>
      <c r="HO315" s="183" t="str">
        <f t="shared" ca="1" si="167"/>
        <v/>
      </c>
      <c r="HP315" s="183" t="str">
        <f t="shared" ca="1" si="167"/>
        <v/>
      </c>
      <c r="HQ315" s="183" t="str">
        <f t="shared" ca="1" si="167"/>
        <v/>
      </c>
      <c r="HR315" s="183" t="str">
        <f t="shared" ca="1" si="167"/>
        <v/>
      </c>
      <c r="HS315" s="183" t="str">
        <f t="shared" ca="1" si="167"/>
        <v/>
      </c>
      <c r="HT315" s="183" t="str">
        <f t="shared" ca="1" si="167"/>
        <v/>
      </c>
      <c r="HU315" s="183" t="str">
        <f t="shared" ca="1" si="167"/>
        <v/>
      </c>
      <c r="HV315" s="183" t="str">
        <f t="shared" ca="1" si="167"/>
        <v/>
      </c>
      <c r="HW315" s="183" t="str">
        <f t="shared" ca="1" si="167"/>
        <v/>
      </c>
      <c r="HX315" s="183" t="str">
        <f t="shared" ca="1" si="167"/>
        <v/>
      </c>
      <c r="HY315" s="183" t="str">
        <f t="shared" ca="1" si="167"/>
        <v/>
      </c>
    </row>
    <row r="316" spans="173:233" x14ac:dyDescent="0.2">
      <c r="FQ316" s="108" t="str">
        <f>IF('Classe, période, dates, coef'!R20="","",'Classe, période, dates, coef'!R20)</f>
        <v/>
      </c>
      <c r="FR316" s="116" t="str">
        <f>IF('Classe, période, dates, coef'!S20="","",'Classe, période, dates, coef'!S20)</f>
        <v/>
      </c>
      <c r="FS316" s="50">
        <f>'Classe, période, dates, coef'!D19</f>
        <v>0</v>
      </c>
      <c r="FV316" s="28"/>
      <c r="FY316" s="30">
        <f t="shared" si="160"/>
        <v>12</v>
      </c>
      <c r="FZ316" s="123" t="str">
        <f t="shared" si="163"/>
        <v>Elève 12</v>
      </c>
      <c r="GA316" s="179" t="str">
        <f t="shared" ca="1" si="164"/>
        <v/>
      </c>
      <c r="GB316" s="183" t="str">
        <f t="shared" ca="1" si="165"/>
        <v/>
      </c>
      <c r="GC316" s="183" t="str">
        <f t="shared" ca="1" si="167"/>
        <v/>
      </c>
      <c r="GD316" s="183" t="str">
        <f t="shared" ca="1" si="167"/>
        <v/>
      </c>
      <c r="GE316" s="183" t="str">
        <f t="shared" ca="1" si="167"/>
        <v/>
      </c>
      <c r="GF316" s="183" t="str">
        <f t="shared" ca="1" si="167"/>
        <v/>
      </c>
      <c r="GG316" s="183" t="str">
        <f t="shared" ca="1" si="167"/>
        <v/>
      </c>
      <c r="GH316" s="183" t="str">
        <f t="shared" ca="1" si="167"/>
        <v/>
      </c>
      <c r="GI316" s="183" t="str">
        <f t="shared" ca="1" si="167"/>
        <v/>
      </c>
      <c r="GJ316" s="183" t="str">
        <f t="shared" ca="1" si="167"/>
        <v/>
      </c>
      <c r="GK316" s="183" t="str">
        <f t="shared" ca="1" si="167"/>
        <v/>
      </c>
      <c r="GL316" s="183" t="str">
        <f t="shared" ca="1" si="167"/>
        <v/>
      </c>
      <c r="GM316" s="183" t="str">
        <f t="shared" ca="1" si="167"/>
        <v/>
      </c>
      <c r="GN316" s="183" t="str">
        <f t="shared" ca="1" si="167"/>
        <v/>
      </c>
      <c r="GO316" s="183" t="str">
        <f t="shared" ca="1" si="167"/>
        <v/>
      </c>
      <c r="GP316" s="183" t="str">
        <f t="shared" ca="1" si="167"/>
        <v/>
      </c>
      <c r="GQ316" s="183" t="str">
        <f t="shared" ca="1" si="167"/>
        <v/>
      </c>
      <c r="GR316" s="183" t="str">
        <f t="shared" ca="1" si="167"/>
        <v/>
      </c>
      <c r="GS316" s="183" t="str">
        <f t="shared" ca="1" si="167"/>
        <v/>
      </c>
      <c r="GT316" s="183" t="str">
        <f t="shared" ca="1" si="167"/>
        <v/>
      </c>
      <c r="GU316" s="183" t="str">
        <f t="shared" ca="1" si="167"/>
        <v/>
      </c>
      <c r="GV316" s="183" t="str">
        <f t="shared" ca="1" si="167"/>
        <v/>
      </c>
      <c r="GW316" s="183" t="str">
        <f t="shared" ca="1" si="167"/>
        <v/>
      </c>
      <c r="GX316" s="183" t="str">
        <f t="shared" ca="1" si="167"/>
        <v/>
      </c>
      <c r="GY316" s="183" t="str">
        <f t="shared" ca="1" si="167"/>
        <v/>
      </c>
      <c r="GZ316" s="183" t="str">
        <f t="shared" ca="1" si="167"/>
        <v/>
      </c>
      <c r="HA316" s="183" t="str">
        <f t="shared" ca="1" si="167"/>
        <v/>
      </c>
      <c r="HB316" s="183" t="str">
        <f t="shared" ca="1" si="167"/>
        <v/>
      </c>
      <c r="HC316" s="183" t="str">
        <f t="shared" ca="1" si="167"/>
        <v/>
      </c>
      <c r="HD316" s="183" t="str">
        <f t="shared" ca="1" si="167"/>
        <v/>
      </c>
      <c r="HE316" s="183" t="str">
        <f t="shared" ca="1" si="167"/>
        <v/>
      </c>
      <c r="HF316" s="183" t="str">
        <f t="shared" ca="1" si="167"/>
        <v/>
      </c>
      <c r="HG316" s="183" t="str">
        <f t="shared" ca="1" si="167"/>
        <v/>
      </c>
      <c r="HH316" s="183" t="str">
        <f t="shared" ca="1" si="167"/>
        <v/>
      </c>
      <c r="HI316" s="183" t="str">
        <f t="shared" ca="1" si="167"/>
        <v/>
      </c>
      <c r="HJ316" s="183" t="str">
        <f t="shared" ca="1" si="167"/>
        <v/>
      </c>
      <c r="HK316" s="183" t="str">
        <f t="shared" ca="1" si="167"/>
        <v/>
      </c>
      <c r="HL316" s="183" t="str">
        <f t="shared" ca="1" si="167"/>
        <v/>
      </c>
      <c r="HM316" s="183" t="str">
        <f t="shared" ca="1" si="167"/>
        <v/>
      </c>
      <c r="HN316" s="183" t="str">
        <f t="shared" ca="1" si="167"/>
        <v/>
      </c>
      <c r="HO316" s="183" t="str">
        <f t="shared" ca="1" si="167"/>
        <v/>
      </c>
      <c r="HP316" s="183" t="str">
        <f t="shared" ca="1" si="167"/>
        <v/>
      </c>
      <c r="HQ316" s="183" t="str">
        <f t="shared" ca="1" si="167"/>
        <v/>
      </c>
      <c r="HR316" s="183" t="str">
        <f t="shared" ca="1" si="167"/>
        <v/>
      </c>
      <c r="HS316" s="183" t="str">
        <f t="shared" ca="1" si="167"/>
        <v/>
      </c>
      <c r="HT316" s="183" t="str">
        <f t="shared" ca="1" si="167"/>
        <v/>
      </c>
      <c r="HU316" s="183" t="str">
        <f t="shared" ca="1" si="167"/>
        <v/>
      </c>
      <c r="HV316" s="183" t="str">
        <f t="shared" ca="1" si="167"/>
        <v/>
      </c>
      <c r="HW316" s="183" t="str">
        <f t="shared" ca="1" si="167"/>
        <v/>
      </c>
      <c r="HX316" s="183" t="str">
        <f t="shared" ca="1" si="167"/>
        <v/>
      </c>
      <c r="HY316" s="183" t="str">
        <f t="shared" ca="1" si="167"/>
        <v/>
      </c>
    </row>
    <row r="317" spans="173:233" x14ac:dyDescent="0.2">
      <c r="FQ317" s="108" t="str">
        <f>IF('Classe, période, dates, coef'!R21="","",'Classe, période, dates, coef'!R21)</f>
        <v/>
      </c>
      <c r="FR317" s="116" t="str">
        <f>IF('Classe, période, dates, coef'!S21="","",'Classe, période, dates, coef'!S21)</f>
        <v/>
      </c>
      <c r="FS317" s="50">
        <f>'Classe, période, dates, coef'!D20</f>
        <v>0</v>
      </c>
      <c r="FV317" s="28"/>
      <c r="FY317" s="30">
        <f t="shared" si="160"/>
        <v>13</v>
      </c>
      <c r="FZ317" s="123" t="str">
        <f t="shared" si="163"/>
        <v>Elève 13</v>
      </c>
      <c r="GA317" s="179" t="str">
        <f t="shared" ca="1" si="164"/>
        <v/>
      </c>
      <c r="GB317" s="183" t="str">
        <f t="shared" ca="1" si="165"/>
        <v/>
      </c>
      <c r="GC317" s="183" t="str">
        <f t="shared" ca="1" si="167"/>
        <v/>
      </c>
      <c r="GD317" s="183" t="str">
        <f t="shared" ca="1" si="167"/>
        <v/>
      </c>
      <c r="GE317" s="183" t="str">
        <f t="shared" ca="1" si="167"/>
        <v/>
      </c>
      <c r="GF317" s="183" t="str">
        <f t="shared" ca="1" si="167"/>
        <v/>
      </c>
      <c r="GG317" s="183" t="str">
        <f t="shared" ca="1" si="167"/>
        <v/>
      </c>
      <c r="GH317" s="183" t="str">
        <f t="shared" ca="1" si="167"/>
        <v/>
      </c>
      <c r="GI317" s="183" t="str">
        <f t="shared" ca="1" si="167"/>
        <v/>
      </c>
      <c r="GJ317" s="183" t="str">
        <f t="shared" ca="1" si="167"/>
        <v/>
      </c>
      <c r="GK317" s="183" t="str">
        <f t="shared" ca="1" si="167"/>
        <v/>
      </c>
      <c r="GL317" s="183" t="str">
        <f t="shared" ca="1" si="167"/>
        <v/>
      </c>
      <c r="GM317" s="183" t="str">
        <f t="shared" ca="1" si="167"/>
        <v/>
      </c>
      <c r="GN317" s="183" t="str">
        <f t="shared" ca="1" si="167"/>
        <v/>
      </c>
      <c r="GO317" s="183" t="str">
        <f t="shared" ca="1" si="167"/>
        <v/>
      </c>
      <c r="GP317" s="183" t="str">
        <f t="shared" ca="1" si="167"/>
        <v/>
      </c>
      <c r="GQ317" s="183" t="str">
        <f t="shared" ca="1" si="167"/>
        <v/>
      </c>
      <c r="GR317" s="183" t="str">
        <f t="shared" ca="1" si="167"/>
        <v/>
      </c>
      <c r="GS317" s="183" t="str">
        <f t="shared" ca="1" si="167"/>
        <v/>
      </c>
      <c r="GT317" s="183" t="str">
        <f t="shared" ca="1" si="167"/>
        <v/>
      </c>
      <c r="GU317" s="183" t="str">
        <f t="shared" ca="1" si="167"/>
        <v/>
      </c>
      <c r="GV317" s="183" t="str">
        <f t="shared" ca="1" si="167"/>
        <v/>
      </c>
      <c r="GW317" s="183" t="str">
        <f t="shared" ca="1" si="167"/>
        <v/>
      </c>
      <c r="GX317" s="183" t="str">
        <f t="shared" ca="1" si="167"/>
        <v/>
      </c>
      <c r="GY317" s="183" t="str">
        <f t="shared" ca="1" si="167"/>
        <v/>
      </c>
      <c r="GZ317" s="183" t="str">
        <f t="shared" ca="1" si="167"/>
        <v/>
      </c>
      <c r="HA317" s="183" t="str">
        <f t="shared" ca="1" si="167"/>
        <v/>
      </c>
      <c r="HB317" s="183" t="str">
        <f t="shared" ca="1" si="167"/>
        <v/>
      </c>
      <c r="HC317" s="183" t="str">
        <f t="shared" ca="1" si="167"/>
        <v/>
      </c>
      <c r="HD317" s="183" t="str">
        <f t="shared" ca="1" si="167"/>
        <v/>
      </c>
      <c r="HE317" s="183" t="str">
        <f t="shared" ca="1" si="167"/>
        <v/>
      </c>
      <c r="HF317" s="183" t="str">
        <f t="shared" ca="1" si="167"/>
        <v/>
      </c>
      <c r="HG317" s="183" t="str">
        <f t="shared" ca="1" si="167"/>
        <v/>
      </c>
      <c r="HH317" s="183" t="str">
        <f t="shared" ca="1" si="167"/>
        <v/>
      </c>
      <c r="HI317" s="183" t="str">
        <f t="shared" ca="1" si="167"/>
        <v/>
      </c>
      <c r="HJ317" s="183" t="str">
        <f t="shared" ca="1" si="167"/>
        <v/>
      </c>
      <c r="HK317" s="183" t="str">
        <f t="shared" ca="1" si="167"/>
        <v/>
      </c>
      <c r="HL317" s="183" t="str">
        <f t="shared" ca="1" si="167"/>
        <v/>
      </c>
      <c r="HM317" s="183" t="str">
        <f t="shared" ca="1" si="167"/>
        <v/>
      </c>
      <c r="HN317" s="183" t="str">
        <f t="shared" ca="1" si="167"/>
        <v/>
      </c>
      <c r="HO317" s="183" t="str">
        <f t="shared" ca="1" si="167"/>
        <v/>
      </c>
      <c r="HP317" s="183" t="str">
        <f t="shared" ca="1" si="167"/>
        <v/>
      </c>
      <c r="HQ317" s="183" t="str">
        <f t="shared" ca="1" si="167"/>
        <v/>
      </c>
      <c r="HR317" s="183" t="str">
        <f t="shared" ca="1" si="167"/>
        <v/>
      </c>
      <c r="HS317" s="183" t="str">
        <f t="shared" ca="1" si="167"/>
        <v/>
      </c>
      <c r="HT317" s="183" t="str">
        <f t="shared" ca="1" si="167"/>
        <v/>
      </c>
      <c r="HU317" s="183" t="str">
        <f t="shared" ca="1" si="167"/>
        <v/>
      </c>
      <c r="HV317" s="183" t="str">
        <f t="shared" ca="1" si="167"/>
        <v/>
      </c>
      <c r="HW317" s="183" t="str">
        <f t="shared" ca="1" si="167"/>
        <v/>
      </c>
      <c r="HX317" s="183" t="str">
        <f t="shared" ca="1" si="167"/>
        <v/>
      </c>
      <c r="HY317" s="183" t="str">
        <f t="shared" ca="1" si="167"/>
        <v/>
      </c>
    </row>
    <row r="318" spans="173:233" x14ac:dyDescent="0.2">
      <c r="FQ318" s="108" t="str">
        <f>IF('Classe, période, dates, coef'!R22="","",'Classe, période, dates, coef'!R22)</f>
        <v/>
      </c>
      <c r="FR318" s="116" t="str">
        <f>IF('Classe, période, dates, coef'!S22="","",'Classe, période, dates, coef'!S22)</f>
        <v/>
      </c>
      <c r="FS318" s="50">
        <f>'Classe, période, dates, coef'!D21</f>
        <v>0</v>
      </c>
      <c r="FV318" s="28"/>
      <c r="FY318" s="30">
        <f t="shared" si="160"/>
        <v>14</v>
      </c>
      <c r="FZ318" s="123" t="str">
        <f t="shared" si="163"/>
        <v>Elève 14</v>
      </c>
      <c r="GA318" s="179" t="str">
        <f t="shared" ca="1" si="164"/>
        <v/>
      </c>
      <c r="GB318" s="183" t="str">
        <f t="shared" ca="1" si="165"/>
        <v/>
      </c>
      <c r="GC318" s="183" t="str">
        <f t="shared" ca="1" si="167"/>
        <v/>
      </c>
      <c r="GD318" s="183" t="str">
        <f t="shared" ca="1" si="167"/>
        <v/>
      </c>
      <c r="GE318" s="183" t="str">
        <f t="shared" ca="1" si="167"/>
        <v/>
      </c>
      <c r="GF318" s="183" t="str">
        <f t="shared" ca="1" si="167"/>
        <v/>
      </c>
      <c r="GG318" s="183" t="str">
        <f t="shared" ca="1" si="167"/>
        <v/>
      </c>
      <c r="GH318" s="183" t="str">
        <f t="shared" ca="1" si="167"/>
        <v/>
      </c>
      <c r="GI318" s="183" t="str">
        <f t="shared" ca="1" si="167"/>
        <v/>
      </c>
      <c r="GJ318" s="183" t="str">
        <f t="shared" ca="1" si="167"/>
        <v/>
      </c>
      <c r="GK318" s="183" t="str">
        <f t="shared" ca="1" si="167"/>
        <v/>
      </c>
      <c r="GL318" s="183" t="str">
        <f t="shared" ca="1" si="167"/>
        <v/>
      </c>
      <c r="GM318" s="183" t="str">
        <f t="shared" ca="1" si="167"/>
        <v/>
      </c>
      <c r="GN318" s="183" t="str">
        <f t="shared" ca="1" si="167"/>
        <v/>
      </c>
      <c r="GO318" s="183" t="str">
        <f t="shared" ca="1" si="167"/>
        <v/>
      </c>
      <c r="GP318" s="183" t="str">
        <f t="shared" ca="1" si="167"/>
        <v/>
      </c>
      <c r="GQ318" s="183" t="str">
        <f t="shared" ca="1" si="167"/>
        <v/>
      </c>
      <c r="GR318" s="183" t="str">
        <f t="shared" ca="1" si="167"/>
        <v/>
      </c>
      <c r="GS318" s="183" t="str">
        <f t="shared" ca="1" si="167"/>
        <v/>
      </c>
      <c r="GT318" s="183" t="str">
        <f t="shared" ca="1" si="167"/>
        <v/>
      </c>
      <c r="GU318" s="183" t="str">
        <f t="shared" ca="1" si="167"/>
        <v/>
      </c>
      <c r="GV318" s="183" t="str">
        <f t="shared" ca="1" si="167"/>
        <v/>
      </c>
      <c r="GW318" s="183" t="str">
        <f t="shared" ca="1" si="167"/>
        <v/>
      </c>
      <c r="GX318" s="183" t="str">
        <f t="shared" ca="1" si="167"/>
        <v/>
      </c>
      <c r="GY318" s="183" t="str">
        <f t="shared" ca="1" si="167"/>
        <v/>
      </c>
      <c r="GZ318" s="183" t="str">
        <f t="shared" ca="1" si="167"/>
        <v/>
      </c>
      <c r="HA318" s="183" t="str">
        <f t="shared" ca="1" si="167"/>
        <v/>
      </c>
      <c r="HB318" s="183" t="str">
        <f t="shared" ca="1" si="167"/>
        <v/>
      </c>
      <c r="HC318" s="183" t="str">
        <f t="shared" ca="1" si="167"/>
        <v/>
      </c>
      <c r="HD318" s="183" t="str">
        <f t="shared" ca="1" si="167"/>
        <v/>
      </c>
      <c r="HE318" s="183" t="str">
        <f t="shared" ca="1" si="167"/>
        <v/>
      </c>
      <c r="HF318" s="183" t="str">
        <f t="shared" ca="1" si="167"/>
        <v/>
      </c>
      <c r="HG318" s="183" t="str">
        <f t="shared" ca="1" si="167"/>
        <v/>
      </c>
      <c r="HH318" s="183" t="str">
        <f t="shared" ca="1" si="167"/>
        <v/>
      </c>
      <c r="HI318" s="183" t="str">
        <f t="shared" ca="1" si="167"/>
        <v/>
      </c>
      <c r="HJ318" s="183" t="str">
        <f t="shared" ca="1" si="167"/>
        <v/>
      </c>
      <c r="HK318" s="183" t="str">
        <f t="shared" ca="1" si="167"/>
        <v/>
      </c>
      <c r="HL318" s="183" t="str">
        <f t="shared" ca="1" si="167"/>
        <v/>
      </c>
      <c r="HM318" s="183" t="str">
        <f t="shared" ca="1" si="167"/>
        <v/>
      </c>
      <c r="HN318" s="183" t="str">
        <f t="shared" ca="1" si="167"/>
        <v/>
      </c>
      <c r="HO318" s="183" t="str">
        <f t="shared" ca="1" si="167"/>
        <v/>
      </c>
      <c r="HP318" s="183" t="str">
        <f t="shared" ca="1" si="167"/>
        <v/>
      </c>
      <c r="HQ318" s="183" t="str">
        <f t="shared" ca="1" si="167"/>
        <v/>
      </c>
      <c r="HR318" s="183" t="str">
        <f t="shared" ca="1" si="167"/>
        <v/>
      </c>
      <c r="HS318" s="183" t="str">
        <f t="shared" ca="1" si="167"/>
        <v/>
      </c>
      <c r="HT318" s="183" t="str">
        <f t="shared" ca="1" si="167"/>
        <v/>
      </c>
      <c r="HU318" s="183" t="str">
        <f t="shared" ca="1" si="167"/>
        <v/>
      </c>
      <c r="HV318" s="183" t="str">
        <f t="shared" ca="1" si="167"/>
        <v/>
      </c>
      <c r="HW318" s="183" t="str">
        <f t="shared" ca="1" si="167"/>
        <v/>
      </c>
      <c r="HX318" s="183" t="str">
        <f t="shared" ca="1" si="167"/>
        <v/>
      </c>
      <c r="HY318" s="183" t="str">
        <f t="shared" ca="1" si="167"/>
        <v/>
      </c>
    </row>
    <row r="319" spans="173:233" x14ac:dyDescent="0.2">
      <c r="FQ319" s="108" t="str">
        <f>IF('Classe, période, dates, coef'!R23="","",'Classe, période, dates, coef'!R23)</f>
        <v/>
      </c>
      <c r="FR319" s="116" t="str">
        <f>IF('Classe, période, dates, coef'!S23="","",'Classe, période, dates, coef'!S23)</f>
        <v/>
      </c>
      <c r="FS319" s="50">
        <f>'Classe, période, dates, coef'!D22</f>
        <v>0</v>
      </c>
      <c r="FV319" s="28"/>
      <c r="FY319" s="30">
        <f t="shared" si="160"/>
        <v>15</v>
      </c>
      <c r="FZ319" s="123" t="str">
        <f t="shared" si="163"/>
        <v>Elève 15</v>
      </c>
      <c r="GA319" s="179" t="str">
        <f t="shared" ca="1" si="164"/>
        <v/>
      </c>
      <c r="GB319" s="183" t="str">
        <f t="shared" ca="1" si="165"/>
        <v/>
      </c>
      <c r="GC319" s="183" t="str">
        <f t="shared" ca="1" si="167"/>
        <v/>
      </c>
      <c r="GD319" s="183" t="str">
        <f t="shared" ca="1" si="167"/>
        <v/>
      </c>
      <c r="GE319" s="183" t="str">
        <f t="shared" ca="1" si="167"/>
        <v/>
      </c>
      <c r="GF319" s="183" t="str">
        <f t="shared" ca="1" si="167"/>
        <v/>
      </c>
      <c r="GG319" s="183" t="str">
        <f t="shared" ca="1" si="167"/>
        <v/>
      </c>
      <c r="GH319" s="183" t="str">
        <f t="shared" ca="1" si="167"/>
        <v/>
      </c>
      <c r="GI319" s="183" t="str">
        <f t="shared" ca="1" si="167"/>
        <v/>
      </c>
      <c r="GJ319" s="183" t="str">
        <f t="shared" ca="1" si="167"/>
        <v/>
      </c>
      <c r="GK319" s="183" t="str">
        <f t="shared" ca="1" si="167"/>
        <v/>
      </c>
      <c r="GL319" s="183" t="str">
        <f t="shared" ca="1" si="167"/>
        <v/>
      </c>
      <c r="GM319" s="183" t="str">
        <f t="shared" ca="1" si="167"/>
        <v/>
      </c>
      <c r="GN319" s="183" t="str">
        <f t="shared" ca="1" si="167"/>
        <v/>
      </c>
      <c r="GO319" s="183" t="str">
        <f t="shared" ca="1" si="167"/>
        <v/>
      </c>
      <c r="GP319" s="183" t="str">
        <f t="shared" ca="1" si="167"/>
        <v/>
      </c>
      <c r="GQ319" s="183" t="str">
        <f t="shared" ca="1" si="167"/>
        <v/>
      </c>
      <c r="GR319" s="183" t="str">
        <f t="shared" ca="1" si="167"/>
        <v/>
      </c>
      <c r="GS319" s="183" t="str">
        <f t="shared" ca="1" si="167"/>
        <v/>
      </c>
      <c r="GT319" s="183" t="str">
        <f t="shared" ca="1" si="167"/>
        <v/>
      </c>
      <c r="GU319" s="183" t="str">
        <f t="shared" ca="1" si="167"/>
        <v/>
      </c>
      <c r="GV319" s="183" t="str">
        <f t="shared" ca="1" si="167"/>
        <v/>
      </c>
      <c r="GW319" s="183" t="str">
        <f t="shared" ca="1" si="167"/>
        <v/>
      </c>
      <c r="GX319" s="183" t="str">
        <f t="shared" ca="1" si="167"/>
        <v/>
      </c>
      <c r="GY319" s="183" t="str">
        <f t="shared" ca="1" si="167"/>
        <v/>
      </c>
      <c r="GZ319" s="183" t="str">
        <f t="shared" ca="1" si="167"/>
        <v/>
      </c>
      <c r="HA319" s="183" t="str">
        <f t="shared" ca="1" si="167"/>
        <v/>
      </c>
      <c r="HB319" s="183" t="str">
        <f t="shared" ca="1" si="167"/>
        <v/>
      </c>
      <c r="HC319" s="183" t="str">
        <f t="shared" ca="1" si="167"/>
        <v/>
      </c>
      <c r="HD319" s="183" t="str">
        <f t="shared" ca="1" si="167"/>
        <v/>
      </c>
      <c r="HE319" s="183" t="str">
        <f t="shared" ca="1" si="167"/>
        <v/>
      </c>
      <c r="HF319" s="183" t="str">
        <f t="shared" ca="1" si="167"/>
        <v/>
      </c>
      <c r="HG319" s="183" t="str">
        <f t="shared" ca="1" si="167"/>
        <v/>
      </c>
      <c r="HH319" s="183" t="str">
        <f t="shared" ca="1" si="167"/>
        <v/>
      </c>
      <c r="HI319" s="183" t="str">
        <f t="shared" ca="1" si="167"/>
        <v/>
      </c>
      <c r="HJ319" s="183" t="str">
        <f t="shared" ca="1" si="167"/>
        <v/>
      </c>
      <c r="HK319" s="183" t="str">
        <f t="shared" ca="1" si="167"/>
        <v/>
      </c>
      <c r="HL319" s="183" t="str">
        <f t="shared" ca="1" si="167"/>
        <v/>
      </c>
      <c r="HM319" s="183" t="str">
        <f t="shared" ca="1" si="167"/>
        <v/>
      </c>
      <c r="HN319" s="183" t="str">
        <f t="shared" ca="1" si="167"/>
        <v/>
      </c>
      <c r="HO319" s="183" t="str">
        <f t="shared" ca="1" si="167"/>
        <v/>
      </c>
      <c r="HP319" s="183" t="str">
        <f t="shared" ca="1" si="167"/>
        <v/>
      </c>
      <c r="HQ319" s="183" t="str">
        <f t="shared" ca="1" si="167"/>
        <v/>
      </c>
      <c r="HR319" s="183" t="str">
        <f t="shared" ca="1" si="167"/>
        <v/>
      </c>
      <c r="HS319" s="183" t="str">
        <f t="shared" ca="1" si="167"/>
        <v/>
      </c>
      <c r="HT319" s="183" t="str">
        <f t="shared" ca="1" si="167"/>
        <v/>
      </c>
      <c r="HU319" s="183" t="str">
        <f t="shared" ca="1" si="167"/>
        <v/>
      </c>
      <c r="HV319" s="183" t="str">
        <f t="shared" ca="1" si="167"/>
        <v/>
      </c>
      <c r="HW319" s="183" t="str">
        <f t="shared" ca="1" si="167"/>
        <v/>
      </c>
      <c r="HX319" s="183" t="str">
        <f t="shared" ca="1" si="167"/>
        <v/>
      </c>
      <c r="HY319" s="183" t="str">
        <f t="shared" ca="1" si="167"/>
        <v/>
      </c>
    </row>
    <row r="320" spans="173:233" x14ac:dyDescent="0.2">
      <c r="FQ320" s="108" t="str">
        <f>IF('Classe, période, dates, coef'!R24="","",'Classe, période, dates, coef'!R24)</f>
        <v/>
      </c>
      <c r="FR320" s="116" t="str">
        <f>IF('Classe, période, dates, coef'!S24="","",'Classe, période, dates, coef'!S24)</f>
        <v/>
      </c>
      <c r="FS320" s="50">
        <f>'Classe, période, dates, coef'!D23</f>
        <v>0</v>
      </c>
      <c r="FV320" s="28"/>
      <c r="FY320" s="30">
        <f t="shared" si="160"/>
        <v>16</v>
      </c>
      <c r="FZ320" s="123" t="str">
        <f t="shared" si="163"/>
        <v>Elève 16</v>
      </c>
      <c r="GA320" s="179" t="str">
        <f t="shared" ca="1" si="164"/>
        <v/>
      </c>
      <c r="GB320" s="183" t="str">
        <f t="shared" ca="1" si="165"/>
        <v/>
      </c>
      <c r="GC320" s="183" t="str">
        <f t="shared" ca="1" si="167"/>
        <v/>
      </c>
      <c r="GD320" s="183" t="str">
        <f t="shared" ca="1" si="167"/>
        <v/>
      </c>
      <c r="GE320" s="183" t="str">
        <f t="shared" ca="1" si="167"/>
        <v/>
      </c>
      <c r="GF320" s="183" t="str">
        <f t="shared" ca="1" si="167"/>
        <v/>
      </c>
      <c r="GG320" s="183" t="str">
        <f t="shared" ca="1" si="167"/>
        <v/>
      </c>
      <c r="GH320" s="183" t="str">
        <f t="shared" ca="1" si="167"/>
        <v/>
      </c>
      <c r="GI320" s="183" t="str">
        <f t="shared" ca="1" si="167"/>
        <v/>
      </c>
      <c r="GJ320" s="183" t="str">
        <f t="shared" ca="1" si="167"/>
        <v/>
      </c>
      <c r="GK320" s="183" t="str">
        <f t="shared" ca="1" si="167"/>
        <v/>
      </c>
      <c r="GL320" s="183" t="str">
        <f t="shared" ca="1" si="167"/>
        <v/>
      </c>
      <c r="GM320" s="183" t="str">
        <f t="shared" ca="1" si="167"/>
        <v/>
      </c>
      <c r="GN320" s="183" t="str">
        <f t="shared" ca="1" si="167"/>
        <v/>
      </c>
      <c r="GO320" s="183" t="str">
        <f t="shared" ca="1" si="167"/>
        <v/>
      </c>
      <c r="GP320" s="183" t="str">
        <f t="shared" ca="1" si="167"/>
        <v/>
      </c>
      <c r="GQ320" s="183" t="str">
        <f t="shared" ca="1" si="167"/>
        <v/>
      </c>
      <c r="GR320" s="183" t="str">
        <f t="shared" ca="1" si="167"/>
        <v/>
      </c>
      <c r="GS320" s="183" t="str">
        <f t="shared" ca="1" si="167"/>
        <v/>
      </c>
      <c r="GT320" s="183" t="str">
        <f t="shared" ca="1" si="167"/>
        <v/>
      </c>
      <c r="GU320" s="183" t="str">
        <f t="shared" ca="1" si="167"/>
        <v/>
      </c>
      <c r="GV320" s="183" t="str">
        <f t="shared" ca="1" si="167"/>
        <v/>
      </c>
      <c r="GW320" s="183" t="str">
        <f t="shared" ca="1" si="167"/>
        <v/>
      </c>
      <c r="GX320" s="183" t="str">
        <f t="shared" ca="1" si="167"/>
        <v/>
      </c>
      <c r="GY320" s="183" t="str">
        <f t="shared" ca="1" si="167"/>
        <v/>
      </c>
      <c r="GZ320" s="183" t="str">
        <f t="shared" ca="1" si="167"/>
        <v/>
      </c>
      <c r="HA320" s="183" t="str">
        <f t="shared" ca="1" si="167"/>
        <v/>
      </c>
      <c r="HB320" s="183" t="str">
        <f t="shared" ca="1" si="167"/>
        <v/>
      </c>
      <c r="HC320" s="183" t="str">
        <f t="shared" ca="1" si="167"/>
        <v/>
      </c>
      <c r="HD320" s="183" t="str">
        <f t="shared" ca="1" si="167"/>
        <v/>
      </c>
      <c r="HE320" s="183" t="str">
        <f t="shared" ca="1" si="167"/>
        <v/>
      </c>
      <c r="HF320" s="183" t="str">
        <f t="shared" ca="1" si="167"/>
        <v/>
      </c>
      <c r="HG320" s="183" t="str">
        <f t="shared" ca="1" si="167"/>
        <v/>
      </c>
      <c r="HH320" s="183" t="str">
        <f t="shared" ca="1" si="167"/>
        <v/>
      </c>
      <c r="HI320" s="183" t="str">
        <f t="shared" ca="1" si="167"/>
        <v/>
      </c>
      <c r="HJ320" s="183" t="str">
        <f t="shared" ca="1" si="167"/>
        <v/>
      </c>
      <c r="HK320" s="183" t="str">
        <f t="shared" ca="1" si="167"/>
        <v/>
      </c>
      <c r="HL320" s="183" t="str">
        <f t="shared" ca="1" si="167"/>
        <v/>
      </c>
      <c r="HM320" s="183" t="str">
        <f t="shared" ca="1" si="167"/>
        <v/>
      </c>
      <c r="HN320" s="183" t="str">
        <f t="shared" ca="1" si="167"/>
        <v/>
      </c>
      <c r="HO320" s="183" t="str">
        <f t="shared" ca="1" si="167"/>
        <v/>
      </c>
      <c r="HP320" s="183" t="str">
        <f t="shared" ca="1" si="167"/>
        <v/>
      </c>
      <c r="HQ320" s="183" t="str">
        <f t="shared" ca="1" si="167"/>
        <v/>
      </c>
      <c r="HR320" s="183" t="str">
        <f t="shared" ca="1" si="167"/>
        <v/>
      </c>
      <c r="HS320" s="183" t="str">
        <f t="shared" ca="1" si="167"/>
        <v/>
      </c>
      <c r="HT320" s="183" t="str">
        <f t="shared" ca="1" si="167"/>
        <v/>
      </c>
      <c r="HU320" s="183" t="str">
        <f t="shared" ca="1" si="167"/>
        <v/>
      </c>
      <c r="HV320" s="183" t="str">
        <f t="shared" ref="GC320:HY326" ca="1" si="168">INDIRECT("'"&amp;$FZ320&amp;"'!"&amp;HV$300&amp;HV$301)</f>
        <v/>
      </c>
      <c r="HW320" s="183" t="str">
        <f t="shared" ca="1" si="168"/>
        <v/>
      </c>
      <c r="HX320" s="183" t="str">
        <f t="shared" ca="1" si="168"/>
        <v/>
      </c>
      <c r="HY320" s="183" t="str">
        <f t="shared" ca="1" si="168"/>
        <v/>
      </c>
    </row>
    <row r="321" spans="173:233" x14ac:dyDescent="0.2">
      <c r="FQ321" s="108" t="str">
        <f>IF('Classe, période, dates, coef'!R25="","",'Classe, période, dates, coef'!R25)</f>
        <v/>
      </c>
      <c r="FR321" s="116" t="str">
        <f>IF('Classe, période, dates, coef'!S25="","",'Classe, période, dates, coef'!S25)</f>
        <v/>
      </c>
      <c r="FS321" s="50">
        <f>'Classe, période, dates, coef'!D24</f>
        <v>0</v>
      </c>
      <c r="FV321" s="28"/>
      <c r="FY321" s="30">
        <f t="shared" si="160"/>
        <v>17</v>
      </c>
      <c r="FZ321" s="123" t="str">
        <f t="shared" si="163"/>
        <v>Elève 17</v>
      </c>
      <c r="GA321" s="179" t="str">
        <f t="shared" ca="1" si="164"/>
        <v/>
      </c>
      <c r="GB321" s="183" t="str">
        <f t="shared" ca="1" si="165"/>
        <v/>
      </c>
      <c r="GC321" s="183" t="str">
        <f t="shared" ca="1" si="168"/>
        <v/>
      </c>
      <c r="GD321" s="183" t="str">
        <f t="shared" ca="1" si="168"/>
        <v/>
      </c>
      <c r="GE321" s="183" t="str">
        <f t="shared" ca="1" si="168"/>
        <v/>
      </c>
      <c r="GF321" s="183" t="str">
        <f t="shared" ca="1" si="168"/>
        <v/>
      </c>
      <c r="GG321" s="183" t="str">
        <f t="shared" ca="1" si="168"/>
        <v/>
      </c>
      <c r="GH321" s="183" t="str">
        <f t="shared" ca="1" si="168"/>
        <v/>
      </c>
      <c r="GI321" s="183" t="str">
        <f t="shared" ca="1" si="168"/>
        <v/>
      </c>
      <c r="GJ321" s="183" t="str">
        <f t="shared" ca="1" si="168"/>
        <v/>
      </c>
      <c r="GK321" s="183" t="str">
        <f t="shared" ca="1" si="168"/>
        <v/>
      </c>
      <c r="GL321" s="183" t="str">
        <f t="shared" ca="1" si="168"/>
        <v/>
      </c>
      <c r="GM321" s="183" t="str">
        <f t="shared" ca="1" si="168"/>
        <v/>
      </c>
      <c r="GN321" s="183" t="str">
        <f t="shared" ca="1" si="168"/>
        <v/>
      </c>
      <c r="GO321" s="183" t="str">
        <f t="shared" ca="1" si="168"/>
        <v/>
      </c>
      <c r="GP321" s="183" t="str">
        <f t="shared" ca="1" si="168"/>
        <v/>
      </c>
      <c r="GQ321" s="183" t="str">
        <f t="shared" ca="1" si="168"/>
        <v/>
      </c>
      <c r="GR321" s="183" t="str">
        <f t="shared" ca="1" si="168"/>
        <v/>
      </c>
      <c r="GS321" s="183" t="str">
        <f t="shared" ca="1" si="168"/>
        <v/>
      </c>
      <c r="GT321" s="183" t="str">
        <f t="shared" ca="1" si="168"/>
        <v/>
      </c>
      <c r="GU321" s="183" t="str">
        <f t="shared" ca="1" si="168"/>
        <v/>
      </c>
      <c r="GV321" s="183" t="str">
        <f t="shared" ca="1" si="168"/>
        <v/>
      </c>
      <c r="GW321" s="183" t="str">
        <f t="shared" ca="1" si="168"/>
        <v/>
      </c>
      <c r="GX321" s="183" t="str">
        <f t="shared" ca="1" si="168"/>
        <v/>
      </c>
      <c r="GY321" s="183" t="str">
        <f t="shared" ca="1" si="168"/>
        <v/>
      </c>
      <c r="GZ321" s="183" t="str">
        <f t="shared" ca="1" si="168"/>
        <v/>
      </c>
      <c r="HA321" s="183" t="str">
        <f t="shared" ca="1" si="168"/>
        <v/>
      </c>
      <c r="HB321" s="183" t="str">
        <f t="shared" ca="1" si="168"/>
        <v/>
      </c>
      <c r="HC321" s="183" t="str">
        <f t="shared" ca="1" si="168"/>
        <v/>
      </c>
      <c r="HD321" s="183" t="str">
        <f t="shared" ca="1" si="168"/>
        <v/>
      </c>
      <c r="HE321" s="183" t="str">
        <f t="shared" ca="1" si="168"/>
        <v/>
      </c>
      <c r="HF321" s="183" t="str">
        <f t="shared" ca="1" si="168"/>
        <v/>
      </c>
      <c r="HG321" s="183" t="str">
        <f t="shared" ca="1" si="168"/>
        <v/>
      </c>
      <c r="HH321" s="183" t="str">
        <f t="shared" ca="1" si="168"/>
        <v/>
      </c>
      <c r="HI321" s="183" t="str">
        <f t="shared" ca="1" si="168"/>
        <v/>
      </c>
      <c r="HJ321" s="183" t="str">
        <f t="shared" ca="1" si="168"/>
        <v/>
      </c>
      <c r="HK321" s="183" t="str">
        <f t="shared" ca="1" si="168"/>
        <v/>
      </c>
      <c r="HL321" s="183" t="str">
        <f t="shared" ca="1" si="168"/>
        <v/>
      </c>
      <c r="HM321" s="183" t="str">
        <f t="shared" ca="1" si="168"/>
        <v/>
      </c>
      <c r="HN321" s="183" t="str">
        <f t="shared" ca="1" si="168"/>
        <v/>
      </c>
      <c r="HO321" s="183" t="str">
        <f t="shared" ca="1" si="168"/>
        <v/>
      </c>
      <c r="HP321" s="183" t="str">
        <f t="shared" ca="1" si="168"/>
        <v/>
      </c>
      <c r="HQ321" s="183" t="str">
        <f t="shared" ca="1" si="168"/>
        <v/>
      </c>
      <c r="HR321" s="183" t="str">
        <f t="shared" ca="1" si="168"/>
        <v/>
      </c>
      <c r="HS321" s="183" t="str">
        <f t="shared" ca="1" si="168"/>
        <v/>
      </c>
      <c r="HT321" s="183" t="str">
        <f t="shared" ca="1" si="168"/>
        <v/>
      </c>
      <c r="HU321" s="183" t="str">
        <f t="shared" ca="1" si="168"/>
        <v/>
      </c>
      <c r="HV321" s="183" t="str">
        <f t="shared" ca="1" si="168"/>
        <v/>
      </c>
      <c r="HW321" s="183" t="str">
        <f t="shared" ca="1" si="168"/>
        <v/>
      </c>
      <c r="HX321" s="183" t="str">
        <f t="shared" ca="1" si="168"/>
        <v/>
      </c>
      <c r="HY321" s="183" t="str">
        <f t="shared" ca="1" si="168"/>
        <v/>
      </c>
    </row>
    <row r="322" spans="173:233" x14ac:dyDescent="0.2">
      <c r="FQ322" s="108" t="str">
        <f>IF('Classe, période, dates, coef'!R26="","",'Classe, période, dates, coef'!R26)</f>
        <v/>
      </c>
      <c r="FR322" s="116" t="str">
        <f>IF('Classe, période, dates, coef'!S26="","",'Classe, période, dates, coef'!S26)</f>
        <v/>
      </c>
      <c r="FS322" s="50">
        <f>'Classe, période, dates, coef'!D25</f>
        <v>0</v>
      </c>
      <c r="FV322" s="28"/>
      <c r="FY322" s="30">
        <f t="shared" si="160"/>
        <v>18</v>
      </c>
      <c r="FZ322" s="123" t="str">
        <f t="shared" si="163"/>
        <v>Elève 18</v>
      </c>
      <c r="GA322" s="179" t="str">
        <f t="shared" ca="1" si="164"/>
        <v/>
      </c>
      <c r="GB322" s="183" t="str">
        <f t="shared" ca="1" si="165"/>
        <v/>
      </c>
      <c r="GC322" s="183" t="str">
        <f t="shared" ca="1" si="168"/>
        <v/>
      </c>
      <c r="GD322" s="183" t="str">
        <f t="shared" ca="1" si="168"/>
        <v/>
      </c>
      <c r="GE322" s="183" t="str">
        <f t="shared" ca="1" si="168"/>
        <v/>
      </c>
      <c r="GF322" s="183" t="str">
        <f t="shared" ca="1" si="168"/>
        <v/>
      </c>
      <c r="GG322" s="183" t="str">
        <f t="shared" ca="1" si="168"/>
        <v/>
      </c>
      <c r="GH322" s="183" t="str">
        <f t="shared" ca="1" si="168"/>
        <v/>
      </c>
      <c r="GI322" s="183" t="str">
        <f t="shared" ca="1" si="168"/>
        <v/>
      </c>
      <c r="GJ322" s="183" t="str">
        <f t="shared" ca="1" si="168"/>
        <v/>
      </c>
      <c r="GK322" s="183" t="str">
        <f t="shared" ca="1" si="168"/>
        <v/>
      </c>
      <c r="GL322" s="183" t="str">
        <f t="shared" ca="1" si="168"/>
        <v/>
      </c>
      <c r="GM322" s="183" t="str">
        <f t="shared" ca="1" si="168"/>
        <v/>
      </c>
      <c r="GN322" s="183" t="str">
        <f t="shared" ca="1" si="168"/>
        <v/>
      </c>
      <c r="GO322" s="183" t="str">
        <f t="shared" ca="1" si="168"/>
        <v/>
      </c>
      <c r="GP322" s="183" t="str">
        <f t="shared" ca="1" si="168"/>
        <v/>
      </c>
      <c r="GQ322" s="183" t="str">
        <f t="shared" ca="1" si="168"/>
        <v/>
      </c>
      <c r="GR322" s="183" t="str">
        <f t="shared" ca="1" si="168"/>
        <v/>
      </c>
      <c r="GS322" s="183" t="str">
        <f t="shared" ca="1" si="168"/>
        <v/>
      </c>
      <c r="GT322" s="183" t="str">
        <f t="shared" ca="1" si="168"/>
        <v/>
      </c>
      <c r="GU322" s="183" t="str">
        <f t="shared" ca="1" si="168"/>
        <v/>
      </c>
      <c r="GV322" s="183" t="str">
        <f t="shared" ca="1" si="168"/>
        <v/>
      </c>
      <c r="GW322" s="183" t="str">
        <f t="shared" ca="1" si="168"/>
        <v/>
      </c>
      <c r="GX322" s="183" t="str">
        <f t="shared" ca="1" si="168"/>
        <v/>
      </c>
      <c r="GY322" s="183" t="str">
        <f t="shared" ca="1" si="168"/>
        <v/>
      </c>
      <c r="GZ322" s="183" t="str">
        <f t="shared" ca="1" si="168"/>
        <v/>
      </c>
      <c r="HA322" s="183" t="str">
        <f t="shared" ca="1" si="168"/>
        <v/>
      </c>
      <c r="HB322" s="183" t="str">
        <f t="shared" ca="1" si="168"/>
        <v/>
      </c>
      <c r="HC322" s="183" t="str">
        <f t="shared" ca="1" si="168"/>
        <v/>
      </c>
      <c r="HD322" s="183" t="str">
        <f t="shared" ca="1" si="168"/>
        <v/>
      </c>
      <c r="HE322" s="183" t="str">
        <f t="shared" ca="1" si="168"/>
        <v/>
      </c>
      <c r="HF322" s="183" t="str">
        <f t="shared" ca="1" si="168"/>
        <v/>
      </c>
      <c r="HG322" s="183" t="str">
        <f t="shared" ca="1" si="168"/>
        <v/>
      </c>
      <c r="HH322" s="183" t="str">
        <f t="shared" ca="1" si="168"/>
        <v/>
      </c>
      <c r="HI322" s="183" t="str">
        <f t="shared" ca="1" si="168"/>
        <v/>
      </c>
      <c r="HJ322" s="183" t="str">
        <f t="shared" ca="1" si="168"/>
        <v/>
      </c>
      <c r="HK322" s="183" t="str">
        <f t="shared" ca="1" si="168"/>
        <v/>
      </c>
      <c r="HL322" s="183" t="str">
        <f t="shared" ca="1" si="168"/>
        <v/>
      </c>
      <c r="HM322" s="183" t="str">
        <f t="shared" ca="1" si="168"/>
        <v/>
      </c>
      <c r="HN322" s="183" t="str">
        <f t="shared" ca="1" si="168"/>
        <v/>
      </c>
      <c r="HO322" s="183" t="str">
        <f t="shared" ca="1" si="168"/>
        <v/>
      </c>
      <c r="HP322" s="183" t="str">
        <f t="shared" ca="1" si="168"/>
        <v/>
      </c>
      <c r="HQ322" s="183" t="str">
        <f t="shared" ca="1" si="168"/>
        <v/>
      </c>
      <c r="HR322" s="183" t="str">
        <f t="shared" ca="1" si="168"/>
        <v/>
      </c>
      <c r="HS322" s="183" t="str">
        <f t="shared" ca="1" si="168"/>
        <v/>
      </c>
      <c r="HT322" s="183" t="str">
        <f t="shared" ca="1" si="168"/>
        <v/>
      </c>
      <c r="HU322" s="183" t="str">
        <f t="shared" ca="1" si="168"/>
        <v/>
      </c>
      <c r="HV322" s="183" t="str">
        <f t="shared" ca="1" si="168"/>
        <v/>
      </c>
      <c r="HW322" s="183" t="str">
        <f t="shared" ca="1" si="168"/>
        <v/>
      </c>
      <c r="HX322" s="183" t="str">
        <f t="shared" ca="1" si="168"/>
        <v/>
      </c>
      <c r="HY322" s="183" t="str">
        <f t="shared" ca="1" si="168"/>
        <v/>
      </c>
    </row>
    <row r="323" spans="173:233" x14ac:dyDescent="0.2">
      <c r="FQ323" s="108" t="str">
        <f>IF('Classe, période, dates, coef'!R27="","",'Classe, période, dates, coef'!R27)</f>
        <v/>
      </c>
      <c r="FR323" s="116" t="str">
        <f>IF('Classe, période, dates, coef'!S27="","",'Classe, période, dates, coef'!S27)</f>
        <v/>
      </c>
      <c r="FS323" s="50">
        <f>'Classe, période, dates, coef'!D26</f>
        <v>0</v>
      </c>
      <c r="FV323" s="28"/>
      <c r="FY323" s="30">
        <f t="shared" si="160"/>
        <v>19</v>
      </c>
      <c r="FZ323" s="123" t="str">
        <f t="shared" si="163"/>
        <v>Elève 19</v>
      </c>
      <c r="GA323" s="179" t="str">
        <f t="shared" ca="1" si="164"/>
        <v/>
      </c>
      <c r="GB323" s="183" t="str">
        <f t="shared" ca="1" si="165"/>
        <v/>
      </c>
      <c r="GC323" s="183" t="str">
        <f t="shared" ca="1" si="168"/>
        <v/>
      </c>
      <c r="GD323" s="183" t="str">
        <f t="shared" ca="1" si="168"/>
        <v/>
      </c>
      <c r="GE323" s="183" t="str">
        <f t="shared" ca="1" si="168"/>
        <v/>
      </c>
      <c r="GF323" s="183" t="str">
        <f t="shared" ca="1" si="168"/>
        <v/>
      </c>
      <c r="GG323" s="183" t="str">
        <f t="shared" ca="1" si="168"/>
        <v/>
      </c>
      <c r="GH323" s="183" t="str">
        <f t="shared" ca="1" si="168"/>
        <v/>
      </c>
      <c r="GI323" s="183" t="str">
        <f t="shared" ca="1" si="168"/>
        <v/>
      </c>
      <c r="GJ323" s="183" t="str">
        <f t="shared" ca="1" si="168"/>
        <v/>
      </c>
      <c r="GK323" s="183" t="str">
        <f t="shared" ca="1" si="168"/>
        <v/>
      </c>
      <c r="GL323" s="183" t="str">
        <f t="shared" ca="1" si="168"/>
        <v/>
      </c>
      <c r="GM323" s="183" t="str">
        <f t="shared" ca="1" si="168"/>
        <v/>
      </c>
      <c r="GN323" s="183" t="str">
        <f t="shared" ca="1" si="168"/>
        <v/>
      </c>
      <c r="GO323" s="183" t="str">
        <f t="shared" ca="1" si="168"/>
        <v/>
      </c>
      <c r="GP323" s="183" t="str">
        <f t="shared" ca="1" si="168"/>
        <v/>
      </c>
      <c r="GQ323" s="183" t="str">
        <f t="shared" ca="1" si="168"/>
        <v/>
      </c>
      <c r="GR323" s="183" t="str">
        <f t="shared" ca="1" si="168"/>
        <v/>
      </c>
      <c r="GS323" s="183" t="str">
        <f t="shared" ca="1" si="168"/>
        <v/>
      </c>
      <c r="GT323" s="183" t="str">
        <f t="shared" ca="1" si="168"/>
        <v/>
      </c>
      <c r="GU323" s="183" t="str">
        <f t="shared" ca="1" si="168"/>
        <v/>
      </c>
      <c r="GV323" s="183" t="str">
        <f t="shared" ca="1" si="168"/>
        <v/>
      </c>
      <c r="GW323" s="183" t="str">
        <f t="shared" ca="1" si="168"/>
        <v/>
      </c>
      <c r="GX323" s="183" t="str">
        <f t="shared" ca="1" si="168"/>
        <v/>
      </c>
      <c r="GY323" s="183" t="str">
        <f t="shared" ca="1" si="168"/>
        <v/>
      </c>
      <c r="GZ323" s="183" t="str">
        <f t="shared" ca="1" si="168"/>
        <v/>
      </c>
      <c r="HA323" s="183" t="str">
        <f t="shared" ca="1" si="168"/>
        <v/>
      </c>
      <c r="HB323" s="183" t="str">
        <f t="shared" ca="1" si="168"/>
        <v/>
      </c>
      <c r="HC323" s="183" t="str">
        <f t="shared" ca="1" si="168"/>
        <v/>
      </c>
      <c r="HD323" s="183" t="str">
        <f t="shared" ca="1" si="168"/>
        <v/>
      </c>
      <c r="HE323" s="183" t="str">
        <f t="shared" ca="1" si="168"/>
        <v/>
      </c>
      <c r="HF323" s="183" t="str">
        <f t="shared" ca="1" si="168"/>
        <v/>
      </c>
      <c r="HG323" s="183" t="str">
        <f t="shared" ca="1" si="168"/>
        <v/>
      </c>
      <c r="HH323" s="183" t="str">
        <f t="shared" ca="1" si="168"/>
        <v/>
      </c>
      <c r="HI323" s="183" t="str">
        <f t="shared" ca="1" si="168"/>
        <v/>
      </c>
      <c r="HJ323" s="183" t="str">
        <f t="shared" ca="1" si="168"/>
        <v/>
      </c>
      <c r="HK323" s="183" t="str">
        <f t="shared" ca="1" si="168"/>
        <v/>
      </c>
      <c r="HL323" s="183" t="str">
        <f t="shared" ca="1" si="168"/>
        <v/>
      </c>
      <c r="HM323" s="183" t="str">
        <f t="shared" ca="1" si="168"/>
        <v/>
      </c>
      <c r="HN323" s="183" t="str">
        <f t="shared" ca="1" si="168"/>
        <v/>
      </c>
      <c r="HO323" s="183" t="str">
        <f t="shared" ca="1" si="168"/>
        <v/>
      </c>
      <c r="HP323" s="183" t="str">
        <f t="shared" ca="1" si="168"/>
        <v/>
      </c>
      <c r="HQ323" s="183" t="str">
        <f t="shared" ca="1" si="168"/>
        <v/>
      </c>
      <c r="HR323" s="183" t="str">
        <f t="shared" ca="1" si="168"/>
        <v/>
      </c>
      <c r="HS323" s="183" t="str">
        <f t="shared" ca="1" si="168"/>
        <v/>
      </c>
      <c r="HT323" s="183" t="str">
        <f t="shared" ca="1" si="168"/>
        <v/>
      </c>
      <c r="HU323" s="183" t="str">
        <f t="shared" ca="1" si="168"/>
        <v/>
      </c>
      <c r="HV323" s="183" t="str">
        <f t="shared" ca="1" si="168"/>
        <v/>
      </c>
      <c r="HW323" s="183" t="str">
        <f t="shared" ca="1" si="168"/>
        <v/>
      </c>
      <c r="HX323" s="183" t="str">
        <f t="shared" ca="1" si="168"/>
        <v/>
      </c>
      <c r="HY323" s="183" t="str">
        <f t="shared" ca="1" si="168"/>
        <v/>
      </c>
    </row>
    <row r="324" spans="173:233" x14ac:dyDescent="0.2">
      <c r="FQ324" s="108" t="str">
        <f>IF('Classe, période, dates, coef'!R28="","",'Classe, période, dates, coef'!R28)</f>
        <v/>
      </c>
      <c r="FR324" s="116" t="str">
        <f>IF('Classe, période, dates, coef'!S28="","",'Classe, période, dates, coef'!S28)</f>
        <v/>
      </c>
      <c r="FS324" s="50">
        <f>'Classe, période, dates, coef'!D27</f>
        <v>0</v>
      </c>
      <c r="FV324" s="28"/>
      <c r="FY324" s="30">
        <f t="shared" si="160"/>
        <v>20</v>
      </c>
      <c r="FZ324" s="123" t="str">
        <f t="shared" si="163"/>
        <v>Elève 20</v>
      </c>
      <c r="GA324" s="179" t="str">
        <f t="shared" ca="1" si="164"/>
        <v/>
      </c>
      <c r="GB324" s="183" t="str">
        <f t="shared" ca="1" si="165"/>
        <v/>
      </c>
      <c r="GC324" s="183" t="str">
        <f t="shared" ca="1" si="168"/>
        <v/>
      </c>
      <c r="GD324" s="183" t="str">
        <f t="shared" ca="1" si="168"/>
        <v/>
      </c>
      <c r="GE324" s="183" t="str">
        <f t="shared" ca="1" si="168"/>
        <v/>
      </c>
      <c r="GF324" s="183" t="str">
        <f t="shared" ca="1" si="168"/>
        <v/>
      </c>
      <c r="GG324" s="183" t="str">
        <f t="shared" ca="1" si="168"/>
        <v/>
      </c>
      <c r="GH324" s="183" t="str">
        <f t="shared" ca="1" si="168"/>
        <v/>
      </c>
      <c r="GI324" s="183" t="str">
        <f t="shared" ca="1" si="168"/>
        <v/>
      </c>
      <c r="GJ324" s="183" t="str">
        <f t="shared" ca="1" si="168"/>
        <v/>
      </c>
      <c r="GK324" s="183" t="str">
        <f t="shared" ca="1" si="168"/>
        <v/>
      </c>
      <c r="GL324" s="183" t="str">
        <f t="shared" ca="1" si="168"/>
        <v/>
      </c>
      <c r="GM324" s="183" t="str">
        <f t="shared" ca="1" si="168"/>
        <v/>
      </c>
      <c r="GN324" s="183" t="str">
        <f t="shared" ca="1" si="168"/>
        <v/>
      </c>
      <c r="GO324" s="183" t="str">
        <f t="shared" ca="1" si="168"/>
        <v/>
      </c>
      <c r="GP324" s="183" t="str">
        <f t="shared" ca="1" si="168"/>
        <v/>
      </c>
      <c r="GQ324" s="183" t="str">
        <f t="shared" ca="1" si="168"/>
        <v/>
      </c>
      <c r="GR324" s="183" t="str">
        <f t="shared" ca="1" si="168"/>
        <v/>
      </c>
      <c r="GS324" s="183" t="str">
        <f t="shared" ca="1" si="168"/>
        <v/>
      </c>
      <c r="GT324" s="183" t="str">
        <f t="shared" ca="1" si="168"/>
        <v/>
      </c>
      <c r="GU324" s="183" t="str">
        <f t="shared" ca="1" si="168"/>
        <v/>
      </c>
      <c r="GV324" s="183" t="str">
        <f t="shared" ca="1" si="168"/>
        <v/>
      </c>
      <c r="GW324" s="183" t="str">
        <f t="shared" ca="1" si="168"/>
        <v/>
      </c>
      <c r="GX324" s="183" t="str">
        <f t="shared" ca="1" si="168"/>
        <v/>
      </c>
      <c r="GY324" s="183" t="str">
        <f t="shared" ca="1" si="168"/>
        <v/>
      </c>
      <c r="GZ324" s="183" t="str">
        <f t="shared" ca="1" si="168"/>
        <v/>
      </c>
      <c r="HA324" s="183" t="str">
        <f t="shared" ca="1" si="168"/>
        <v/>
      </c>
      <c r="HB324" s="183" t="str">
        <f t="shared" ca="1" si="168"/>
        <v/>
      </c>
      <c r="HC324" s="183" t="str">
        <f t="shared" ca="1" si="168"/>
        <v/>
      </c>
      <c r="HD324" s="183" t="str">
        <f t="shared" ca="1" si="168"/>
        <v/>
      </c>
      <c r="HE324" s="183" t="str">
        <f t="shared" ca="1" si="168"/>
        <v/>
      </c>
      <c r="HF324" s="183" t="str">
        <f t="shared" ca="1" si="168"/>
        <v/>
      </c>
      <c r="HG324" s="183" t="str">
        <f t="shared" ca="1" si="168"/>
        <v/>
      </c>
      <c r="HH324" s="183" t="str">
        <f t="shared" ca="1" si="168"/>
        <v/>
      </c>
      <c r="HI324" s="183" t="str">
        <f t="shared" ca="1" si="168"/>
        <v/>
      </c>
      <c r="HJ324" s="183" t="str">
        <f t="shared" ca="1" si="168"/>
        <v/>
      </c>
      <c r="HK324" s="183" t="str">
        <f t="shared" ca="1" si="168"/>
        <v/>
      </c>
      <c r="HL324" s="183" t="str">
        <f t="shared" ca="1" si="168"/>
        <v/>
      </c>
      <c r="HM324" s="183" t="str">
        <f t="shared" ca="1" si="168"/>
        <v/>
      </c>
      <c r="HN324" s="183" t="str">
        <f t="shared" ca="1" si="168"/>
        <v/>
      </c>
      <c r="HO324" s="183" t="str">
        <f t="shared" ca="1" si="168"/>
        <v/>
      </c>
      <c r="HP324" s="183" t="str">
        <f t="shared" ca="1" si="168"/>
        <v/>
      </c>
      <c r="HQ324" s="183" t="str">
        <f t="shared" ca="1" si="168"/>
        <v/>
      </c>
      <c r="HR324" s="183" t="str">
        <f t="shared" ca="1" si="168"/>
        <v/>
      </c>
      <c r="HS324" s="183" t="str">
        <f t="shared" ca="1" si="168"/>
        <v/>
      </c>
      <c r="HT324" s="183" t="str">
        <f t="shared" ca="1" si="168"/>
        <v/>
      </c>
      <c r="HU324" s="183" t="str">
        <f t="shared" ca="1" si="168"/>
        <v/>
      </c>
      <c r="HV324" s="183" t="str">
        <f t="shared" ca="1" si="168"/>
        <v/>
      </c>
      <c r="HW324" s="183" t="str">
        <f t="shared" ca="1" si="168"/>
        <v/>
      </c>
      <c r="HX324" s="183" t="str">
        <f t="shared" ca="1" si="168"/>
        <v/>
      </c>
      <c r="HY324" s="183" t="str">
        <f t="shared" ca="1" si="168"/>
        <v/>
      </c>
    </row>
    <row r="325" spans="173:233" x14ac:dyDescent="0.2">
      <c r="FQ325" s="108" t="str">
        <f>IF('Classe, période, dates, coef'!R29="","",'Classe, période, dates, coef'!R29)</f>
        <v/>
      </c>
      <c r="FR325" s="116" t="str">
        <f>IF('Classe, période, dates, coef'!S29="","",'Classe, période, dates, coef'!S29)</f>
        <v/>
      </c>
      <c r="FS325" s="50">
        <f>'Classe, période, dates, coef'!D28</f>
        <v>0</v>
      </c>
      <c r="FV325" s="28"/>
      <c r="FY325" s="30">
        <f t="shared" si="160"/>
        <v>21</v>
      </c>
      <c r="FZ325" s="123" t="str">
        <f t="shared" si="163"/>
        <v>Elève 21</v>
      </c>
      <c r="GA325" s="179" t="str">
        <f t="shared" ca="1" si="164"/>
        <v/>
      </c>
      <c r="GB325" s="183" t="str">
        <f t="shared" ca="1" si="165"/>
        <v/>
      </c>
      <c r="GC325" s="183" t="str">
        <f t="shared" ca="1" si="168"/>
        <v/>
      </c>
      <c r="GD325" s="183" t="str">
        <f t="shared" ca="1" si="168"/>
        <v/>
      </c>
      <c r="GE325" s="183" t="str">
        <f t="shared" ca="1" si="168"/>
        <v/>
      </c>
      <c r="GF325" s="183" t="str">
        <f t="shared" ca="1" si="168"/>
        <v/>
      </c>
      <c r="GG325" s="183" t="str">
        <f t="shared" ca="1" si="168"/>
        <v/>
      </c>
      <c r="GH325" s="183" t="str">
        <f t="shared" ca="1" si="168"/>
        <v/>
      </c>
      <c r="GI325" s="183" t="str">
        <f t="shared" ca="1" si="168"/>
        <v/>
      </c>
      <c r="GJ325" s="183" t="str">
        <f t="shared" ca="1" si="168"/>
        <v/>
      </c>
      <c r="GK325" s="183" t="str">
        <f t="shared" ca="1" si="168"/>
        <v/>
      </c>
      <c r="GL325" s="183" t="str">
        <f t="shared" ca="1" si="168"/>
        <v/>
      </c>
      <c r="GM325" s="183" t="str">
        <f t="shared" ca="1" si="168"/>
        <v/>
      </c>
      <c r="GN325" s="183" t="str">
        <f t="shared" ca="1" si="168"/>
        <v/>
      </c>
      <c r="GO325" s="183" t="str">
        <f t="shared" ca="1" si="168"/>
        <v/>
      </c>
      <c r="GP325" s="183" t="str">
        <f t="shared" ca="1" si="168"/>
        <v/>
      </c>
      <c r="GQ325" s="183" t="str">
        <f t="shared" ca="1" si="168"/>
        <v/>
      </c>
      <c r="GR325" s="183" t="str">
        <f t="shared" ca="1" si="168"/>
        <v/>
      </c>
      <c r="GS325" s="183" t="str">
        <f t="shared" ca="1" si="168"/>
        <v/>
      </c>
      <c r="GT325" s="183" t="str">
        <f t="shared" ca="1" si="168"/>
        <v/>
      </c>
      <c r="GU325" s="183" t="str">
        <f t="shared" ca="1" si="168"/>
        <v/>
      </c>
      <c r="GV325" s="183" t="str">
        <f t="shared" ca="1" si="168"/>
        <v/>
      </c>
      <c r="GW325" s="183" t="str">
        <f t="shared" ca="1" si="168"/>
        <v/>
      </c>
      <c r="GX325" s="183" t="str">
        <f t="shared" ca="1" si="168"/>
        <v/>
      </c>
      <c r="GY325" s="183" t="str">
        <f t="shared" ca="1" si="168"/>
        <v/>
      </c>
      <c r="GZ325" s="183" t="str">
        <f t="shared" ca="1" si="168"/>
        <v/>
      </c>
      <c r="HA325" s="183" t="str">
        <f t="shared" ca="1" si="168"/>
        <v/>
      </c>
      <c r="HB325" s="183" t="str">
        <f t="shared" ca="1" si="168"/>
        <v/>
      </c>
      <c r="HC325" s="183" t="str">
        <f t="shared" ca="1" si="168"/>
        <v/>
      </c>
      <c r="HD325" s="183" t="str">
        <f t="shared" ca="1" si="168"/>
        <v/>
      </c>
      <c r="HE325" s="183" t="str">
        <f t="shared" ca="1" si="168"/>
        <v/>
      </c>
      <c r="HF325" s="183" t="str">
        <f t="shared" ca="1" si="168"/>
        <v/>
      </c>
      <c r="HG325" s="183" t="str">
        <f t="shared" ca="1" si="168"/>
        <v/>
      </c>
      <c r="HH325" s="183" t="str">
        <f t="shared" ca="1" si="168"/>
        <v/>
      </c>
      <c r="HI325" s="183" t="str">
        <f t="shared" ca="1" si="168"/>
        <v/>
      </c>
      <c r="HJ325" s="183" t="str">
        <f t="shared" ca="1" si="168"/>
        <v/>
      </c>
      <c r="HK325" s="183" t="str">
        <f t="shared" ca="1" si="168"/>
        <v/>
      </c>
      <c r="HL325" s="183" t="str">
        <f t="shared" ca="1" si="168"/>
        <v/>
      </c>
      <c r="HM325" s="183" t="str">
        <f t="shared" ca="1" si="168"/>
        <v/>
      </c>
      <c r="HN325" s="183" t="str">
        <f t="shared" ca="1" si="168"/>
        <v/>
      </c>
      <c r="HO325" s="183" t="str">
        <f t="shared" ca="1" si="168"/>
        <v/>
      </c>
      <c r="HP325" s="183" t="str">
        <f t="shared" ca="1" si="168"/>
        <v/>
      </c>
      <c r="HQ325" s="183" t="str">
        <f t="shared" ca="1" si="168"/>
        <v/>
      </c>
      <c r="HR325" s="183" t="str">
        <f t="shared" ca="1" si="168"/>
        <v/>
      </c>
      <c r="HS325" s="183" t="str">
        <f t="shared" ca="1" si="168"/>
        <v/>
      </c>
      <c r="HT325" s="183" t="str">
        <f t="shared" ca="1" si="168"/>
        <v/>
      </c>
      <c r="HU325" s="183" t="str">
        <f t="shared" ca="1" si="168"/>
        <v/>
      </c>
      <c r="HV325" s="183" t="str">
        <f t="shared" ca="1" si="168"/>
        <v/>
      </c>
      <c r="HW325" s="183" t="str">
        <f t="shared" ca="1" si="168"/>
        <v/>
      </c>
      <c r="HX325" s="183" t="str">
        <f t="shared" ca="1" si="168"/>
        <v/>
      </c>
      <c r="HY325" s="183" t="str">
        <f t="shared" ca="1" si="168"/>
        <v/>
      </c>
    </row>
    <row r="326" spans="173:233" x14ac:dyDescent="0.2">
      <c r="FQ326" s="108" t="str">
        <f>IF('Classe, période, dates, coef'!R30="","",'Classe, période, dates, coef'!R30)</f>
        <v/>
      </c>
      <c r="FR326" s="116" t="str">
        <f>IF('Classe, période, dates, coef'!S30="","",'Classe, période, dates, coef'!S30)</f>
        <v/>
      </c>
      <c r="FS326" s="50">
        <f>'Classe, période, dates, coef'!D29</f>
        <v>0</v>
      </c>
      <c r="FV326" s="28"/>
      <c r="FY326" s="30">
        <f t="shared" si="160"/>
        <v>22</v>
      </c>
      <c r="FZ326" s="123" t="str">
        <f t="shared" si="163"/>
        <v>Elève 22</v>
      </c>
      <c r="GA326" s="179" t="str">
        <f t="shared" ca="1" si="164"/>
        <v/>
      </c>
      <c r="GB326" s="183" t="str">
        <f t="shared" ca="1" si="165"/>
        <v/>
      </c>
      <c r="GC326" s="183" t="str">
        <f t="shared" ca="1" si="168"/>
        <v/>
      </c>
      <c r="GD326" s="183" t="str">
        <f t="shared" ca="1" si="168"/>
        <v/>
      </c>
      <c r="GE326" s="183" t="str">
        <f t="shared" ca="1" si="168"/>
        <v/>
      </c>
      <c r="GF326" s="183" t="str">
        <f t="shared" ca="1" si="168"/>
        <v/>
      </c>
      <c r="GG326" s="183" t="str">
        <f t="shared" ca="1" si="168"/>
        <v/>
      </c>
      <c r="GH326" s="183" t="str">
        <f t="shared" ca="1" si="168"/>
        <v/>
      </c>
      <c r="GI326" s="183" t="str">
        <f t="shared" ref="GC326:HY331" ca="1" si="169">INDIRECT("'"&amp;$FZ326&amp;"'!"&amp;GI$300&amp;GI$301)</f>
        <v/>
      </c>
      <c r="GJ326" s="183" t="str">
        <f t="shared" ca="1" si="169"/>
        <v/>
      </c>
      <c r="GK326" s="183" t="str">
        <f t="shared" ca="1" si="169"/>
        <v/>
      </c>
      <c r="GL326" s="183" t="str">
        <f t="shared" ca="1" si="169"/>
        <v/>
      </c>
      <c r="GM326" s="183" t="str">
        <f t="shared" ca="1" si="169"/>
        <v/>
      </c>
      <c r="GN326" s="183" t="str">
        <f t="shared" ca="1" si="169"/>
        <v/>
      </c>
      <c r="GO326" s="183" t="str">
        <f t="shared" ca="1" si="169"/>
        <v/>
      </c>
      <c r="GP326" s="183" t="str">
        <f t="shared" ca="1" si="169"/>
        <v/>
      </c>
      <c r="GQ326" s="183" t="str">
        <f t="shared" ca="1" si="169"/>
        <v/>
      </c>
      <c r="GR326" s="183" t="str">
        <f t="shared" ca="1" si="169"/>
        <v/>
      </c>
      <c r="GS326" s="183" t="str">
        <f t="shared" ca="1" si="169"/>
        <v/>
      </c>
      <c r="GT326" s="183" t="str">
        <f t="shared" ca="1" si="169"/>
        <v/>
      </c>
      <c r="GU326" s="183" t="str">
        <f t="shared" ca="1" si="169"/>
        <v/>
      </c>
      <c r="GV326" s="183" t="str">
        <f t="shared" ca="1" si="169"/>
        <v/>
      </c>
      <c r="GW326" s="183" t="str">
        <f t="shared" ca="1" si="169"/>
        <v/>
      </c>
      <c r="GX326" s="183" t="str">
        <f t="shared" ca="1" si="169"/>
        <v/>
      </c>
      <c r="GY326" s="183" t="str">
        <f t="shared" ca="1" si="169"/>
        <v/>
      </c>
      <c r="GZ326" s="183" t="str">
        <f t="shared" ca="1" si="169"/>
        <v/>
      </c>
      <c r="HA326" s="183" t="str">
        <f t="shared" ca="1" si="169"/>
        <v/>
      </c>
      <c r="HB326" s="183" t="str">
        <f t="shared" ca="1" si="169"/>
        <v/>
      </c>
      <c r="HC326" s="183" t="str">
        <f t="shared" ca="1" si="169"/>
        <v/>
      </c>
      <c r="HD326" s="183" t="str">
        <f t="shared" ca="1" si="169"/>
        <v/>
      </c>
      <c r="HE326" s="183" t="str">
        <f t="shared" ca="1" si="169"/>
        <v/>
      </c>
      <c r="HF326" s="183" t="str">
        <f t="shared" ca="1" si="169"/>
        <v/>
      </c>
      <c r="HG326" s="183" t="str">
        <f t="shared" ca="1" si="169"/>
        <v/>
      </c>
      <c r="HH326" s="183" t="str">
        <f t="shared" ca="1" si="169"/>
        <v/>
      </c>
      <c r="HI326" s="183" t="str">
        <f t="shared" ca="1" si="169"/>
        <v/>
      </c>
      <c r="HJ326" s="183" t="str">
        <f t="shared" ca="1" si="169"/>
        <v/>
      </c>
      <c r="HK326" s="183" t="str">
        <f t="shared" ca="1" si="169"/>
        <v/>
      </c>
      <c r="HL326" s="183" t="str">
        <f t="shared" ca="1" si="169"/>
        <v/>
      </c>
      <c r="HM326" s="183" t="str">
        <f t="shared" ca="1" si="169"/>
        <v/>
      </c>
      <c r="HN326" s="183" t="str">
        <f t="shared" ca="1" si="169"/>
        <v/>
      </c>
      <c r="HO326" s="183" t="str">
        <f t="shared" ca="1" si="169"/>
        <v/>
      </c>
      <c r="HP326" s="183" t="str">
        <f t="shared" ca="1" si="169"/>
        <v/>
      </c>
      <c r="HQ326" s="183" t="str">
        <f t="shared" ca="1" si="169"/>
        <v/>
      </c>
      <c r="HR326" s="183" t="str">
        <f t="shared" ca="1" si="169"/>
        <v/>
      </c>
      <c r="HS326" s="183" t="str">
        <f t="shared" ca="1" si="169"/>
        <v/>
      </c>
      <c r="HT326" s="183" t="str">
        <f t="shared" ca="1" si="169"/>
        <v/>
      </c>
      <c r="HU326" s="183" t="str">
        <f t="shared" ca="1" si="169"/>
        <v/>
      </c>
      <c r="HV326" s="183" t="str">
        <f t="shared" ca="1" si="169"/>
        <v/>
      </c>
      <c r="HW326" s="183" t="str">
        <f t="shared" ca="1" si="169"/>
        <v/>
      </c>
      <c r="HX326" s="183" t="str">
        <f t="shared" ca="1" si="169"/>
        <v/>
      </c>
      <c r="HY326" s="183" t="str">
        <f t="shared" ca="1" si="169"/>
        <v/>
      </c>
    </row>
    <row r="327" spans="173:233" x14ac:dyDescent="0.2">
      <c r="FQ327" s="108" t="str">
        <f>IF('Classe, période, dates, coef'!R31="","",'Classe, période, dates, coef'!R31)</f>
        <v/>
      </c>
      <c r="FR327" s="116" t="str">
        <f>IF('Classe, période, dates, coef'!S31="","",'Classe, période, dates, coef'!S31)</f>
        <v/>
      </c>
      <c r="FS327" s="50">
        <f>'Classe, période, dates, coef'!D30</f>
        <v>0</v>
      </c>
      <c r="FV327" s="28"/>
      <c r="FY327" s="30">
        <f t="shared" si="160"/>
        <v>23</v>
      </c>
      <c r="FZ327" s="123" t="str">
        <f t="shared" si="163"/>
        <v>Elève 23</v>
      </c>
      <c r="GA327" s="179" t="str">
        <f t="shared" ca="1" si="164"/>
        <v/>
      </c>
      <c r="GB327" s="183" t="str">
        <f t="shared" ca="1" si="165"/>
        <v/>
      </c>
      <c r="GC327" s="183" t="str">
        <f t="shared" ca="1" si="169"/>
        <v/>
      </c>
      <c r="GD327" s="183" t="str">
        <f t="shared" ca="1" si="169"/>
        <v/>
      </c>
      <c r="GE327" s="183" t="str">
        <f t="shared" ca="1" si="169"/>
        <v/>
      </c>
      <c r="GF327" s="183" t="str">
        <f t="shared" ca="1" si="169"/>
        <v/>
      </c>
      <c r="GG327" s="183" t="str">
        <f t="shared" ca="1" si="169"/>
        <v/>
      </c>
      <c r="GH327" s="183" t="str">
        <f t="shared" ca="1" si="169"/>
        <v/>
      </c>
      <c r="GI327" s="183" t="str">
        <f t="shared" ca="1" si="169"/>
        <v/>
      </c>
      <c r="GJ327" s="183" t="str">
        <f t="shared" ca="1" si="169"/>
        <v/>
      </c>
      <c r="GK327" s="183" t="str">
        <f t="shared" ca="1" si="169"/>
        <v/>
      </c>
      <c r="GL327" s="183" t="str">
        <f t="shared" ca="1" si="169"/>
        <v/>
      </c>
      <c r="GM327" s="183" t="str">
        <f t="shared" ca="1" si="169"/>
        <v/>
      </c>
      <c r="GN327" s="183" t="str">
        <f t="shared" ca="1" si="169"/>
        <v/>
      </c>
      <c r="GO327" s="183" t="str">
        <f t="shared" ca="1" si="169"/>
        <v/>
      </c>
      <c r="GP327" s="183" t="str">
        <f t="shared" ca="1" si="169"/>
        <v/>
      </c>
      <c r="GQ327" s="183" t="str">
        <f t="shared" ca="1" si="169"/>
        <v/>
      </c>
      <c r="GR327" s="183" t="str">
        <f t="shared" ca="1" si="169"/>
        <v/>
      </c>
      <c r="GS327" s="183" t="str">
        <f t="shared" ca="1" si="169"/>
        <v/>
      </c>
      <c r="GT327" s="183" t="str">
        <f t="shared" ca="1" si="169"/>
        <v/>
      </c>
      <c r="GU327" s="183" t="str">
        <f t="shared" ca="1" si="169"/>
        <v/>
      </c>
      <c r="GV327" s="183" t="str">
        <f t="shared" ca="1" si="169"/>
        <v/>
      </c>
      <c r="GW327" s="183" t="str">
        <f t="shared" ca="1" si="169"/>
        <v/>
      </c>
      <c r="GX327" s="183" t="str">
        <f t="shared" ca="1" si="169"/>
        <v/>
      </c>
      <c r="GY327" s="183" t="str">
        <f t="shared" ca="1" si="169"/>
        <v/>
      </c>
      <c r="GZ327" s="183" t="str">
        <f t="shared" ca="1" si="169"/>
        <v/>
      </c>
      <c r="HA327" s="183" t="str">
        <f t="shared" ca="1" si="169"/>
        <v/>
      </c>
      <c r="HB327" s="183" t="str">
        <f t="shared" ca="1" si="169"/>
        <v/>
      </c>
      <c r="HC327" s="183" t="str">
        <f t="shared" ca="1" si="169"/>
        <v/>
      </c>
      <c r="HD327" s="183" t="str">
        <f t="shared" ca="1" si="169"/>
        <v/>
      </c>
      <c r="HE327" s="183" t="str">
        <f t="shared" ca="1" si="169"/>
        <v/>
      </c>
      <c r="HF327" s="183" t="str">
        <f t="shared" ca="1" si="169"/>
        <v/>
      </c>
      <c r="HG327" s="183" t="str">
        <f t="shared" ca="1" si="169"/>
        <v/>
      </c>
      <c r="HH327" s="183" t="str">
        <f t="shared" ca="1" si="169"/>
        <v/>
      </c>
      <c r="HI327" s="183" t="str">
        <f t="shared" ca="1" si="169"/>
        <v/>
      </c>
      <c r="HJ327" s="183" t="str">
        <f t="shared" ca="1" si="169"/>
        <v/>
      </c>
      <c r="HK327" s="183" t="str">
        <f t="shared" ca="1" si="169"/>
        <v/>
      </c>
      <c r="HL327" s="183" t="str">
        <f t="shared" ca="1" si="169"/>
        <v/>
      </c>
      <c r="HM327" s="183" t="str">
        <f t="shared" ca="1" si="169"/>
        <v/>
      </c>
      <c r="HN327" s="183" t="str">
        <f t="shared" ca="1" si="169"/>
        <v/>
      </c>
      <c r="HO327" s="183" t="str">
        <f t="shared" ca="1" si="169"/>
        <v/>
      </c>
      <c r="HP327" s="183" t="str">
        <f t="shared" ca="1" si="169"/>
        <v/>
      </c>
      <c r="HQ327" s="183" t="str">
        <f t="shared" ca="1" si="169"/>
        <v/>
      </c>
      <c r="HR327" s="183" t="str">
        <f t="shared" ca="1" si="169"/>
        <v/>
      </c>
      <c r="HS327" s="183" t="str">
        <f t="shared" ca="1" si="169"/>
        <v/>
      </c>
      <c r="HT327" s="183" t="str">
        <f t="shared" ca="1" si="169"/>
        <v/>
      </c>
      <c r="HU327" s="183" t="str">
        <f t="shared" ca="1" si="169"/>
        <v/>
      </c>
      <c r="HV327" s="183" t="str">
        <f t="shared" ca="1" si="169"/>
        <v/>
      </c>
      <c r="HW327" s="183" t="str">
        <f t="shared" ca="1" si="169"/>
        <v/>
      </c>
      <c r="HX327" s="183" t="str">
        <f t="shared" ca="1" si="169"/>
        <v/>
      </c>
      <c r="HY327" s="183" t="str">
        <f t="shared" ca="1" si="169"/>
        <v/>
      </c>
    </row>
    <row r="328" spans="173:233" x14ac:dyDescent="0.2">
      <c r="FQ328" s="108" t="str">
        <f>IF('Classe, période, dates, coef'!R32="","",'Classe, période, dates, coef'!R32)</f>
        <v/>
      </c>
      <c r="FR328" s="116" t="str">
        <f>IF('Classe, période, dates, coef'!S32="","",'Classe, période, dates, coef'!S32)</f>
        <v/>
      </c>
      <c r="FS328" s="50">
        <f>'Classe, période, dates, coef'!D31</f>
        <v>0</v>
      </c>
      <c r="FV328" s="28"/>
      <c r="FY328" s="30">
        <f t="shared" si="160"/>
        <v>24</v>
      </c>
      <c r="FZ328" s="123" t="str">
        <f t="shared" si="163"/>
        <v>Elève 24</v>
      </c>
      <c r="GA328" s="179" t="str">
        <f t="shared" ca="1" si="164"/>
        <v/>
      </c>
      <c r="GB328" s="183" t="str">
        <f t="shared" ca="1" si="165"/>
        <v/>
      </c>
      <c r="GC328" s="183" t="str">
        <f t="shared" ca="1" si="169"/>
        <v/>
      </c>
      <c r="GD328" s="183" t="str">
        <f t="shared" ca="1" si="169"/>
        <v/>
      </c>
      <c r="GE328" s="183" t="str">
        <f t="shared" ca="1" si="169"/>
        <v/>
      </c>
      <c r="GF328" s="183" t="str">
        <f t="shared" ca="1" si="169"/>
        <v/>
      </c>
      <c r="GG328" s="183" t="str">
        <f t="shared" ca="1" si="169"/>
        <v/>
      </c>
      <c r="GH328" s="183" t="str">
        <f t="shared" ca="1" si="169"/>
        <v/>
      </c>
      <c r="GI328" s="183" t="str">
        <f t="shared" ca="1" si="169"/>
        <v/>
      </c>
      <c r="GJ328" s="183" t="str">
        <f t="shared" ca="1" si="169"/>
        <v/>
      </c>
      <c r="GK328" s="183" t="str">
        <f t="shared" ca="1" si="169"/>
        <v/>
      </c>
      <c r="GL328" s="183" t="str">
        <f t="shared" ca="1" si="169"/>
        <v/>
      </c>
      <c r="GM328" s="183" t="str">
        <f t="shared" ca="1" si="169"/>
        <v/>
      </c>
      <c r="GN328" s="183" t="str">
        <f t="shared" ca="1" si="169"/>
        <v/>
      </c>
      <c r="GO328" s="183" t="str">
        <f t="shared" ca="1" si="169"/>
        <v/>
      </c>
      <c r="GP328" s="183" t="str">
        <f t="shared" ca="1" si="169"/>
        <v/>
      </c>
      <c r="GQ328" s="183" t="str">
        <f t="shared" ca="1" si="169"/>
        <v/>
      </c>
      <c r="GR328" s="183" t="str">
        <f t="shared" ca="1" si="169"/>
        <v/>
      </c>
      <c r="GS328" s="183" t="str">
        <f t="shared" ca="1" si="169"/>
        <v/>
      </c>
      <c r="GT328" s="183" t="str">
        <f t="shared" ca="1" si="169"/>
        <v/>
      </c>
      <c r="GU328" s="183" t="str">
        <f t="shared" ca="1" si="169"/>
        <v/>
      </c>
      <c r="GV328" s="183" t="str">
        <f t="shared" ca="1" si="169"/>
        <v/>
      </c>
      <c r="GW328" s="183" t="str">
        <f t="shared" ca="1" si="169"/>
        <v/>
      </c>
      <c r="GX328" s="183" t="str">
        <f t="shared" ca="1" si="169"/>
        <v/>
      </c>
      <c r="GY328" s="183" t="str">
        <f t="shared" ca="1" si="169"/>
        <v/>
      </c>
      <c r="GZ328" s="183" t="str">
        <f t="shared" ca="1" si="169"/>
        <v/>
      </c>
      <c r="HA328" s="183" t="str">
        <f t="shared" ca="1" si="169"/>
        <v/>
      </c>
      <c r="HB328" s="183" t="str">
        <f t="shared" ca="1" si="169"/>
        <v/>
      </c>
      <c r="HC328" s="183" t="str">
        <f t="shared" ca="1" si="169"/>
        <v/>
      </c>
      <c r="HD328" s="183" t="str">
        <f t="shared" ca="1" si="169"/>
        <v/>
      </c>
      <c r="HE328" s="183" t="str">
        <f t="shared" ca="1" si="169"/>
        <v/>
      </c>
      <c r="HF328" s="183" t="str">
        <f t="shared" ca="1" si="169"/>
        <v/>
      </c>
      <c r="HG328" s="183" t="str">
        <f t="shared" ca="1" si="169"/>
        <v/>
      </c>
      <c r="HH328" s="183" t="str">
        <f t="shared" ca="1" si="169"/>
        <v/>
      </c>
      <c r="HI328" s="183" t="str">
        <f t="shared" ca="1" si="169"/>
        <v/>
      </c>
      <c r="HJ328" s="183" t="str">
        <f t="shared" ca="1" si="169"/>
        <v/>
      </c>
      <c r="HK328" s="183" t="str">
        <f t="shared" ca="1" si="169"/>
        <v/>
      </c>
      <c r="HL328" s="183" t="str">
        <f t="shared" ca="1" si="169"/>
        <v/>
      </c>
      <c r="HM328" s="183" t="str">
        <f t="shared" ca="1" si="169"/>
        <v/>
      </c>
      <c r="HN328" s="183" t="str">
        <f t="shared" ca="1" si="169"/>
        <v/>
      </c>
      <c r="HO328" s="183" t="str">
        <f t="shared" ca="1" si="169"/>
        <v/>
      </c>
      <c r="HP328" s="183" t="str">
        <f t="shared" ca="1" si="169"/>
        <v/>
      </c>
      <c r="HQ328" s="183" t="str">
        <f t="shared" ca="1" si="169"/>
        <v/>
      </c>
      <c r="HR328" s="183" t="str">
        <f t="shared" ca="1" si="169"/>
        <v/>
      </c>
      <c r="HS328" s="183" t="str">
        <f t="shared" ca="1" si="169"/>
        <v/>
      </c>
      <c r="HT328" s="183" t="str">
        <f t="shared" ca="1" si="169"/>
        <v/>
      </c>
      <c r="HU328" s="183" t="str">
        <f t="shared" ca="1" si="169"/>
        <v/>
      </c>
      <c r="HV328" s="183" t="str">
        <f t="shared" ca="1" si="169"/>
        <v/>
      </c>
      <c r="HW328" s="183" t="str">
        <f t="shared" ca="1" si="169"/>
        <v/>
      </c>
      <c r="HX328" s="183" t="str">
        <f t="shared" ca="1" si="169"/>
        <v/>
      </c>
      <c r="HY328" s="183" t="str">
        <f t="shared" ca="1" si="169"/>
        <v/>
      </c>
    </row>
    <row r="329" spans="173:233" x14ac:dyDescent="0.2">
      <c r="FQ329" s="117" t="str">
        <f>IF('Classe, période, dates, coef'!V8="","",'Classe, période, dates, coef'!V8)</f>
        <v/>
      </c>
      <c r="FR329" s="118" t="str">
        <f>IF('Classe, période, dates, coef'!W8="","",'Classe, période, dates, coef'!W8)</f>
        <v/>
      </c>
      <c r="FS329" s="50">
        <f>'Classe, période, dates, coef'!D32</f>
        <v>0</v>
      </c>
      <c r="FV329" s="28"/>
      <c r="FY329" s="30">
        <f t="shared" si="160"/>
        <v>25</v>
      </c>
      <c r="FZ329" s="123" t="str">
        <f t="shared" si="163"/>
        <v>Elève 25</v>
      </c>
      <c r="GA329" s="179" t="str">
        <f t="shared" ca="1" si="164"/>
        <v/>
      </c>
      <c r="GB329" s="183" t="str">
        <f t="shared" ca="1" si="165"/>
        <v/>
      </c>
      <c r="GC329" s="183" t="str">
        <f t="shared" ca="1" si="169"/>
        <v/>
      </c>
      <c r="GD329" s="183" t="str">
        <f t="shared" ca="1" si="169"/>
        <v/>
      </c>
      <c r="GE329" s="183" t="str">
        <f t="shared" ca="1" si="169"/>
        <v/>
      </c>
      <c r="GF329" s="183" t="str">
        <f t="shared" ca="1" si="169"/>
        <v/>
      </c>
      <c r="GG329" s="183" t="str">
        <f t="shared" ca="1" si="169"/>
        <v/>
      </c>
      <c r="GH329" s="183" t="str">
        <f t="shared" ca="1" si="169"/>
        <v/>
      </c>
      <c r="GI329" s="183" t="str">
        <f t="shared" ca="1" si="169"/>
        <v/>
      </c>
      <c r="GJ329" s="183" t="str">
        <f t="shared" ca="1" si="169"/>
        <v/>
      </c>
      <c r="GK329" s="183" t="str">
        <f t="shared" ca="1" si="169"/>
        <v/>
      </c>
      <c r="GL329" s="183" t="str">
        <f t="shared" ca="1" si="169"/>
        <v/>
      </c>
      <c r="GM329" s="183" t="str">
        <f t="shared" ca="1" si="169"/>
        <v/>
      </c>
      <c r="GN329" s="183" t="str">
        <f t="shared" ca="1" si="169"/>
        <v/>
      </c>
      <c r="GO329" s="183" t="str">
        <f t="shared" ca="1" si="169"/>
        <v/>
      </c>
      <c r="GP329" s="183" t="str">
        <f t="shared" ca="1" si="169"/>
        <v/>
      </c>
      <c r="GQ329" s="183" t="str">
        <f t="shared" ca="1" si="169"/>
        <v/>
      </c>
      <c r="GR329" s="183" t="str">
        <f t="shared" ca="1" si="169"/>
        <v/>
      </c>
      <c r="GS329" s="183" t="str">
        <f t="shared" ca="1" si="169"/>
        <v/>
      </c>
      <c r="GT329" s="183" t="str">
        <f t="shared" ca="1" si="169"/>
        <v/>
      </c>
      <c r="GU329" s="183" t="str">
        <f t="shared" ca="1" si="169"/>
        <v/>
      </c>
      <c r="GV329" s="183" t="str">
        <f t="shared" ca="1" si="169"/>
        <v/>
      </c>
      <c r="GW329" s="183" t="str">
        <f t="shared" ca="1" si="169"/>
        <v/>
      </c>
      <c r="GX329" s="183" t="str">
        <f t="shared" ca="1" si="169"/>
        <v/>
      </c>
      <c r="GY329" s="183" t="str">
        <f t="shared" ca="1" si="169"/>
        <v/>
      </c>
      <c r="GZ329" s="183" t="str">
        <f t="shared" ca="1" si="169"/>
        <v/>
      </c>
      <c r="HA329" s="183" t="str">
        <f t="shared" ca="1" si="169"/>
        <v/>
      </c>
      <c r="HB329" s="183" t="str">
        <f t="shared" ca="1" si="169"/>
        <v/>
      </c>
      <c r="HC329" s="183" t="str">
        <f t="shared" ca="1" si="169"/>
        <v/>
      </c>
      <c r="HD329" s="183" t="str">
        <f t="shared" ca="1" si="169"/>
        <v/>
      </c>
      <c r="HE329" s="183" t="str">
        <f t="shared" ca="1" si="169"/>
        <v/>
      </c>
      <c r="HF329" s="183" t="str">
        <f t="shared" ca="1" si="169"/>
        <v/>
      </c>
      <c r="HG329" s="183" t="str">
        <f t="shared" ca="1" si="169"/>
        <v/>
      </c>
      <c r="HH329" s="183" t="str">
        <f t="shared" ca="1" si="169"/>
        <v/>
      </c>
      <c r="HI329" s="183" t="str">
        <f t="shared" ca="1" si="169"/>
        <v/>
      </c>
      <c r="HJ329" s="183" t="str">
        <f t="shared" ca="1" si="169"/>
        <v/>
      </c>
      <c r="HK329" s="183" t="str">
        <f t="shared" ca="1" si="169"/>
        <v/>
      </c>
      <c r="HL329" s="183" t="str">
        <f t="shared" ca="1" si="169"/>
        <v/>
      </c>
      <c r="HM329" s="183" t="str">
        <f t="shared" ca="1" si="169"/>
        <v/>
      </c>
      <c r="HN329" s="183" t="str">
        <f t="shared" ca="1" si="169"/>
        <v/>
      </c>
      <c r="HO329" s="183" t="str">
        <f t="shared" ca="1" si="169"/>
        <v/>
      </c>
      <c r="HP329" s="183" t="str">
        <f t="shared" ca="1" si="169"/>
        <v/>
      </c>
      <c r="HQ329" s="183" t="str">
        <f t="shared" ca="1" si="169"/>
        <v/>
      </c>
      <c r="HR329" s="183" t="str">
        <f t="shared" ca="1" si="169"/>
        <v/>
      </c>
      <c r="HS329" s="183" t="str">
        <f t="shared" ca="1" si="169"/>
        <v/>
      </c>
      <c r="HT329" s="183" t="str">
        <f t="shared" ca="1" si="169"/>
        <v/>
      </c>
      <c r="HU329" s="183" t="str">
        <f t="shared" ca="1" si="169"/>
        <v/>
      </c>
      <c r="HV329" s="183" t="str">
        <f t="shared" ca="1" si="169"/>
        <v/>
      </c>
      <c r="HW329" s="183" t="str">
        <f t="shared" ca="1" si="169"/>
        <v/>
      </c>
      <c r="HX329" s="183" t="str">
        <f t="shared" ca="1" si="169"/>
        <v/>
      </c>
      <c r="HY329" s="183" t="str">
        <f t="shared" ca="1" si="169"/>
        <v/>
      </c>
    </row>
    <row r="330" spans="173:233" x14ac:dyDescent="0.2">
      <c r="FQ330" s="117" t="str">
        <f>IF('Classe, période, dates, coef'!V9="","",'Classe, période, dates, coef'!V9)</f>
        <v/>
      </c>
      <c r="FR330" s="118" t="str">
        <f>IF('Classe, période, dates, coef'!W9="","",'Classe, période, dates, coef'!W9)</f>
        <v/>
      </c>
      <c r="FS330" s="50">
        <f>'Classe, période, dates, coef'!D33</f>
        <v>0</v>
      </c>
      <c r="FV330" s="28"/>
      <c r="FY330" s="30">
        <f t="shared" si="160"/>
        <v>26</v>
      </c>
      <c r="FZ330" s="123" t="str">
        <f t="shared" si="163"/>
        <v>Elève 26</v>
      </c>
      <c r="GA330" s="179" t="str">
        <f t="shared" ca="1" si="164"/>
        <v/>
      </c>
      <c r="GB330" s="183" t="str">
        <f t="shared" ca="1" si="165"/>
        <v/>
      </c>
      <c r="GC330" s="183" t="str">
        <f t="shared" ca="1" si="169"/>
        <v/>
      </c>
      <c r="GD330" s="183" t="str">
        <f t="shared" ca="1" si="169"/>
        <v/>
      </c>
      <c r="GE330" s="183" t="str">
        <f t="shared" ca="1" si="169"/>
        <v/>
      </c>
      <c r="GF330" s="183" t="str">
        <f t="shared" ca="1" si="169"/>
        <v/>
      </c>
      <c r="GG330" s="183" t="str">
        <f t="shared" ca="1" si="169"/>
        <v/>
      </c>
      <c r="GH330" s="183" t="str">
        <f t="shared" ca="1" si="169"/>
        <v/>
      </c>
      <c r="GI330" s="183" t="str">
        <f t="shared" ca="1" si="169"/>
        <v/>
      </c>
      <c r="GJ330" s="183" t="str">
        <f t="shared" ca="1" si="169"/>
        <v/>
      </c>
      <c r="GK330" s="183" t="str">
        <f t="shared" ca="1" si="169"/>
        <v/>
      </c>
      <c r="GL330" s="183" t="str">
        <f t="shared" ca="1" si="169"/>
        <v/>
      </c>
      <c r="GM330" s="183" t="str">
        <f t="shared" ca="1" si="169"/>
        <v/>
      </c>
      <c r="GN330" s="183" t="str">
        <f t="shared" ca="1" si="169"/>
        <v/>
      </c>
      <c r="GO330" s="183" t="str">
        <f t="shared" ca="1" si="169"/>
        <v/>
      </c>
      <c r="GP330" s="183" t="str">
        <f t="shared" ca="1" si="169"/>
        <v/>
      </c>
      <c r="GQ330" s="183" t="str">
        <f t="shared" ca="1" si="169"/>
        <v/>
      </c>
      <c r="GR330" s="183" t="str">
        <f t="shared" ca="1" si="169"/>
        <v/>
      </c>
      <c r="GS330" s="183" t="str">
        <f t="shared" ca="1" si="169"/>
        <v/>
      </c>
      <c r="GT330" s="183" t="str">
        <f t="shared" ca="1" si="169"/>
        <v/>
      </c>
      <c r="GU330" s="183" t="str">
        <f t="shared" ca="1" si="169"/>
        <v/>
      </c>
      <c r="GV330" s="183" t="str">
        <f t="shared" ca="1" si="169"/>
        <v/>
      </c>
      <c r="GW330" s="183" t="str">
        <f t="shared" ca="1" si="169"/>
        <v/>
      </c>
      <c r="GX330" s="183" t="str">
        <f t="shared" ca="1" si="169"/>
        <v/>
      </c>
      <c r="GY330" s="183" t="str">
        <f t="shared" ca="1" si="169"/>
        <v/>
      </c>
      <c r="GZ330" s="183" t="str">
        <f t="shared" ca="1" si="169"/>
        <v/>
      </c>
      <c r="HA330" s="183" t="str">
        <f t="shared" ca="1" si="169"/>
        <v/>
      </c>
      <c r="HB330" s="183" t="str">
        <f t="shared" ca="1" si="169"/>
        <v/>
      </c>
      <c r="HC330" s="183" t="str">
        <f t="shared" ca="1" si="169"/>
        <v/>
      </c>
      <c r="HD330" s="183" t="str">
        <f t="shared" ca="1" si="169"/>
        <v/>
      </c>
      <c r="HE330" s="183" t="str">
        <f t="shared" ca="1" si="169"/>
        <v/>
      </c>
      <c r="HF330" s="183" t="str">
        <f t="shared" ca="1" si="169"/>
        <v/>
      </c>
      <c r="HG330" s="183" t="str">
        <f t="shared" ca="1" si="169"/>
        <v/>
      </c>
      <c r="HH330" s="183" t="str">
        <f t="shared" ca="1" si="169"/>
        <v/>
      </c>
      <c r="HI330" s="183" t="str">
        <f t="shared" ca="1" si="169"/>
        <v/>
      </c>
      <c r="HJ330" s="183" t="str">
        <f t="shared" ca="1" si="169"/>
        <v/>
      </c>
      <c r="HK330" s="183" t="str">
        <f t="shared" ca="1" si="169"/>
        <v/>
      </c>
      <c r="HL330" s="183" t="str">
        <f t="shared" ca="1" si="169"/>
        <v/>
      </c>
      <c r="HM330" s="183" t="str">
        <f t="shared" ca="1" si="169"/>
        <v/>
      </c>
      <c r="HN330" s="183" t="str">
        <f t="shared" ca="1" si="169"/>
        <v/>
      </c>
      <c r="HO330" s="183" t="str">
        <f t="shared" ca="1" si="169"/>
        <v/>
      </c>
      <c r="HP330" s="183" t="str">
        <f t="shared" ca="1" si="169"/>
        <v/>
      </c>
      <c r="HQ330" s="183" t="str">
        <f t="shared" ca="1" si="169"/>
        <v/>
      </c>
      <c r="HR330" s="183" t="str">
        <f t="shared" ca="1" si="169"/>
        <v/>
      </c>
      <c r="HS330" s="183" t="str">
        <f t="shared" ca="1" si="169"/>
        <v/>
      </c>
      <c r="HT330" s="183" t="str">
        <f t="shared" ca="1" si="169"/>
        <v/>
      </c>
      <c r="HU330" s="183" t="str">
        <f t="shared" ca="1" si="169"/>
        <v/>
      </c>
      <c r="HV330" s="183" t="str">
        <f t="shared" ca="1" si="169"/>
        <v/>
      </c>
      <c r="HW330" s="183" t="str">
        <f t="shared" ca="1" si="169"/>
        <v/>
      </c>
      <c r="HX330" s="183" t="str">
        <f t="shared" ca="1" si="169"/>
        <v/>
      </c>
      <c r="HY330" s="183" t="str">
        <f t="shared" ca="1" si="169"/>
        <v/>
      </c>
    </row>
    <row r="331" spans="173:233" x14ac:dyDescent="0.2">
      <c r="FQ331" s="117" t="str">
        <f>IF('Classe, période, dates, coef'!V10="","",'Classe, période, dates, coef'!V10)</f>
        <v/>
      </c>
      <c r="FR331" s="118" t="str">
        <f>IF('Classe, période, dates, coef'!W10="","",'Classe, période, dates, coef'!W10)</f>
        <v/>
      </c>
      <c r="FS331" s="50">
        <f>'Classe, période, dates, coef'!D34</f>
        <v>0</v>
      </c>
      <c r="FV331" s="28"/>
      <c r="FY331" s="30">
        <f t="shared" si="160"/>
        <v>27</v>
      </c>
      <c r="FZ331" s="123" t="str">
        <f t="shared" si="163"/>
        <v>Elève 27</v>
      </c>
      <c r="GA331" s="179" t="str">
        <f t="shared" ca="1" si="164"/>
        <v/>
      </c>
      <c r="GB331" s="183" t="str">
        <f t="shared" ca="1" si="165"/>
        <v/>
      </c>
      <c r="GC331" s="183" t="str">
        <f t="shared" ca="1" si="169"/>
        <v/>
      </c>
      <c r="GD331" s="183" t="str">
        <f t="shared" ca="1" si="169"/>
        <v/>
      </c>
      <c r="GE331" s="183" t="str">
        <f t="shared" ca="1" si="169"/>
        <v/>
      </c>
      <c r="GF331" s="183" t="str">
        <f t="shared" ca="1" si="169"/>
        <v/>
      </c>
      <c r="GG331" s="183" t="str">
        <f t="shared" ca="1" si="169"/>
        <v/>
      </c>
      <c r="GH331" s="183" t="str">
        <f t="shared" ca="1" si="169"/>
        <v/>
      </c>
      <c r="GI331" s="183" t="str">
        <f t="shared" ca="1" si="169"/>
        <v/>
      </c>
      <c r="GJ331" s="183" t="str">
        <f t="shared" ca="1" si="169"/>
        <v/>
      </c>
      <c r="GK331" s="183" t="str">
        <f t="shared" ca="1" si="169"/>
        <v/>
      </c>
      <c r="GL331" s="183" t="str">
        <f t="shared" ca="1" si="169"/>
        <v/>
      </c>
      <c r="GM331" s="183" t="str">
        <f t="shared" ca="1" si="169"/>
        <v/>
      </c>
      <c r="GN331" s="183" t="str">
        <f t="shared" ca="1" si="169"/>
        <v/>
      </c>
      <c r="GO331" s="183" t="str">
        <f t="shared" ca="1" si="169"/>
        <v/>
      </c>
      <c r="GP331" s="183" t="str">
        <f t="shared" ca="1" si="169"/>
        <v/>
      </c>
      <c r="GQ331" s="183" t="str">
        <f t="shared" ca="1" si="169"/>
        <v/>
      </c>
      <c r="GR331" s="183" t="str">
        <f t="shared" ca="1" si="169"/>
        <v/>
      </c>
      <c r="GS331" s="183" t="str">
        <f t="shared" ref="GC331:HY336" ca="1" si="170">INDIRECT("'"&amp;$FZ331&amp;"'!"&amp;GS$300&amp;GS$301)</f>
        <v/>
      </c>
      <c r="GT331" s="183" t="str">
        <f t="shared" ca="1" si="170"/>
        <v/>
      </c>
      <c r="GU331" s="183" t="str">
        <f t="shared" ca="1" si="170"/>
        <v/>
      </c>
      <c r="GV331" s="183" t="str">
        <f t="shared" ca="1" si="170"/>
        <v/>
      </c>
      <c r="GW331" s="183" t="str">
        <f t="shared" ca="1" si="170"/>
        <v/>
      </c>
      <c r="GX331" s="183" t="str">
        <f t="shared" ca="1" si="170"/>
        <v/>
      </c>
      <c r="GY331" s="183" t="str">
        <f t="shared" ca="1" si="170"/>
        <v/>
      </c>
      <c r="GZ331" s="183" t="str">
        <f t="shared" ca="1" si="170"/>
        <v/>
      </c>
      <c r="HA331" s="183" t="str">
        <f t="shared" ca="1" si="170"/>
        <v/>
      </c>
      <c r="HB331" s="183" t="str">
        <f t="shared" ca="1" si="170"/>
        <v/>
      </c>
      <c r="HC331" s="183" t="str">
        <f t="shared" ca="1" si="170"/>
        <v/>
      </c>
      <c r="HD331" s="183" t="str">
        <f t="shared" ca="1" si="170"/>
        <v/>
      </c>
      <c r="HE331" s="183" t="str">
        <f t="shared" ca="1" si="170"/>
        <v/>
      </c>
      <c r="HF331" s="183" t="str">
        <f t="shared" ca="1" si="170"/>
        <v/>
      </c>
      <c r="HG331" s="183" t="str">
        <f t="shared" ca="1" si="170"/>
        <v/>
      </c>
      <c r="HH331" s="183" t="str">
        <f t="shared" ca="1" si="170"/>
        <v/>
      </c>
      <c r="HI331" s="183" t="str">
        <f t="shared" ca="1" si="170"/>
        <v/>
      </c>
      <c r="HJ331" s="183" t="str">
        <f t="shared" ca="1" si="170"/>
        <v/>
      </c>
      <c r="HK331" s="183" t="str">
        <f t="shared" ca="1" si="170"/>
        <v/>
      </c>
      <c r="HL331" s="183" t="str">
        <f t="shared" ca="1" si="170"/>
        <v/>
      </c>
      <c r="HM331" s="183" t="str">
        <f t="shared" ca="1" si="170"/>
        <v/>
      </c>
      <c r="HN331" s="183" t="str">
        <f t="shared" ca="1" si="170"/>
        <v/>
      </c>
      <c r="HO331" s="183" t="str">
        <f t="shared" ca="1" si="170"/>
        <v/>
      </c>
      <c r="HP331" s="183" t="str">
        <f t="shared" ca="1" si="170"/>
        <v/>
      </c>
      <c r="HQ331" s="183" t="str">
        <f t="shared" ca="1" si="170"/>
        <v/>
      </c>
      <c r="HR331" s="183" t="str">
        <f t="shared" ca="1" si="170"/>
        <v/>
      </c>
      <c r="HS331" s="183" t="str">
        <f t="shared" ca="1" si="170"/>
        <v/>
      </c>
      <c r="HT331" s="183" t="str">
        <f t="shared" ca="1" si="170"/>
        <v/>
      </c>
      <c r="HU331" s="183" t="str">
        <f t="shared" ca="1" si="170"/>
        <v/>
      </c>
      <c r="HV331" s="183" t="str">
        <f t="shared" ca="1" si="170"/>
        <v/>
      </c>
      <c r="HW331" s="183" t="str">
        <f t="shared" ca="1" si="170"/>
        <v/>
      </c>
      <c r="HX331" s="183" t="str">
        <f t="shared" ca="1" si="170"/>
        <v/>
      </c>
      <c r="HY331" s="183" t="str">
        <f t="shared" ca="1" si="170"/>
        <v/>
      </c>
    </row>
    <row r="332" spans="173:233" x14ac:dyDescent="0.2">
      <c r="FQ332" s="117" t="str">
        <f>IF('Classe, période, dates, coef'!V11="","",'Classe, période, dates, coef'!V11)</f>
        <v/>
      </c>
      <c r="FR332" s="118" t="str">
        <f>IF('Classe, période, dates, coef'!W11="","",'Classe, période, dates, coef'!W11)</f>
        <v/>
      </c>
      <c r="FS332" s="50">
        <f>'Classe, période, dates, coef'!D35</f>
        <v>0</v>
      </c>
      <c r="FV332" s="28"/>
      <c r="FY332" s="30">
        <f t="shared" si="160"/>
        <v>28</v>
      </c>
      <c r="FZ332" s="123" t="str">
        <f t="shared" si="163"/>
        <v>Elève 28</v>
      </c>
      <c r="GA332" s="179" t="str">
        <f t="shared" ca="1" si="164"/>
        <v/>
      </c>
      <c r="GB332" s="183" t="str">
        <f t="shared" ca="1" si="165"/>
        <v/>
      </c>
      <c r="GC332" s="183" t="str">
        <f t="shared" ca="1" si="170"/>
        <v/>
      </c>
      <c r="GD332" s="183" t="str">
        <f t="shared" ca="1" si="170"/>
        <v/>
      </c>
      <c r="GE332" s="183" t="str">
        <f t="shared" ca="1" si="170"/>
        <v/>
      </c>
      <c r="GF332" s="183" t="str">
        <f t="shared" ca="1" si="170"/>
        <v/>
      </c>
      <c r="GG332" s="183" t="str">
        <f t="shared" ca="1" si="170"/>
        <v/>
      </c>
      <c r="GH332" s="183" t="str">
        <f t="shared" ca="1" si="170"/>
        <v/>
      </c>
      <c r="GI332" s="183" t="str">
        <f t="shared" ca="1" si="170"/>
        <v/>
      </c>
      <c r="GJ332" s="183" t="str">
        <f t="shared" ca="1" si="170"/>
        <v/>
      </c>
      <c r="GK332" s="183" t="str">
        <f t="shared" ca="1" si="170"/>
        <v/>
      </c>
      <c r="GL332" s="183" t="str">
        <f t="shared" ca="1" si="170"/>
        <v/>
      </c>
      <c r="GM332" s="183" t="str">
        <f t="shared" ca="1" si="170"/>
        <v/>
      </c>
      <c r="GN332" s="183" t="str">
        <f t="shared" ca="1" si="170"/>
        <v/>
      </c>
      <c r="GO332" s="183" t="str">
        <f t="shared" ca="1" si="170"/>
        <v/>
      </c>
      <c r="GP332" s="183" t="str">
        <f t="shared" ca="1" si="170"/>
        <v/>
      </c>
      <c r="GQ332" s="183" t="str">
        <f t="shared" ca="1" si="170"/>
        <v/>
      </c>
      <c r="GR332" s="183" t="str">
        <f t="shared" ca="1" si="170"/>
        <v/>
      </c>
      <c r="GS332" s="183" t="str">
        <f t="shared" ca="1" si="170"/>
        <v/>
      </c>
      <c r="GT332" s="183" t="str">
        <f t="shared" ca="1" si="170"/>
        <v/>
      </c>
      <c r="GU332" s="183" t="str">
        <f t="shared" ca="1" si="170"/>
        <v/>
      </c>
      <c r="GV332" s="183" t="str">
        <f t="shared" ca="1" si="170"/>
        <v/>
      </c>
      <c r="GW332" s="183" t="str">
        <f t="shared" ca="1" si="170"/>
        <v/>
      </c>
      <c r="GX332" s="183" t="str">
        <f t="shared" ca="1" si="170"/>
        <v/>
      </c>
      <c r="GY332" s="183" t="str">
        <f t="shared" ca="1" si="170"/>
        <v/>
      </c>
      <c r="GZ332" s="183" t="str">
        <f t="shared" ca="1" si="170"/>
        <v/>
      </c>
      <c r="HA332" s="183" t="str">
        <f t="shared" ca="1" si="170"/>
        <v/>
      </c>
      <c r="HB332" s="183" t="str">
        <f t="shared" ca="1" si="170"/>
        <v/>
      </c>
      <c r="HC332" s="183" t="str">
        <f t="shared" ca="1" si="170"/>
        <v/>
      </c>
      <c r="HD332" s="183" t="str">
        <f t="shared" ca="1" si="170"/>
        <v/>
      </c>
      <c r="HE332" s="183" t="str">
        <f t="shared" ca="1" si="170"/>
        <v/>
      </c>
      <c r="HF332" s="183" t="str">
        <f t="shared" ca="1" si="170"/>
        <v/>
      </c>
      <c r="HG332" s="183" t="str">
        <f t="shared" ca="1" si="170"/>
        <v/>
      </c>
      <c r="HH332" s="183" t="str">
        <f t="shared" ca="1" si="170"/>
        <v/>
      </c>
      <c r="HI332" s="183" t="str">
        <f t="shared" ca="1" si="170"/>
        <v/>
      </c>
      <c r="HJ332" s="183" t="str">
        <f t="shared" ca="1" si="170"/>
        <v/>
      </c>
      <c r="HK332" s="183" t="str">
        <f t="shared" ca="1" si="170"/>
        <v/>
      </c>
      <c r="HL332" s="183" t="str">
        <f t="shared" ca="1" si="170"/>
        <v/>
      </c>
      <c r="HM332" s="183" t="str">
        <f t="shared" ca="1" si="170"/>
        <v/>
      </c>
      <c r="HN332" s="183" t="str">
        <f t="shared" ca="1" si="170"/>
        <v/>
      </c>
      <c r="HO332" s="183" t="str">
        <f t="shared" ca="1" si="170"/>
        <v/>
      </c>
      <c r="HP332" s="183" t="str">
        <f t="shared" ca="1" si="170"/>
        <v/>
      </c>
      <c r="HQ332" s="183" t="str">
        <f t="shared" ca="1" si="170"/>
        <v/>
      </c>
      <c r="HR332" s="183" t="str">
        <f t="shared" ca="1" si="170"/>
        <v/>
      </c>
      <c r="HS332" s="183" t="str">
        <f t="shared" ca="1" si="170"/>
        <v/>
      </c>
      <c r="HT332" s="183" t="str">
        <f t="shared" ca="1" si="170"/>
        <v/>
      </c>
      <c r="HU332" s="183" t="str">
        <f t="shared" ca="1" si="170"/>
        <v/>
      </c>
      <c r="HV332" s="183" t="str">
        <f t="shared" ca="1" si="170"/>
        <v/>
      </c>
      <c r="HW332" s="183" t="str">
        <f t="shared" ca="1" si="170"/>
        <v/>
      </c>
      <c r="HX332" s="183" t="str">
        <f t="shared" ca="1" si="170"/>
        <v/>
      </c>
      <c r="HY332" s="183" t="str">
        <f t="shared" ca="1" si="170"/>
        <v/>
      </c>
    </row>
    <row r="333" spans="173:233" x14ac:dyDescent="0.2">
      <c r="FQ333" s="117" t="str">
        <f>IF('Classe, période, dates, coef'!V12="","",'Classe, période, dates, coef'!V12)</f>
        <v/>
      </c>
      <c r="FR333" s="118" t="str">
        <f>IF('Classe, période, dates, coef'!W12="","",'Classe, période, dates, coef'!W12)</f>
        <v/>
      </c>
      <c r="FS333" s="50">
        <f>'Classe, période, dates, coef'!D36</f>
        <v>0</v>
      </c>
      <c r="FV333" s="28"/>
      <c r="FY333" s="30">
        <f t="shared" si="160"/>
        <v>29</v>
      </c>
      <c r="FZ333" s="123" t="str">
        <f t="shared" si="163"/>
        <v>Elève 29</v>
      </c>
      <c r="GA333" s="179" t="str">
        <f t="shared" ca="1" si="164"/>
        <v/>
      </c>
      <c r="GB333" s="183" t="str">
        <f t="shared" ca="1" si="165"/>
        <v/>
      </c>
      <c r="GC333" s="183" t="str">
        <f t="shared" ca="1" si="170"/>
        <v/>
      </c>
      <c r="GD333" s="183" t="str">
        <f t="shared" ca="1" si="170"/>
        <v/>
      </c>
      <c r="GE333" s="183" t="str">
        <f t="shared" ca="1" si="170"/>
        <v/>
      </c>
      <c r="GF333" s="183" t="str">
        <f t="shared" ca="1" si="170"/>
        <v/>
      </c>
      <c r="GG333" s="183" t="str">
        <f t="shared" ca="1" si="170"/>
        <v/>
      </c>
      <c r="GH333" s="183" t="str">
        <f t="shared" ca="1" si="170"/>
        <v/>
      </c>
      <c r="GI333" s="183" t="str">
        <f t="shared" ca="1" si="170"/>
        <v/>
      </c>
      <c r="GJ333" s="183" t="str">
        <f t="shared" ca="1" si="170"/>
        <v/>
      </c>
      <c r="GK333" s="183" t="str">
        <f t="shared" ca="1" si="170"/>
        <v/>
      </c>
      <c r="GL333" s="183" t="str">
        <f t="shared" ca="1" si="170"/>
        <v/>
      </c>
      <c r="GM333" s="183" t="str">
        <f t="shared" ca="1" si="170"/>
        <v/>
      </c>
      <c r="GN333" s="183" t="str">
        <f t="shared" ca="1" si="170"/>
        <v/>
      </c>
      <c r="GO333" s="183" t="str">
        <f t="shared" ca="1" si="170"/>
        <v/>
      </c>
      <c r="GP333" s="183" t="str">
        <f t="shared" ca="1" si="170"/>
        <v/>
      </c>
      <c r="GQ333" s="183" t="str">
        <f t="shared" ca="1" si="170"/>
        <v/>
      </c>
      <c r="GR333" s="183" t="str">
        <f t="shared" ca="1" si="170"/>
        <v/>
      </c>
      <c r="GS333" s="183" t="str">
        <f t="shared" ca="1" si="170"/>
        <v/>
      </c>
      <c r="GT333" s="183" t="str">
        <f t="shared" ca="1" si="170"/>
        <v/>
      </c>
      <c r="GU333" s="183" t="str">
        <f t="shared" ca="1" si="170"/>
        <v/>
      </c>
      <c r="GV333" s="183" t="str">
        <f t="shared" ca="1" si="170"/>
        <v/>
      </c>
      <c r="GW333" s="183" t="str">
        <f t="shared" ca="1" si="170"/>
        <v/>
      </c>
      <c r="GX333" s="183" t="str">
        <f t="shared" ca="1" si="170"/>
        <v/>
      </c>
      <c r="GY333" s="183" t="str">
        <f t="shared" ca="1" si="170"/>
        <v/>
      </c>
      <c r="GZ333" s="183" t="str">
        <f t="shared" ca="1" si="170"/>
        <v/>
      </c>
      <c r="HA333" s="183" t="str">
        <f t="shared" ca="1" si="170"/>
        <v/>
      </c>
      <c r="HB333" s="183" t="str">
        <f t="shared" ca="1" si="170"/>
        <v/>
      </c>
      <c r="HC333" s="183" t="str">
        <f t="shared" ca="1" si="170"/>
        <v/>
      </c>
      <c r="HD333" s="183" t="str">
        <f t="shared" ca="1" si="170"/>
        <v/>
      </c>
      <c r="HE333" s="183" t="str">
        <f t="shared" ca="1" si="170"/>
        <v/>
      </c>
      <c r="HF333" s="183" t="str">
        <f t="shared" ca="1" si="170"/>
        <v/>
      </c>
      <c r="HG333" s="183" t="str">
        <f t="shared" ca="1" si="170"/>
        <v/>
      </c>
      <c r="HH333" s="183" t="str">
        <f t="shared" ca="1" si="170"/>
        <v/>
      </c>
      <c r="HI333" s="183" t="str">
        <f t="shared" ca="1" si="170"/>
        <v/>
      </c>
      <c r="HJ333" s="183" t="str">
        <f t="shared" ca="1" si="170"/>
        <v/>
      </c>
      <c r="HK333" s="183" t="str">
        <f t="shared" ca="1" si="170"/>
        <v/>
      </c>
      <c r="HL333" s="183" t="str">
        <f t="shared" ca="1" si="170"/>
        <v/>
      </c>
      <c r="HM333" s="183" t="str">
        <f t="shared" ca="1" si="170"/>
        <v/>
      </c>
      <c r="HN333" s="183" t="str">
        <f t="shared" ca="1" si="170"/>
        <v/>
      </c>
      <c r="HO333" s="183" t="str">
        <f t="shared" ca="1" si="170"/>
        <v/>
      </c>
      <c r="HP333" s="183" t="str">
        <f t="shared" ca="1" si="170"/>
        <v/>
      </c>
      <c r="HQ333" s="183" t="str">
        <f t="shared" ca="1" si="170"/>
        <v/>
      </c>
      <c r="HR333" s="183" t="str">
        <f t="shared" ca="1" si="170"/>
        <v/>
      </c>
      <c r="HS333" s="183" t="str">
        <f t="shared" ca="1" si="170"/>
        <v/>
      </c>
      <c r="HT333" s="183" t="str">
        <f t="shared" ca="1" si="170"/>
        <v/>
      </c>
      <c r="HU333" s="183" t="str">
        <f t="shared" ca="1" si="170"/>
        <v/>
      </c>
      <c r="HV333" s="183" t="str">
        <f t="shared" ca="1" si="170"/>
        <v/>
      </c>
      <c r="HW333" s="183" t="str">
        <f t="shared" ca="1" si="170"/>
        <v/>
      </c>
      <c r="HX333" s="183" t="str">
        <f t="shared" ca="1" si="170"/>
        <v/>
      </c>
      <c r="HY333" s="183" t="str">
        <f t="shared" ca="1" si="170"/>
        <v/>
      </c>
    </row>
    <row r="334" spans="173:233" x14ac:dyDescent="0.2">
      <c r="FQ334" s="117" t="str">
        <f>IF('Classe, période, dates, coef'!V13="","",'Classe, période, dates, coef'!V13)</f>
        <v/>
      </c>
      <c r="FR334" s="118" t="str">
        <f>IF('Classe, période, dates, coef'!W13="","",'Classe, période, dates, coef'!W13)</f>
        <v/>
      </c>
      <c r="FS334" s="50">
        <f>'Classe, période, dates, coef'!D37</f>
        <v>0</v>
      </c>
      <c r="FV334" s="28"/>
      <c r="FY334" s="30">
        <f t="shared" si="160"/>
        <v>30</v>
      </c>
      <c r="FZ334" s="123" t="str">
        <f t="shared" si="163"/>
        <v>Elève 30</v>
      </c>
      <c r="GA334" s="179" t="str">
        <f t="shared" ca="1" si="164"/>
        <v/>
      </c>
      <c r="GB334" s="183" t="str">
        <f t="shared" ca="1" si="165"/>
        <v/>
      </c>
      <c r="GC334" s="183" t="str">
        <f t="shared" ca="1" si="170"/>
        <v/>
      </c>
      <c r="GD334" s="183" t="str">
        <f t="shared" ca="1" si="170"/>
        <v/>
      </c>
      <c r="GE334" s="183" t="str">
        <f t="shared" ca="1" si="170"/>
        <v/>
      </c>
      <c r="GF334" s="183" t="str">
        <f t="shared" ca="1" si="170"/>
        <v/>
      </c>
      <c r="GG334" s="183" t="str">
        <f t="shared" ca="1" si="170"/>
        <v/>
      </c>
      <c r="GH334" s="183" t="str">
        <f t="shared" ca="1" si="170"/>
        <v/>
      </c>
      <c r="GI334" s="183" t="str">
        <f t="shared" ca="1" si="170"/>
        <v/>
      </c>
      <c r="GJ334" s="183" t="str">
        <f t="shared" ca="1" si="170"/>
        <v/>
      </c>
      <c r="GK334" s="183" t="str">
        <f t="shared" ca="1" si="170"/>
        <v/>
      </c>
      <c r="GL334" s="183" t="str">
        <f t="shared" ca="1" si="170"/>
        <v/>
      </c>
      <c r="GM334" s="183" t="str">
        <f t="shared" ca="1" si="170"/>
        <v/>
      </c>
      <c r="GN334" s="183" t="str">
        <f t="shared" ca="1" si="170"/>
        <v/>
      </c>
      <c r="GO334" s="183" t="str">
        <f t="shared" ca="1" si="170"/>
        <v/>
      </c>
      <c r="GP334" s="183" t="str">
        <f t="shared" ca="1" si="170"/>
        <v/>
      </c>
      <c r="GQ334" s="183" t="str">
        <f t="shared" ca="1" si="170"/>
        <v/>
      </c>
      <c r="GR334" s="183" t="str">
        <f t="shared" ca="1" si="170"/>
        <v/>
      </c>
      <c r="GS334" s="183" t="str">
        <f t="shared" ca="1" si="170"/>
        <v/>
      </c>
      <c r="GT334" s="183" t="str">
        <f t="shared" ca="1" si="170"/>
        <v/>
      </c>
      <c r="GU334" s="183" t="str">
        <f t="shared" ca="1" si="170"/>
        <v/>
      </c>
      <c r="GV334" s="183" t="str">
        <f t="shared" ca="1" si="170"/>
        <v/>
      </c>
      <c r="GW334" s="183" t="str">
        <f t="shared" ca="1" si="170"/>
        <v/>
      </c>
      <c r="GX334" s="183" t="str">
        <f t="shared" ca="1" si="170"/>
        <v/>
      </c>
      <c r="GY334" s="183" t="str">
        <f t="shared" ca="1" si="170"/>
        <v/>
      </c>
      <c r="GZ334" s="183" t="str">
        <f t="shared" ca="1" si="170"/>
        <v/>
      </c>
      <c r="HA334" s="183" t="str">
        <f t="shared" ca="1" si="170"/>
        <v/>
      </c>
      <c r="HB334" s="183" t="str">
        <f t="shared" ca="1" si="170"/>
        <v/>
      </c>
      <c r="HC334" s="183" t="str">
        <f t="shared" ca="1" si="170"/>
        <v/>
      </c>
      <c r="HD334" s="183" t="str">
        <f t="shared" ca="1" si="170"/>
        <v/>
      </c>
      <c r="HE334" s="183" t="str">
        <f t="shared" ca="1" si="170"/>
        <v/>
      </c>
      <c r="HF334" s="183" t="str">
        <f t="shared" ca="1" si="170"/>
        <v/>
      </c>
      <c r="HG334" s="183" t="str">
        <f t="shared" ca="1" si="170"/>
        <v/>
      </c>
      <c r="HH334" s="183" t="str">
        <f t="shared" ca="1" si="170"/>
        <v/>
      </c>
      <c r="HI334" s="183" t="str">
        <f t="shared" ca="1" si="170"/>
        <v/>
      </c>
      <c r="HJ334" s="183" t="str">
        <f t="shared" ca="1" si="170"/>
        <v/>
      </c>
      <c r="HK334" s="183" t="str">
        <f t="shared" ca="1" si="170"/>
        <v/>
      </c>
      <c r="HL334" s="183" t="str">
        <f t="shared" ca="1" si="170"/>
        <v/>
      </c>
      <c r="HM334" s="183" t="str">
        <f t="shared" ca="1" si="170"/>
        <v/>
      </c>
      <c r="HN334" s="183" t="str">
        <f t="shared" ca="1" si="170"/>
        <v/>
      </c>
      <c r="HO334" s="183" t="str">
        <f t="shared" ca="1" si="170"/>
        <v/>
      </c>
      <c r="HP334" s="183" t="str">
        <f t="shared" ca="1" si="170"/>
        <v/>
      </c>
      <c r="HQ334" s="183" t="str">
        <f t="shared" ca="1" si="170"/>
        <v/>
      </c>
      <c r="HR334" s="183" t="str">
        <f t="shared" ca="1" si="170"/>
        <v/>
      </c>
      <c r="HS334" s="183" t="str">
        <f t="shared" ca="1" si="170"/>
        <v/>
      </c>
      <c r="HT334" s="183" t="str">
        <f t="shared" ca="1" si="170"/>
        <v/>
      </c>
      <c r="HU334" s="183" t="str">
        <f t="shared" ca="1" si="170"/>
        <v/>
      </c>
      <c r="HV334" s="183" t="str">
        <f t="shared" ca="1" si="170"/>
        <v/>
      </c>
      <c r="HW334" s="183" t="str">
        <f t="shared" ca="1" si="170"/>
        <v/>
      </c>
      <c r="HX334" s="183" t="str">
        <f t="shared" ca="1" si="170"/>
        <v/>
      </c>
      <c r="HY334" s="183" t="str">
        <f t="shared" ca="1" si="170"/>
        <v/>
      </c>
    </row>
    <row r="335" spans="173:233" x14ac:dyDescent="0.2">
      <c r="FQ335" s="117" t="str">
        <f>IF('Classe, période, dates, coef'!V14="","",'Classe, période, dates, coef'!V14)</f>
        <v/>
      </c>
      <c r="FR335" s="118" t="str">
        <f>IF('Classe, période, dates, coef'!W14="","",'Classe, période, dates, coef'!W14)</f>
        <v/>
      </c>
      <c r="FS335" s="50">
        <f>'Classe, période, dates, coef'!D38</f>
        <v>0</v>
      </c>
      <c r="FV335" s="28"/>
      <c r="FY335" s="30">
        <f t="shared" si="160"/>
        <v>31</v>
      </c>
      <c r="FZ335" s="123" t="str">
        <f t="shared" si="163"/>
        <v>Elève 31</v>
      </c>
      <c r="GA335" s="179" t="str">
        <f t="shared" ca="1" si="164"/>
        <v/>
      </c>
      <c r="GB335" s="183" t="str">
        <f t="shared" ca="1" si="165"/>
        <v/>
      </c>
      <c r="GC335" s="183" t="str">
        <f t="shared" ca="1" si="170"/>
        <v/>
      </c>
      <c r="GD335" s="183" t="str">
        <f t="shared" ca="1" si="170"/>
        <v/>
      </c>
      <c r="GE335" s="183" t="str">
        <f t="shared" ca="1" si="170"/>
        <v/>
      </c>
      <c r="GF335" s="183" t="str">
        <f t="shared" ca="1" si="170"/>
        <v/>
      </c>
      <c r="GG335" s="183" t="str">
        <f t="shared" ca="1" si="170"/>
        <v/>
      </c>
      <c r="GH335" s="183" t="str">
        <f t="shared" ca="1" si="170"/>
        <v/>
      </c>
      <c r="GI335" s="183" t="str">
        <f t="shared" ca="1" si="170"/>
        <v/>
      </c>
      <c r="GJ335" s="183" t="str">
        <f t="shared" ca="1" si="170"/>
        <v/>
      </c>
      <c r="GK335" s="183" t="str">
        <f t="shared" ca="1" si="170"/>
        <v/>
      </c>
      <c r="GL335" s="183" t="str">
        <f t="shared" ca="1" si="170"/>
        <v/>
      </c>
      <c r="GM335" s="183" t="str">
        <f t="shared" ca="1" si="170"/>
        <v/>
      </c>
      <c r="GN335" s="183" t="str">
        <f t="shared" ca="1" si="170"/>
        <v/>
      </c>
      <c r="GO335" s="183" t="str">
        <f t="shared" ca="1" si="170"/>
        <v/>
      </c>
      <c r="GP335" s="183" t="str">
        <f t="shared" ca="1" si="170"/>
        <v/>
      </c>
      <c r="GQ335" s="183" t="str">
        <f t="shared" ca="1" si="170"/>
        <v/>
      </c>
      <c r="GR335" s="183" t="str">
        <f t="shared" ca="1" si="170"/>
        <v/>
      </c>
      <c r="GS335" s="183" t="str">
        <f t="shared" ca="1" si="170"/>
        <v/>
      </c>
      <c r="GT335" s="183" t="str">
        <f t="shared" ca="1" si="170"/>
        <v/>
      </c>
      <c r="GU335" s="183" t="str">
        <f t="shared" ca="1" si="170"/>
        <v/>
      </c>
      <c r="GV335" s="183" t="str">
        <f t="shared" ca="1" si="170"/>
        <v/>
      </c>
      <c r="GW335" s="183" t="str">
        <f t="shared" ca="1" si="170"/>
        <v/>
      </c>
      <c r="GX335" s="183" t="str">
        <f t="shared" ca="1" si="170"/>
        <v/>
      </c>
      <c r="GY335" s="183" t="str">
        <f t="shared" ca="1" si="170"/>
        <v/>
      </c>
      <c r="GZ335" s="183" t="str">
        <f t="shared" ca="1" si="170"/>
        <v/>
      </c>
      <c r="HA335" s="183" t="str">
        <f t="shared" ca="1" si="170"/>
        <v/>
      </c>
      <c r="HB335" s="183" t="str">
        <f t="shared" ca="1" si="170"/>
        <v/>
      </c>
      <c r="HC335" s="183" t="str">
        <f t="shared" ca="1" si="170"/>
        <v/>
      </c>
      <c r="HD335" s="183" t="str">
        <f t="shared" ca="1" si="170"/>
        <v/>
      </c>
      <c r="HE335" s="183" t="str">
        <f t="shared" ca="1" si="170"/>
        <v/>
      </c>
      <c r="HF335" s="183" t="str">
        <f t="shared" ca="1" si="170"/>
        <v/>
      </c>
      <c r="HG335" s="183" t="str">
        <f t="shared" ca="1" si="170"/>
        <v/>
      </c>
      <c r="HH335" s="183" t="str">
        <f t="shared" ca="1" si="170"/>
        <v/>
      </c>
      <c r="HI335" s="183" t="str">
        <f t="shared" ca="1" si="170"/>
        <v/>
      </c>
      <c r="HJ335" s="183" t="str">
        <f t="shared" ca="1" si="170"/>
        <v/>
      </c>
      <c r="HK335" s="183" t="str">
        <f t="shared" ca="1" si="170"/>
        <v/>
      </c>
      <c r="HL335" s="183" t="str">
        <f t="shared" ca="1" si="170"/>
        <v/>
      </c>
      <c r="HM335" s="183" t="str">
        <f t="shared" ca="1" si="170"/>
        <v/>
      </c>
      <c r="HN335" s="183" t="str">
        <f t="shared" ca="1" si="170"/>
        <v/>
      </c>
      <c r="HO335" s="183" t="str">
        <f t="shared" ca="1" si="170"/>
        <v/>
      </c>
      <c r="HP335" s="183" t="str">
        <f t="shared" ca="1" si="170"/>
        <v/>
      </c>
      <c r="HQ335" s="183" t="str">
        <f t="shared" ca="1" si="170"/>
        <v/>
      </c>
      <c r="HR335" s="183" t="str">
        <f t="shared" ca="1" si="170"/>
        <v/>
      </c>
      <c r="HS335" s="183" t="str">
        <f t="shared" ca="1" si="170"/>
        <v/>
      </c>
      <c r="HT335" s="183" t="str">
        <f t="shared" ca="1" si="170"/>
        <v/>
      </c>
      <c r="HU335" s="183" t="str">
        <f t="shared" ca="1" si="170"/>
        <v/>
      </c>
      <c r="HV335" s="183" t="str">
        <f t="shared" ca="1" si="170"/>
        <v/>
      </c>
      <c r="HW335" s="183" t="str">
        <f t="shared" ca="1" si="170"/>
        <v/>
      </c>
      <c r="HX335" s="183" t="str">
        <f t="shared" ca="1" si="170"/>
        <v/>
      </c>
      <c r="HY335" s="183" t="str">
        <f t="shared" ca="1" si="170"/>
        <v/>
      </c>
    </row>
    <row r="336" spans="173:233" x14ac:dyDescent="0.2">
      <c r="FQ336" s="117" t="str">
        <f>IF('Classe, période, dates, coef'!V15="","",'Classe, période, dates, coef'!V15)</f>
        <v/>
      </c>
      <c r="FR336" s="118" t="str">
        <f>IF('Classe, période, dates, coef'!W15="","",'Classe, période, dates, coef'!W15)</f>
        <v/>
      </c>
      <c r="FS336" s="50">
        <f>'Classe, période, dates, coef'!D39</f>
        <v>0</v>
      </c>
      <c r="FV336" s="28"/>
      <c r="FY336" s="30">
        <f t="shared" si="160"/>
        <v>32</v>
      </c>
      <c r="FZ336" s="123" t="str">
        <f t="shared" si="163"/>
        <v>Elève 32</v>
      </c>
      <c r="GA336" s="179" t="str">
        <f t="shared" ca="1" si="164"/>
        <v/>
      </c>
      <c r="GB336" s="183" t="str">
        <f t="shared" ca="1" si="165"/>
        <v/>
      </c>
      <c r="GC336" s="183" t="str">
        <f t="shared" ca="1" si="170"/>
        <v/>
      </c>
      <c r="GD336" s="183" t="str">
        <f t="shared" ca="1" si="170"/>
        <v/>
      </c>
      <c r="GE336" s="183" t="str">
        <f t="shared" ca="1" si="170"/>
        <v/>
      </c>
      <c r="GF336" s="183" t="str">
        <f t="shared" ca="1" si="170"/>
        <v/>
      </c>
      <c r="GG336" s="183" t="str">
        <f t="shared" ca="1" si="170"/>
        <v/>
      </c>
      <c r="GH336" s="183" t="str">
        <f t="shared" ca="1" si="170"/>
        <v/>
      </c>
      <c r="GI336" s="183" t="str">
        <f t="shared" ca="1" si="170"/>
        <v/>
      </c>
      <c r="GJ336" s="183" t="str">
        <f t="shared" ca="1" si="170"/>
        <v/>
      </c>
      <c r="GK336" s="183" t="str">
        <f t="shared" ca="1" si="170"/>
        <v/>
      </c>
      <c r="GL336" s="183" t="str">
        <f t="shared" ca="1" si="170"/>
        <v/>
      </c>
      <c r="GM336" s="183" t="str">
        <f t="shared" ca="1" si="170"/>
        <v/>
      </c>
      <c r="GN336" s="183" t="str">
        <f t="shared" ca="1" si="170"/>
        <v/>
      </c>
      <c r="GO336" s="183" t="str">
        <f t="shared" ca="1" si="170"/>
        <v/>
      </c>
      <c r="GP336" s="183" t="str">
        <f t="shared" ca="1" si="170"/>
        <v/>
      </c>
      <c r="GQ336" s="183" t="str">
        <f t="shared" ca="1" si="170"/>
        <v/>
      </c>
      <c r="GR336" s="183" t="str">
        <f t="shared" ca="1" si="170"/>
        <v/>
      </c>
      <c r="GS336" s="183" t="str">
        <f t="shared" ca="1" si="170"/>
        <v/>
      </c>
      <c r="GT336" s="183" t="str">
        <f t="shared" ca="1" si="170"/>
        <v/>
      </c>
      <c r="GU336" s="183" t="str">
        <f t="shared" ca="1" si="170"/>
        <v/>
      </c>
      <c r="GV336" s="183" t="str">
        <f t="shared" ca="1" si="170"/>
        <v/>
      </c>
      <c r="GW336" s="183" t="str">
        <f t="shared" ca="1" si="170"/>
        <v/>
      </c>
      <c r="GX336" s="183" t="str">
        <f t="shared" ca="1" si="170"/>
        <v/>
      </c>
      <c r="GY336" s="183" t="str">
        <f t="shared" ca="1" si="170"/>
        <v/>
      </c>
      <c r="GZ336" s="183" t="str">
        <f t="shared" ca="1" si="170"/>
        <v/>
      </c>
      <c r="HA336" s="183" t="str">
        <f t="shared" ca="1" si="170"/>
        <v/>
      </c>
      <c r="HB336" s="183" t="str">
        <f t="shared" ca="1" si="170"/>
        <v/>
      </c>
      <c r="HC336" s="183" t="str">
        <f t="shared" ref="GC336:HY340" ca="1" si="171">INDIRECT("'"&amp;$FZ336&amp;"'!"&amp;HC$300&amp;HC$301)</f>
        <v/>
      </c>
      <c r="HD336" s="183" t="str">
        <f t="shared" ca="1" si="171"/>
        <v/>
      </c>
      <c r="HE336" s="183" t="str">
        <f t="shared" ca="1" si="171"/>
        <v/>
      </c>
      <c r="HF336" s="183" t="str">
        <f t="shared" ca="1" si="171"/>
        <v/>
      </c>
      <c r="HG336" s="183" t="str">
        <f t="shared" ca="1" si="171"/>
        <v/>
      </c>
      <c r="HH336" s="183" t="str">
        <f t="shared" ca="1" si="171"/>
        <v/>
      </c>
      <c r="HI336" s="183" t="str">
        <f t="shared" ca="1" si="171"/>
        <v/>
      </c>
      <c r="HJ336" s="183" t="str">
        <f t="shared" ca="1" si="171"/>
        <v/>
      </c>
      <c r="HK336" s="183" t="str">
        <f t="shared" ca="1" si="171"/>
        <v/>
      </c>
      <c r="HL336" s="183" t="str">
        <f t="shared" ca="1" si="171"/>
        <v/>
      </c>
      <c r="HM336" s="183" t="str">
        <f t="shared" ca="1" si="171"/>
        <v/>
      </c>
      <c r="HN336" s="183" t="str">
        <f t="shared" ca="1" si="171"/>
        <v/>
      </c>
      <c r="HO336" s="183" t="str">
        <f t="shared" ca="1" si="171"/>
        <v/>
      </c>
      <c r="HP336" s="183" t="str">
        <f t="shared" ca="1" si="171"/>
        <v/>
      </c>
      <c r="HQ336" s="183" t="str">
        <f t="shared" ca="1" si="171"/>
        <v/>
      </c>
      <c r="HR336" s="183" t="str">
        <f t="shared" ca="1" si="171"/>
        <v/>
      </c>
      <c r="HS336" s="183" t="str">
        <f t="shared" ca="1" si="171"/>
        <v/>
      </c>
      <c r="HT336" s="183" t="str">
        <f t="shared" ca="1" si="171"/>
        <v/>
      </c>
      <c r="HU336" s="183" t="str">
        <f t="shared" ca="1" si="171"/>
        <v/>
      </c>
      <c r="HV336" s="183" t="str">
        <f t="shared" ca="1" si="171"/>
        <v/>
      </c>
      <c r="HW336" s="183" t="str">
        <f t="shared" ca="1" si="171"/>
        <v/>
      </c>
      <c r="HX336" s="183" t="str">
        <f t="shared" ca="1" si="171"/>
        <v/>
      </c>
      <c r="HY336" s="183" t="str">
        <f t="shared" ca="1" si="171"/>
        <v/>
      </c>
    </row>
    <row r="337" spans="173:233" x14ac:dyDescent="0.2">
      <c r="FQ337" s="117" t="str">
        <f>IF('Classe, période, dates, coef'!V16="","",'Classe, période, dates, coef'!V16)</f>
        <v/>
      </c>
      <c r="FR337" s="118" t="str">
        <f>IF('Classe, période, dates, coef'!W16="","",'Classe, période, dates, coef'!W16)</f>
        <v/>
      </c>
      <c r="FS337" s="50">
        <f>'Classe, période, dates, coef'!D40</f>
        <v>0</v>
      </c>
      <c r="FV337" s="28"/>
      <c r="FY337" s="30">
        <f t="shared" si="160"/>
        <v>33</v>
      </c>
      <c r="FZ337" s="123" t="str">
        <f t="shared" si="163"/>
        <v>Elève 33</v>
      </c>
      <c r="GA337" s="179" t="str">
        <f t="shared" ca="1" si="164"/>
        <v/>
      </c>
      <c r="GB337" s="183" t="str">
        <f t="shared" ca="1" si="165"/>
        <v/>
      </c>
      <c r="GC337" s="183" t="str">
        <f t="shared" ca="1" si="171"/>
        <v/>
      </c>
      <c r="GD337" s="183" t="str">
        <f t="shared" ca="1" si="171"/>
        <v/>
      </c>
      <c r="GE337" s="183" t="str">
        <f t="shared" ca="1" si="171"/>
        <v/>
      </c>
      <c r="GF337" s="183" t="str">
        <f t="shared" ca="1" si="171"/>
        <v/>
      </c>
      <c r="GG337" s="183" t="str">
        <f t="shared" ca="1" si="171"/>
        <v/>
      </c>
      <c r="GH337" s="183" t="str">
        <f t="shared" ca="1" si="171"/>
        <v/>
      </c>
      <c r="GI337" s="183" t="str">
        <f t="shared" ca="1" si="171"/>
        <v/>
      </c>
      <c r="GJ337" s="183" t="str">
        <f t="shared" ca="1" si="171"/>
        <v/>
      </c>
      <c r="GK337" s="183" t="str">
        <f t="shared" ca="1" si="171"/>
        <v/>
      </c>
      <c r="GL337" s="183" t="str">
        <f t="shared" ca="1" si="171"/>
        <v/>
      </c>
      <c r="GM337" s="183" t="str">
        <f t="shared" ca="1" si="171"/>
        <v/>
      </c>
      <c r="GN337" s="183" t="str">
        <f t="shared" ca="1" si="171"/>
        <v/>
      </c>
      <c r="GO337" s="183" t="str">
        <f t="shared" ca="1" si="171"/>
        <v/>
      </c>
      <c r="GP337" s="183" t="str">
        <f t="shared" ca="1" si="171"/>
        <v/>
      </c>
      <c r="GQ337" s="183" t="str">
        <f t="shared" ca="1" si="171"/>
        <v/>
      </c>
      <c r="GR337" s="183" t="str">
        <f t="shared" ca="1" si="171"/>
        <v/>
      </c>
      <c r="GS337" s="183" t="str">
        <f t="shared" ca="1" si="171"/>
        <v/>
      </c>
      <c r="GT337" s="183" t="str">
        <f t="shared" ca="1" si="171"/>
        <v/>
      </c>
      <c r="GU337" s="183" t="str">
        <f t="shared" ca="1" si="171"/>
        <v/>
      </c>
      <c r="GV337" s="183" t="str">
        <f t="shared" ca="1" si="171"/>
        <v/>
      </c>
      <c r="GW337" s="183" t="str">
        <f t="shared" ca="1" si="171"/>
        <v/>
      </c>
      <c r="GX337" s="183" t="str">
        <f t="shared" ca="1" si="171"/>
        <v/>
      </c>
      <c r="GY337" s="183" t="str">
        <f t="shared" ca="1" si="171"/>
        <v/>
      </c>
      <c r="GZ337" s="183" t="str">
        <f t="shared" ca="1" si="171"/>
        <v/>
      </c>
      <c r="HA337" s="183" t="str">
        <f t="shared" ca="1" si="171"/>
        <v/>
      </c>
      <c r="HB337" s="183" t="str">
        <f t="shared" ca="1" si="171"/>
        <v/>
      </c>
      <c r="HC337" s="183" t="str">
        <f t="shared" ca="1" si="171"/>
        <v/>
      </c>
      <c r="HD337" s="183" t="str">
        <f t="shared" ca="1" si="171"/>
        <v/>
      </c>
      <c r="HE337" s="183" t="str">
        <f t="shared" ca="1" si="171"/>
        <v/>
      </c>
      <c r="HF337" s="183" t="str">
        <f t="shared" ca="1" si="171"/>
        <v/>
      </c>
      <c r="HG337" s="183" t="str">
        <f t="shared" ca="1" si="171"/>
        <v/>
      </c>
      <c r="HH337" s="183" t="str">
        <f t="shared" ca="1" si="171"/>
        <v/>
      </c>
      <c r="HI337" s="183" t="str">
        <f t="shared" ca="1" si="171"/>
        <v/>
      </c>
      <c r="HJ337" s="183" t="str">
        <f t="shared" ca="1" si="171"/>
        <v/>
      </c>
      <c r="HK337" s="183" t="str">
        <f t="shared" ca="1" si="171"/>
        <v/>
      </c>
      <c r="HL337" s="183" t="str">
        <f t="shared" ca="1" si="171"/>
        <v/>
      </c>
      <c r="HM337" s="183" t="str">
        <f t="shared" ca="1" si="171"/>
        <v/>
      </c>
      <c r="HN337" s="183" t="str">
        <f t="shared" ca="1" si="171"/>
        <v/>
      </c>
      <c r="HO337" s="183" t="str">
        <f t="shared" ca="1" si="171"/>
        <v/>
      </c>
      <c r="HP337" s="183" t="str">
        <f t="shared" ca="1" si="171"/>
        <v/>
      </c>
      <c r="HQ337" s="183" t="str">
        <f t="shared" ca="1" si="171"/>
        <v/>
      </c>
      <c r="HR337" s="183" t="str">
        <f t="shared" ca="1" si="171"/>
        <v/>
      </c>
      <c r="HS337" s="183" t="str">
        <f t="shared" ca="1" si="171"/>
        <v/>
      </c>
      <c r="HT337" s="183" t="str">
        <f t="shared" ca="1" si="171"/>
        <v/>
      </c>
      <c r="HU337" s="183" t="str">
        <f t="shared" ca="1" si="171"/>
        <v/>
      </c>
      <c r="HV337" s="183" t="str">
        <f t="shared" ca="1" si="171"/>
        <v/>
      </c>
      <c r="HW337" s="183" t="str">
        <f t="shared" ca="1" si="171"/>
        <v/>
      </c>
      <c r="HX337" s="183" t="str">
        <f t="shared" ca="1" si="171"/>
        <v/>
      </c>
      <c r="HY337" s="183" t="str">
        <f t="shared" ca="1" si="171"/>
        <v/>
      </c>
    </row>
    <row r="338" spans="173:233" x14ac:dyDescent="0.2">
      <c r="FQ338" s="117" t="str">
        <f>IF('Classe, période, dates, coef'!V17="","",'Classe, période, dates, coef'!V17)</f>
        <v/>
      </c>
      <c r="FR338" s="118" t="str">
        <f>IF('Classe, période, dates, coef'!W17="","",'Classe, période, dates, coef'!W17)</f>
        <v/>
      </c>
      <c r="FS338" s="50">
        <f>'Classe, période, dates, coef'!D41</f>
        <v>0</v>
      </c>
      <c r="FV338" s="28"/>
      <c r="FY338" s="30">
        <f t="shared" si="160"/>
        <v>34</v>
      </c>
      <c r="FZ338" s="123" t="str">
        <f t="shared" si="163"/>
        <v>Elève 34</v>
      </c>
      <c r="GA338" s="179" t="str">
        <f t="shared" ca="1" si="164"/>
        <v/>
      </c>
      <c r="GB338" s="183" t="str">
        <f t="shared" ca="1" si="165"/>
        <v/>
      </c>
      <c r="GC338" s="183" t="str">
        <f t="shared" ca="1" si="171"/>
        <v/>
      </c>
      <c r="GD338" s="183" t="str">
        <f t="shared" ca="1" si="171"/>
        <v/>
      </c>
      <c r="GE338" s="183" t="str">
        <f t="shared" ca="1" si="171"/>
        <v/>
      </c>
      <c r="GF338" s="183" t="str">
        <f t="shared" ca="1" si="171"/>
        <v/>
      </c>
      <c r="GG338" s="183" t="str">
        <f t="shared" ca="1" si="171"/>
        <v/>
      </c>
      <c r="GH338" s="183" t="str">
        <f t="shared" ca="1" si="171"/>
        <v/>
      </c>
      <c r="GI338" s="183" t="str">
        <f t="shared" ca="1" si="171"/>
        <v/>
      </c>
      <c r="GJ338" s="183" t="str">
        <f t="shared" ca="1" si="171"/>
        <v/>
      </c>
      <c r="GK338" s="183" t="str">
        <f t="shared" ca="1" si="171"/>
        <v/>
      </c>
      <c r="GL338" s="183" t="str">
        <f t="shared" ca="1" si="171"/>
        <v/>
      </c>
      <c r="GM338" s="183" t="str">
        <f t="shared" ca="1" si="171"/>
        <v/>
      </c>
      <c r="GN338" s="183" t="str">
        <f t="shared" ca="1" si="171"/>
        <v/>
      </c>
      <c r="GO338" s="183" t="str">
        <f t="shared" ca="1" si="171"/>
        <v/>
      </c>
      <c r="GP338" s="183" t="str">
        <f t="shared" ca="1" si="171"/>
        <v/>
      </c>
      <c r="GQ338" s="183" t="str">
        <f t="shared" ca="1" si="171"/>
        <v/>
      </c>
      <c r="GR338" s="183" t="str">
        <f t="shared" ca="1" si="171"/>
        <v/>
      </c>
      <c r="GS338" s="183" t="str">
        <f t="shared" ca="1" si="171"/>
        <v/>
      </c>
      <c r="GT338" s="183" t="str">
        <f t="shared" ca="1" si="171"/>
        <v/>
      </c>
      <c r="GU338" s="183" t="str">
        <f t="shared" ca="1" si="171"/>
        <v/>
      </c>
      <c r="GV338" s="183" t="str">
        <f t="shared" ca="1" si="171"/>
        <v/>
      </c>
      <c r="GW338" s="183" t="str">
        <f t="shared" ca="1" si="171"/>
        <v/>
      </c>
      <c r="GX338" s="183" t="str">
        <f t="shared" ca="1" si="171"/>
        <v/>
      </c>
      <c r="GY338" s="183" t="str">
        <f t="shared" ca="1" si="171"/>
        <v/>
      </c>
      <c r="GZ338" s="183" t="str">
        <f t="shared" ca="1" si="171"/>
        <v/>
      </c>
      <c r="HA338" s="183" t="str">
        <f t="shared" ca="1" si="171"/>
        <v/>
      </c>
      <c r="HB338" s="183" t="str">
        <f t="shared" ca="1" si="171"/>
        <v/>
      </c>
      <c r="HC338" s="183" t="str">
        <f t="shared" ca="1" si="171"/>
        <v/>
      </c>
      <c r="HD338" s="183" t="str">
        <f t="shared" ca="1" si="171"/>
        <v/>
      </c>
      <c r="HE338" s="183" t="str">
        <f t="shared" ca="1" si="171"/>
        <v/>
      </c>
      <c r="HF338" s="183" t="str">
        <f t="shared" ca="1" si="171"/>
        <v/>
      </c>
      <c r="HG338" s="183" t="str">
        <f t="shared" ca="1" si="171"/>
        <v/>
      </c>
      <c r="HH338" s="183" t="str">
        <f t="shared" ca="1" si="171"/>
        <v/>
      </c>
      <c r="HI338" s="183" t="str">
        <f t="shared" ca="1" si="171"/>
        <v/>
      </c>
      <c r="HJ338" s="183" t="str">
        <f t="shared" ca="1" si="171"/>
        <v/>
      </c>
      <c r="HK338" s="183" t="str">
        <f t="shared" ca="1" si="171"/>
        <v/>
      </c>
      <c r="HL338" s="183" t="str">
        <f t="shared" ca="1" si="171"/>
        <v/>
      </c>
      <c r="HM338" s="183" t="str">
        <f t="shared" ca="1" si="171"/>
        <v/>
      </c>
      <c r="HN338" s="183" t="str">
        <f t="shared" ca="1" si="171"/>
        <v/>
      </c>
      <c r="HO338" s="183" t="str">
        <f t="shared" ca="1" si="171"/>
        <v/>
      </c>
      <c r="HP338" s="183" t="str">
        <f t="shared" ca="1" si="171"/>
        <v/>
      </c>
      <c r="HQ338" s="183" t="str">
        <f t="shared" ca="1" si="171"/>
        <v/>
      </c>
      <c r="HR338" s="183" t="str">
        <f t="shared" ca="1" si="171"/>
        <v/>
      </c>
      <c r="HS338" s="183" t="str">
        <f t="shared" ca="1" si="171"/>
        <v/>
      </c>
      <c r="HT338" s="183" t="str">
        <f t="shared" ca="1" si="171"/>
        <v/>
      </c>
      <c r="HU338" s="183" t="str">
        <f t="shared" ca="1" si="171"/>
        <v/>
      </c>
      <c r="HV338" s="183" t="str">
        <f t="shared" ca="1" si="171"/>
        <v/>
      </c>
      <c r="HW338" s="183" t="str">
        <f t="shared" ca="1" si="171"/>
        <v/>
      </c>
      <c r="HX338" s="183" t="str">
        <f t="shared" ca="1" si="171"/>
        <v/>
      </c>
      <c r="HY338" s="183" t="str">
        <f t="shared" ca="1" si="171"/>
        <v/>
      </c>
    </row>
    <row r="339" spans="173:233" x14ac:dyDescent="0.2">
      <c r="FQ339" s="117" t="str">
        <f>IF('Classe, période, dates, coef'!V18="","",'Classe, période, dates, coef'!V18)</f>
        <v/>
      </c>
      <c r="FR339" s="118" t="str">
        <f>IF('Classe, période, dates, coef'!W18="","",'Classe, période, dates, coef'!W18)</f>
        <v/>
      </c>
      <c r="FS339" s="50">
        <f>'Classe, période, dates, coef'!D42</f>
        <v>0</v>
      </c>
      <c r="FV339" s="28"/>
      <c r="FY339" s="30">
        <f t="shared" si="160"/>
        <v>35</v>
      </c>
      <c r="FZ339" s="123" t="str">
        <f t="shared" si="163"/>
        <v>Elève 35</v>
      </c>
      <c r="GA339" s="179" t="str">
        <f t="shared" ca="1" si="164"/>
        <v/>
      </c>
      <c r="GB339" s="183" t="str">
        <f t="shared" ca="1" si="165"/>
        <v/>
      </c>
      <c r="GC339" s="183" t="str">
        <f t="shared" ca="1" si="171"/>
        <v/>
      </c>
      <c r="GD339" s="183" t="str">
        <f t="shared" ca="1" si="171"/>
        <v/>
      </c>
      <c r="GE339" s="183" t="str">
        <f t="shared" ca="1" si="171"/>
        <v/>
      </c>
      <c r="GF339" s="183" t="str">
        <f t="shared" ca="1" si="171"/>
        <v/>
      </c>
      <c r="GG339" s="183" t="str">
        <f t="shared" ca="1" si="171"/>
        <v/>
      </c>
      <c r="GH339" s="183" t="str">
        <f t="shared" ca="1" si="171"/>
        <v/>
      </c>
      <c r="GI339" s="183" t="str">
        <f t="shared" ca="1" si="171"/>
        <v/>
      </c>
      <c r="GJ339" s="183" t="str">
        <f t="shared" ca="1" si="171"/>
        <v/>
      </c>
      <c r="GK339" s="183" t="str">
        <f t="shared" ca="1" si="171"/>
        <v/>
      </c>
      <c r="GL339" s="183" t="str">
        <f t="shared" ca="1" si="171"/>
        <v/>
      </c>
      <c r="GM339" s="183" t="str">
        <f t="shared" ca="1" si="171"/>
        <v/>
      </c>
      <c r="GN339" s="183" t="str">
        <f t="shared" ca="1" si="171"/>
        <v/>
      </c>
      <c r="GO339" s="183" t="str">
        <f t="shared" ca="1" si="171"/>
        <v/>
      </c>
      <c r="GP339" s="183" t="str">
        <f t="shared" ca="1" si="171"/>
        <v/>
      </c>
      <c r="GQ339" s="183" t="str">
        <f t="shared" ca="1" si="171"/>
        <v/>
      </c>
      <c r="GR339" s="183" t="str">
        <f t="shared" ca="1" si="171"/>
        <v/>
      </c>
      <c r="GS339" s="183" t="str">
        <f t="shared" ca="1" si="171"/>
        <v/>
      </c>
      <c r="GT339" s="183" t="str">
        <f t="shared" ca="1" si="171"/>
        <v/>
      </c>
      <c r="GU339" s="183" t="str">
        <f t="shared" ca="1" si="171"/>
        <v/>
      </c>
      <c r="GV339" s="183" t="str">
        <f t="shared" ca="1" si="171"/>
        <v/>
      </c>
      <c r="GW339" s="183" t="str">
        <f t="shared" ca="1" si="171"/>
        <v/>
      </c>
      <c r="GX339" s="183" t="str">
        <f t="shared" ca="1" si="171"/>
        <v/>
      </c>
      <c r="GY339" s="183" t="str">
        <f t="shared" ca="1" si="171"/>
        <v/>
      </c>
      <c r="GZ339" s="183" t="str">
        <f t="shared" ca="1" si="171"/>
        <v/>
      </c>
      <c r="HA339" s="183" t="str">
        <f t="shared" ca="1" si="171"/>
        <v/>
      </c>
      <c r="HB339" s="183" t="str">
        <f t="shared" ca="1" si="171"/>
        <v/>
      </c>
      <c r="HC339" s="183" t="str">
        <f t="shared" ca="1" si="171"/>
        <v/>
      </c>
      <c r="HD339" s="183" t="str">
        <f t="shared" ca="1" si="171"/>
        <v/>
      </c>
      <c r="HE339" s="183" t="str">
        <f t="shared" ca="1" si="171"/>
        <v/>
      </c>
      <c r="HF339" s="183" t="str">
        <f t="shared" ca="1" si="171"/>
        <v/>
      </c>
      <c r="HG339" s="183" t="str">
        <f t="shared" ca="1" si="171"/>
        <v/>
      </c>
      <c r="HH339" s="183" t="str">
        <f t="shared" ca="1" si="171"/>
        <v/>
      </c>
      <c r="HI339" s="183" t="str">
        <f t="shared" ca="1" si="171"/>
        <v/>
      </c>
      <c r="HJ339" s="183" t="str">
        <f t="shared" ca="1" si="171"/>
        <v/>
      </c>
      <c r="HK339" s="183" t="str">
        <f t="shared" ca="1" si="171"/>
        <v/>
      </c>
      <c r="HL339" s="183" t="str">
        <f t="shared" ca="1" si="171"/>
        <v/>
      </c>
      <c r="HM339" s="183" t="str">
        <f t="shared" ca="1" si="171"/>
        <v/>
      </c>
      <c r="HN339" s="183" t="str">
        <f t="shared" ca="1" si="171"/>
        <v/>
      </c>
      <c r="HO339" s="183" t="str">
        <f t="shared" ca="1" si="171"/>
        <v/>
      </c>
      <c r="HP339" s="183" t="str">
        <f t="shared" ca="1" si="171"/>
        <v/>
      </c>
      <c r="HQ339" s="183" t="str">
        <f t="shared" ca="1" si="171"/>
        <v/>
      </c>
      <c r="HR339" s="183" t="str">
        <f t="shared" ca="1" si="171"/>
        <v/>
      </c>
      <c r="HS339" s="183" t="str">
        <f t="shared" ca="1" si="171"/>
        <v/>
      </c>
      <c r="HT339" s="183" t="str">
        <f t="shared" ca="1" si="171"/>
        <v/>
      </c>
      <c r="HU339" s="183" t="str">
        <f t="shared" ca="1" si="171"/>
        <v/>
      </c>
      <c r="HV339" s="183" t="str">
        <f t="shared" ca="1" si="171"/>
        <v/>
      </c>
      <c r="HW339" s="183" t="str">
        <f t="shared" ca="1" si="171"/>
        <v/>
      </c>
      <c r="HX339" s="183" t="str">
        <f t="shared" ca="1" si="171"/>
        <v/>
      </c>
      <c r="HY339" s="183" t="str">
        <f t="shared" ca="1" si="171"/>
        <v/>
      </c>
    </row>
    <row r="340" spans="173:233" x14ac:dyDescent="0.2">
      <c r="FQ340" s="117" t="str">
        <f>IF('Classe, période, dates, coef'!V19="","",'Classe, période, dates, coef'!V19)</f>
        <v/>
      </c>
      <c r="FR340" s="118" t="str">
        <f>IF('Classe, période, dates, coef'!W19="","",'Classe, période, dates, coef'!W19)</f>
        <v/>
      </c>
      <c r="FV340" s="28"/>
      <c r="FY340" s="30">
        <f t="shared" si="160"/>
        <v>36</v>
      </c>
      <c r="FZ340" s="123" t="str">
        <f t="shared" si="163"/>
        <v>Elève 36</v>
      </c>
      <c r="GA340" s="179" t="str">
        <f t="shared" ca="1" si="164"/>
        <v/>
      </c>
      <c r="GB340" s="183" t="str">
        <f t="shared" ca="1" si="165"/>
        <v/>
      </c>
      <c r="GC340" s="183" t="str">
        <f t="shared" ca="1" si="171"/>
        <v/>
      </c>
      <c r="GD340" s="183" t="str">
        <f t="shared" ca="1" si="171"/>
        <v/>
      </c>
      <c r="GE340" s="183" t="str">
        <f t="shared" ca="1" si="171"/>
        <v/>
      </c>
      <c r="GF340" s="183" t="str">
        <f t="shared" ca="1" si="171"/>
        <v/>
      </c>
      <c r="GG340" s="183" t="str">
        <f t="shared" ca="1" si="171"/>
        <v/>
      </c>
      <c r="GH340" s="183" t="str">
        <f t="shared" ca="1" si="171"/>
        <v/>
      </c>
      <c r="GI340" s="183" t="str">
        <f t="shared" ca="1" si="171"/>
        <v/>
      </c>
      <c r="GJ340" s="183" t="str">
        <f t="shared" ca="1" si="171"/>
        <v/>
      </c>
      <c r="GK340" s="183" t="str">
        <f t="shared" ca="1" si="171"/>
        <v/>
      </c>
      <c r="GL340" s="183" t="str">
        <f t="shared" ca="1" si="171"/>
        <v/>
      </c>
      <c r="GM340" s="183" t="str">
        <f t="shared" ca="1" si="171"/>
        <v/>
      </c>
      <c r="GN340" s="183" t="str">
        <f t="shared" ca="1" si="171"/>
        <v/>
      </c>
      <c r="GO340" s="183" t="str">
        <f t="shared" ca="1" si="171"/>
        <v/>
      </c>
      <c r="GP340" s="183" t="str">
        <f t="shared" ca="1" si="171"/>
        <v/>
      </c>
      <c r="GQ340" s="183" t="str">
        <f t="shared" ca="1" si="171"/>
        <v/>
      </c>
      <c r="GR340" s="183" t="str">
        <f t="shared" ca="1" si="171"/>
        <v/>
      </c>
      <c r="GS340" s="183" t="str">
        <f t="shared" ca="1" si="171"/>
        <v/>
      </c>
      <c r="GT340" s="183" t="str">
        <f t="shared" ca="1" si="171"/>
        <v/>
      </c>
      <c r="GU340" s="183" t="str">
        <f t="shared" ca="1" si="171"/>
        <v/>
      </c>
      <c r="GV340" s="183" t="str">
        <f t="shared" ca="1" si="171"/>
        <v/>
      </c>
      <c r="GW340" s="183" t="str">
        <f t="shared" ca="1" si="171"/>
        <v/>
      </c>
      <c r="GX340" s="183" t="str">
        <f t="shared" ca="1" si="171"/>
        <v/>
      </c>
      <c r="GY340" s="183" t="str">
        <f t="shared" ca="1" si="171"/>
        <v/>
      </c>
      <c r="GZ340" s="183" t="str">
        <f t="shared" ca="1" si="171"/>
        <v/>
      </c>
      <c r="HA340" s="183" t="str">
        <f t="shared" ca="1" si="171"/>
        <v/>
      </c>
      <c r="HB340" s="183" t="str">
        <f t="shared" ca="1" si="171"/>
        <v/>
      </c>
      <c r="HC340" s="183" t="str">
        <f t="shared" ca="1" si="171"/>
        <v/>
      </c>
      <c r="HD340" s="183" t="str">
        <f t="shared" ca="1" si="171"/>
        <v/>
      </c>
      <c r="HE340" s="183" t="str">
        <f t="shared" ca="1" si="171"/>
        <v/>
      </c>
      <c r="HF340" s="183" t="str">
        <f t="shared" ca="1" si="171"/>
        <v/>
      </c>
      <c r="HG340" s="183" t="str">
        <f t="shared" ca="1" si="171"/>
        <v/>
      </c>
      <c r="HH340" s="183" t="str">
        <f t="shared" ca="1" si="171"/>
        <v/>
      </c>
      <c r="HI340" s="183" t="str">
        <f t="shared" ca="1" si="171"/>
        <v/>
      </c>
      <c r="HJ340" s="183" t="str">
        <f t="shared" ca="1" si="171"/>
        <v/>
      </c>
      <c r="HK340" s="183" t="str">
        <f t="shared" ca="1" si="171"/>
        <v/>
      </c>
      <c r="HL340" s="183" t="str">
        <f t="shared" ca="1" si="171"/>
        <v/>
      </c>
      <c r="HM340" s="183" t="str">
        <f t="shared" ca="1" si="171"/>
        <v/>
      </c>
      <c r="HN340" s="183" t="str">
        <f t="shared" ca="1" si="171"/>
        <v/>
      </c>
      <c r="HO340" s="183" t="str">
        <f t="shared" ca="1" si="171"/>
        <v/>
      </c>
      <c r="HP340" s="183" t="str">
        <f t="shared" ca="1" si="171"/>
        <v/>
      </c>
      <c r="HQ340" s="183" t="str">
        <f t="shared" ca="1" si="171"/>
        <v/>
      </c>
      <c r="HR340" s="183" t="str">
        <f t="shared" ca="1" si="171"/>
        <v/>
      </c>
      <c r="HS340" s="183" t="str">
        <f t="shared" ca="1" si="171"/>
        <v/>
      </c>
      <c r="HT340" s="183" t="str">
        <f t="shared" ca="1" si="171"/>
        <v/>
      </c>
      <c r="HU340" s="183" t="str">
        <f t="shared" ca="1" si="171"/>
        <v/>
      </c>
      <c r="HV340" s="183" t="str">
        <f t="shared" ca="1" si="171"/>
        <v/>
      </c>
      <c r="HW340" s="183" t="str">
        <f t="shared" ca="1" si="171"/>
        <v/>
      </c>
      <c r="HX340" s="183" t="str">
        <f t="shared" ca="1" si="171"/>
        <v/>
      </c>
      <c r="HY340" s="183" t="str">
        <f t="shared" ca="1" si="171"/>
        <v/>
      </c>
    </row>
    <row r="341" spans="173:233" x14ac:dyDescent="0.2">
      <c r="FQ341" s="117" t="str">
        <f>IF('Classe, période, dates, coef'!V20="","",'Classe, période, dates, coef'!V20)</f>
        <v/>
      </c>
      <c r="FR341" s="118" t="str">
        <f>IF('Classe, période, dates, coef'!W20="","",'Classe, période, dates, coef'!W20)</f>
        <v/>
      </c>
      <c r="FV341" s="28"/>
      <c r="FY341" s="28"/>
    </row>
    <row r="342" spans="173:233" x14ac:dyDescent="0.2">
      <c r="FQ342" s="117" t="str">
        <f>IF('Classe, période, dates, coef'!V21="","",'Classe, période, dates, coef'!V21)</f>
        <v/>
      </c>
      <c r="FR342" s="118" t="str">
        <f>IF('Classe, période, dates, coef'!W21="","",'Classe, période, dates, coef'!W21)</f>
        <v/>
      </c>
      <c r="FV342" s="28"/>
      <c r="FY342" s="28"/>
    </row>
    <row r="343" spans="173:233" x14ac:dyDescent="0.2">
      <c r="FQ343" s="117" t="str">
        <f>IF('Classe, période, dates, coef'!V22="","",'Classe, période, dates, coef'!V22)</f>
        <v/>
      </c>
      <c r="FR343" s="118" t="str">
        <f>IF('Classe, période, dates, coef'!W22="","",'Classe, période, dates, coef'!W22)</f>
        <v/>
      </c>
      <c r="FV343" s="28"/>
      <c r="FY343" s="28"/>
    </row>
    <row r="344" spans="173:233" x14ac:dyDescent="0.2">
      <c r="FQ344" s="117" t="str">
        <f>IF('Classe, période, dates, coef'!V23="","",'Classe, période, dates, coef'!V23)</f>
        <v/>
      </c>
      <c r="FR344" s="118" t="str">
        <f>IF('Classe, période, dates, coef'!W23="","",'Classe, période, dates, coef'!W23)</f>
        <v/>
      </c>
      <c r="FV344" s="28"/>
      <c r="FY344" s="28"/>
    </row>
    <row r="345" spans="173:233" x14ac:dyDescent="0.2">
      <c r="FQ345" s="117" t="str">
        <f>IF('Classe, période, dates, coef'!V24="","",'Classe, période, dates, coef'!V24)</f>
        <v/>
      </c>
      <c r="FR345" s="118" t="str">
        <f>IF('Classe, période, dates, coef'!W24="","",'Classe, période, dates, coef'!W24)</f>
        <v/>
      </c>
      <c r="FV345" s="28"/>
      <c r="FY345" s="28"/>
    </row>
    <row r="346" spans="173:233" x14ac:dyDescent="0.2">
      <c r="FQ346" s="117" t="str">
        <f>IF('Classe, période, dates, coef'!V25="","",'Classe, période, dates, coef'!V25)</f>
        <v/>
      </c>
      <c r="FR346" s="118" t="str">
        <f>IF('Classe, période, dates, coef'!W25="","",'Classe, période, dates, coef'!W25)</f>
        <v/>
      </c>
      <c r="FV346" s="28"/>
      <c r="FY346" s="28"/>
    </row>
    <row r="347" spans="173:233" x14ac:dyDescent="0.2">
      <c r="FQ347" s="117" t="str">
        <f>IF('Classe, période, dates, coef'!V26="","",'Classe, période, dates, coef'!V26)</f>
        <v/>
      </c>
      <c r="FR347" s="118" t="str">
        <f>IF('Classe, période, dates, coef'!W26="","",'Classe, période, dates, coef'!W26)</f>
        <v/>
      </c>
      <c r="FV347" s="28"/>
      <c r="FY347" s="28"/>
    </row>
    <row r="348" spans="173:233" x14ac:dyDescent="0.2">
      <c r="FQ348" s="117" t="str">
        <f>IF('Classe, période, dates, coef'!V27="","",'Classe, période, dates, coef'!V27)</f>
        <v/>
      </c>
      <c r="FR348" s="118" t="str">
        <f>IF('Classe, période, dates, coef'!W27="","",'Classe, période, dates, coef'!W27)</f>
        <v/>
      </c>
      <c r="FV348" s="28"/>
      <c r="FY348" s="28"/>
    </row>
    <row r="349" spans="173:233" x14ac:dyDescent="0.2">
      <c r="FQ349" s="117" t="str">
        <f>IF('Classe, période, dates, coef'!V28="","",'Classe, période, dates, coef'!V28)</f>
        <v/>
      </c>
      <c r="FR349" s="118" t="str">
        <f>IF('Classe, période, dates, coef'!W28="","",'Classe, période, dates, coef'!W28)</f>
        <v/>
      </c>
      <c r="FV349" s="28"/>
      <c r="FY349" s="28"/>
    </row>
    <row r="350" spans="173:233" x14ac:dyDescent="0.2">
      <c r="FQ350" s="117" t="str">
        <f>IF('Classe, période, dates, coef'!V29="","",'Classe, période, dates, coef'!V29)</f>
        <v/>
      </c>
      <c r="FR350" s="118" t="str">
        <f>IF('Classe, période, dates, coef'!W29="","",'Classe, période, dates, coef'!W29)</f>
        <v/>
      </c>
      <c r="FV350" s="28"/>
      <c r="FY350" s="28"/>
    </row>
    <row r="351" spans="173:233" x14ac:dyDescent="0.2">
      <c r="FQ351" s="117" t="str">
        <f>IF('Classe, période, dates, coef'!V30="","",'Classe, période, dates, coef'!V30)</f>
        <v/>
      </c>
      <c r="FR351" s="118" t="str">
        <f>IF('Classe, période, dates, coef'!W30="","",'Classe, période, dates, coef'!W30)</f>
        <v/>
      </c>
      <c r="FV351" s="28"/>
      <c r="FY351" s="28"/>
    </row>
    <row r="352" spans="173:233" x14ac:dyDescent="0.2">
      <c r="FQ352" s="117" t="str">
        <f>IF('Classe, période, dates, coef'!V31="","",'Classe, période, dates, coef'!V31)</f>
        <v/>
      </c>
      <c r="FR352" s="118" t="str">
        <f>IF('Classe, période, dates, coef'!W31="","",'Classe, période, dates, coef'!W31)</f>
        <v/>
      </c>
      <c r="FV352" s="28"/>
      <c r="FY352" s="28"/>
    </row>
    <row r="353" spans="173:181" x14ac:dyDescent="0.2">
      <c r="FQ353" s="117" t="str">
        <f>IF('Classe, période, dates, coef'!V32="","",'Classe, période, dates, coef'!V32)</f>
        <v/>
      </c>
      <c r="FR353" s="118" t="str">
        <f>IF('Classe, période, dates, coef'!W32="","",'Classe, période, dates, coef'!W32)</f>
        <v/>
      </c>
      <c r="FV353" s="28"/>
      <c r="FY353" s="28"/>
    </row>
    <row r="354" spans="173:181" x14ac:dyDescent="0.2">
      <c r="FV354" s="28"/>
      <c r="FY354" s="28"/>
    </row>
    <row r="355" spans="173:181" x14ac:dyDescent="0.2">
      <c r="FV355" s="28"/>
      <c r="FY355" s="28"/>
    </row>
    <row r="356" spans="173:181" x14ac:dyDescent="0.2">
      <c r="FV356" s="28"/>
      <c r="FY356" s="28"/>
    </row>
    <row r="357" spans="173:181" x14ac:dyDescent="0.2">
      <c r="FV357" s="28"/>
      <c r="FY357" s="28"/>
    </row>
    <row r="358" spans="173:181" x14ac:dyDescent="0.2">
      <c r="FV358" s="28"/>
      <c r="FY358" s="28"/>
    </row>
    <row r="359" spans="173:181" x14ac:dyDescent="0.2">
      <c r="FV359" s="28"/>
      <c r="FY359" s="28"/>
    </row>
    <row r="360" spans="173:181" x14ac:dyDescent="0.2">
      <c r="FV360" s="28"/>
      <c r="FY360" s="28"/>
    </row>
    <row r="404" spans="105:105" x14ac:dyDescent="0.2">
      <c r="DA404" s="17"/>
    </row>
  </sheetData>
  <sheetProtection password="C8DF" sheet="1" objects="1" scenarios="1" selectLockedCells="1" autoFilter="0"/>
  <autoFilter ref="A12:BC12">
    <filterColumn colId="0" showButton="0"/>
    <filterColumn colId="1" hiddenButton="1" showButton="0"/>
    <filterColumn colId="2" hiddenButton="1" showButton="0"/>
  </autoFilter>
  <mergeCells count="46">
    <mergeCell ref="E5:BC5"/>
    <mergeCell ref="E6:BC6"/>
    <mergeCell ref="E9:E11"/>
    <mergeCell ref="A13:D13"/>
    <mergeCell ref="A14:D14"/>
    <mergeCell ref="A5:B6"/>
    <mergeCell ref="C5:D6"/>
    <mergeCell ref="A8:C8"/>
    <mergeCell ref="A9:C10"/>
    <mergeCell ref="D9:D10"/>
    <mergeCell ref="A11:B11"/>
    <mergeCell ref="A12:B12"/>
    <mergeCell ref="A26:D26"/>
    <mergeCell ref="A15:D15"/>
    <mergeCell ref="A16:D16"/>
    <mergeCell ref="A17:D17"/>
    <mergeCell ref="A18:D18"/>
    <mergeCell ref="A19:D19"/>
    <mergeCell ref="A20:D20"/>
    <mergeCell ref="A21:D21"/>
    <mergeCell ref="A22:D22"/>
    <mergeCell ref="A23:D23"/>
    <mergeCell ref="A24:D24"/>
    <mergeCell ref="A25:D25"/>
    <mergeCell ref="A35:D35"/>
    <mergeCell ref="A36:D36"/>
    <mergeCell ref="A37:D37"/>
    <mergeCell ref="A38:D38"/>
    <mergeCell ref="A27:D27"/>
    <mergeCell ref="A28:D28"/>
    <mergeCell ref="A29:D29"/>
    <mergeCell ref="A30:D30"/>
    <mergeCell ref="A31:D31"/>
    <mergeCell ref="A32:D32"/>
    <mergeCell ref="A33:D33"/>
    <mergeCell ref="A34:D34"/>
    <mergeCell ref="A45:D45"/>
    <mergeCell ref="A46:D46"/>
    <mergeCell ref="A47:D47"/>
    <mergeCell ref="A48:D48"/>
    <mergeCell ref="A39:D39"/>
    <mergeCell ref="A40:D40"/>
    <mergeCell ref="A41:D41"/>
    <mergeCell ref="A42:D42"/>
    <mergeCell ref="A43:D43"/>
    <mergeCell ref="A44:D44"/>
  </mergeCells>
  <conditionalFormatting sqref="C5">
    <cfRule type="cellIs" dxfId="1719" priority="51" operator="equal">
      <formula>20</formula>
    </cfRule>
    <cfRule type="cellIs" dxfId="1718" priority="52" operator="between">
      <formula>15</formula>
      <formula>19.9999999999999</formula>
    </cfRule>
    <cfRule type="cellIs" dxfId="1717" priority="53" operator="between">
      <formula>10</formula>
      <formula>14.9999999999999</formula>
    </cfRule>
    <cfRule type="containsBlanks" dxfId="1716" priority="54" stopIfTrue="1">
      <formula>LEN(TRIM(C5))=0</formula>
    </cfRule>
    <cfRule type="cellIs" dxfId="1715" priority="55" operator="between">
      <formula>5</formula>
      <formula>9.999999999999</formula>
    </cfRule>
    <cfRule type="cellIs" dxfId="1714" priority="56" operator="between">
      <formula>0</formula>
      <formula>4.99999999999999</formula>
    </cfRule>
  </conditionalFormatting>
  <conditionalFormatting sqref="F13:BC72 F8:BC8">
    <cfRule type="cellIs" dxfId="1713" priority="1063" operator="equal">
      <formula>#REF!</formula>
    </cfRule>
    <cfRule type="cellIs" dxfId="1712" priority="1064" operator="equal">
      <formula>#REF!</formula>
    </cfRule>
    <cfRule type="cellIs" dxfId="1711" priority="1065" operator="equal">
      <formula>#REF!</formula>
    </cfRule>
    <cfRule type="cellIs" dxfId="1710" priority="1066" operator="equal">
      <formula>#REF!</formula>
    </cfRule>
    <cfRule type="cellIs" dxfId="1709" priority="1067" operator="equal">
      <formula>#REF!</formula>
    </cfRule>
    <cfRule type="cellIs" dxfId="1708" priority="1068" operator="equal">
      <formula>#REF!</formula>
    </cfRule>
    <cfRule type="cellIs" dxfId="1707" priority="1069" operator="equal">
      <formula>20</formula>
    </cfRule>
    <cfRule type="cellIs" dxfId="1706" priority="1070" operator="between">
      <formula>15</formula>
      <formula>19.9999999999999</formula>
    </cfRule>
    <cfRule type="cellIs" dxfId="1705" priority="1071" operator="between">
      <formula>10</formula>
      <formula>14.9999999999999</formula>
    </cfRule>
    <cfRule type="containsBlanks" dxfId="1704" priority="1072" stopIfTrue="1">
      <formula>LEN(TRIM(F8))=0</formula>
    </cfRule>
    <cfRule type="cellIs" dxfId="1703" priority="1073" operator="between">
      <formula>5</formula>
      <formula>9.999999999999</formula>
    </cfRule>
    <cfRule type="cellIs" dxfId="1702" priority="1074" operator="between">
      <formula>0</formula>
      <formula>4.99999999999999</formula>
    </cfRule>
  </conditionalFormatting>
  <conditionalFormatting sqref="E8 E49:E72">
    <cfRule type="cellIs" dxfId="1701" priority="26" operator="equal">
      <formula>#REF!</formula>
    </cfRule>
    <cfRule type="cellIs" dxfId="1700" priority="27" operator="equal">
      <formula>#REF!</formula>
    </cfRule>
    <cfRule type="cellIs" dxfId="1699" priority="28" operator="equal">
      <formula>#REF!</formula>
    </cfRule>
    <cfRule type="cellIs" dxfId="1698" priority="29" operator="equal">
      <formula>#REF!</formula>
    </cfRule>
    <cfRule type="cellIs" dxfId="1697" priority="30" operator="equal">
      <formula>#REF!</formula>
    </cfRule>
    <cfRule type="cellIs" dxfId="1696" priority="31" operator="equal">
      <formula>#REF!</formula>
    </cfRule>
    <cfRule type="cellIs" dxfId="1695" priority="32" operator="equal">
      <formula>20</formula>
    </cfRule>
    <cfRule type="cellIs" dxfId="1694" priority="33" operator="between">
      <formula>15</formula>
      <formula>19.9999999999999</formula>
    </cfRule>
    <cfRule type="cellIs" dxfId="1693" priority="34" operator="between">
      <formula>10</formula>
      <formula>14.9999999999999</formula>
    </cfRule>
    <cfRule type="containsBlanks" dxfId="1692" priority="35" stopIfTrue="1">
      <formula>LEN(TRIM(E8))=0</formula>
    </cfRule>
    <cfRule type="cellIs" dxfId="1691" priority="36" operator="between">
      <formula>5</formula>
      <formula>9.999999999999</formula>
    </cfRule>
    <cfRule type="cellIs" dxfId="1690" priority="37" operator="between">
      <formula>0</formula>
      <formula>4.99999999999999</formula>
    </cfRule>
  </conditionalFormatting>
  <conditionalFormatting sqref="E13:E48">
    <cfRule type="cellIs" dxfId="1689" priority="1" operator="equal">
      <formula>#REF!</formula>
    </cfRule>
    <cfRule type="cellIs" dxfId="1688" priority="2" operator="equal">
      <formula>#REF!</formula>
    </cfRule>
    <cfRule type="cellIs" dxfId="1687" priority="3" operator="equal">
      <formula>#REF!</formula>
    </cfRule>
    <cfRule type="cellIs" dxfId="1686" priority="4" operator="equal">
      <formula>#REF!</formula>
    </cfRule>
    <cfRule type="cellIs" dxfId="1685" priority="5" operator="equal">
      <formula>#REF!</formula>
    </cfRule>
    <cfRule type="cellIs" dxfId="1684" priority="6" operator="equal">
      <formula>#REF!</formula>
    </cfRule>
    <cfRule type="cellIs" dxfId="1683" priority="7" operator="equal">
      <formula>20</formula>
    </cfRule>
    <cfRule type="cellIs" dxfId="1682" priority="8" operator="between">
      <formula>15</formula>
      <formula>19.9999999999999</formula>
    </cfRule>
    <cfRule type="cellIs" dxfId="1681" priority="9" operator="between">
      <formula>10</formula>
      <formula>14.9999999999999</formula>
    </cfRule>
    <cfRule type="containsBlanks" dxfId="1680" priority="10" stopIfTrue="1">
      <formula>LEN(TRIM(E13))=0</formula>
    </cfRule>
    <cfRule type="cellIs" dxfId="1679" priority="11" operator="between">
      <formula>5</formula>
      <formula>9.999999999999</formula>
    </cfRule>
    <cfRule type="cellIs" dxfId="1678" priority="12" operator="between">
      <formula>0</formula>
      <formula>4.99999999999999</formula>
    </cfRule>
  </conditionalFormatting>
  <pageMargins left="0.39370078740157483" right="0.39370078740157483" top="0.39370078740157483" bottom="0.39370078740157483" header="0.31496062992125984" footer="0.31496062992125984"/>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38" id="{BD1C70A7-1335-4DB4-B3D6-77F5620BA00F}">
            <xm:f>$B$3='Classe, période, dates, coef'!$DW$300</xm:f>
            <x14:dxf>
              <font>
                <color rgb="FFFF0000"/>
              </font>
              <fill>
                <patternFill>
                  <bgColor rgb="FFFFCCCC"/>
                </patternFill>
              </fill>
            </x14:dxf>
          </x14:cfRule>
          <xm:sqref>B3:D3 F3:AB3</xm:sqref>
        </x14:conditionalFormatting>
        <x14:conditionalFormatting xmlns:xm="http://schemas.microsoft.com/office/excel/2006/main">
          <x14:cfRule type="expression" priority="25" id="{8C7FC171-1592-46D5-AAE0-8ED8BD6A3888}">
            <xm:f>$B$3='Classe, période, dates, coef'!$DW$300</xm:f>
            <x14:dxf>
              <font>
                <color rgb="FFFF0000"/>
              </font>
              <fill>
                <patternFill>
                  <bgColor rgb="FFFFCCCC"/>
                </patternFill>
              </fill>
            </x14:dxf>
          </x14:cfRule>
          <xm:sqref>E3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7" t="str">
        <f>IF(OR('Classe, période, dates, coef'!A7="",'Classe, période, dates, coef'!A14=""),'Bilan Groupe Compétences'!B3,CONCATENATE('Classe, période, dates, coef'!A7,"  ~  Période : ",'Classe, période, dates, coef'!A14))</f>
        <v>Affichage classe et période : Complétez l'onglet ''Classe, période, dates, coef''</v>
      </c>
      <c r="C1" s="357"/>
      <c r="D1" s="357"/>
      <c r="E1" s="357"/>
      <c r="F1" s="357"/>
      <c r="G1" s="357"/>
      <c r="H1" s="357"/>
      <c r="I1" s="357"/>
      <c r="J1" s="111" t="str">
        <f>CONCATENATE("   ",'Bilan Groupe Compétences'!DW303)</f>
        <v xml:space="preserve">   Seconde Relation Client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5" t="str">
        <f ca="1">IF(INDEX($HF$301:$HG$338,MATCH(RIGHT(CELL("nomfichier",$HF$301),2),$HF$301:$HF$338,0),2)=0,'Classe, période, dates, coef'!DW301,INDEX($HF$301:$HG$338,MATCH(RIGHT(CELL("nomfichier",$HF$301),2),$HF$301:$HF$338,0),2))</f>
        <v>Nom élève &gt; Complétez l'onglet ''Classe, période, dates, coef''</v>
      </c>
      <c r="B2" s="355"/>
      <c r="C2" s="355"/>
      <c r="D2" s="355"/>
      <c r="E2" s="355"/>
      <c r="F2" s="355"/>
      <c r="G2" s="355"/>
      <c r="H2" s="355"/>
      <c r="I2" s="355"/>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5"/>
      <c r="B3" s="355"/>
      <c r="C3" s="355"/>
      <c r="D3" s="355"/>
      <c r="E3" s="355"/>
      <c r="F3" s="355"/>
      <c r="G3" s="355"/>
      <c r="H3" s="355"/>
      <c r="I3" s="355"/>
      <c r="J3" s="53"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6"/>
      <c r="B4" s="356"/>
      <c r="C4" s="356"/>
      <c r="D4" s="356"/>
      <c r="E4" s="356"/>
      <c r="F4" s="356"/>
      <c r="G4" s="356"/>
      <c r="H4" s="356"/>
      <c r="I4" s="356"/>
    </row>
    <row r="5" spans="1:127" ht="21" customHeight="1" thickTop="1" x14ac:dyDescent="0.2">
      <c r="A5" s="365" t="s">
        <v>49</v>
      </c>
      <c r="B5" s="366"/>
      <c r="C5" s="382" t="s">
        <v>75</v>
      </c>
      <c r="D5" s="55">
        <v>4</v>
      </c>
      <c r="E5" s="385" t="s">
        <v>99</v>
      </c>
      <c r="F5" s="385"/>
      <c r="G5" s="385"/>
      <c r="H5" s="385"/>
      <c r="I5" s="89">
        <v>4</v>
      </c>
      <c r="J5" s="58" t="str">
        <f t="shared" ref="J5:AO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ref="AP5:BG5" si="1">IF(COUNTA(AP$12:AP$71)=0,"",(COUNTIF(AP$12:AP$71,$HI$305)*$HK$305+COUNTIF(AP$12:AP$71,$HI$304)*$HK$304+COUNTIF(AP$12:AP$71,$HI$303)*$HK$303+COUNTIF(AP$12:AP$71,$HI$302)*$HK$302+COUNTIF(AP$12:AP$71,$HI$301)*$HK$301)/COUNTA(AP$12:AP$71))</f>
        <v/>
      </c>
      <c r="AQ5" s="58" t="str">
        <f t="shared" si="1"/>
        <v/>
      </c>
      <c r="AR5" s="58" t="str">
        <f t="shared" si="1"/>
        <v/>
      </c>
      <c r="AS5" s="58" t="str">
        <f t="shared" si="1"/>
        <v/>
      </c>
      <c r="AT5" s="58" t="str">
        <f t="shared" si="1"/>
        <v/>
      </c>
      <c r="AU5" s="58" t="str">
        <f t="shared" si="1"/>
        <v/>
      </c>
      <c r="AV5" s="58" t="str">
        <f t="shared" si="1"/>
        <v/>
      </c>
      <c r="AW5" s="58" t="str">
        <f t="shared" si="1"/>
        <v/>
      </c>
      <c r="AX5" s="58" t="str">
        <f t="shared" si="1"/>
        <v/>
      </c>
      <c r="AY5" s="58" t="str">
        <f t="shared" si="1"/>
        <v/>
      </c>
      <c r="AZ5" s="58" t="str">
        <f t="shared" si="1"/>
        <v/>
      </c>
      <c r="BA5" s="58" t="str">
        <f t="shared" si="1"/>
        <v/>
      </c>
      <c r="BB5" s="58" t="str">
        <f t="shared" si="1"/>
        <v/>
      </c>
      <c r="BC5" s="58" t="str">
        <f t="shared" si="1"/>
        <v/>
      </c>
      <c r="BD5" s="58" t="str">
        <f t="shared" si="1"/>
        <v/>
      </c>
      <c r="BE5" s="58" t="str">
        <f t="shared" si="1"/>
        <v/>
      </c>
      <c r="BF5" s="58" t="str">
        <f t="shared" si="1"/>
        <v/>
      </c>
      <c r="BG5" s="59" t="str">
        <f t="shared" si="1"/>
        <v/>
      </c>
      <c r="DF5" s="9"/>
      <c r="DG5" s="28"/>
      <c r="DI5" s="28"/>
      <c r="DK5" s="28"/>
      <c r="DO5" s="28"/>
      <c r="DQ5" s="28"/>
      <c r="DS5" s="28"/>
      <c r="DU5" s="28"/>
      <c r="DW5" s="28"/>
    </row>
    <row r="6" spans="1:127" ht="21" customHeight="1" thickBot="1" x14ac:dyDescent="0.25">
      <c r="A6" s="367"/>
      <c r="B6" s="368"/>
      <c r="C6" s="383"/>
      <c r="D6" s="90">
        <v>4</v>
      </c>
      <c r="E6" s="386" t="s">
        <v>100</v>
      </c>
      <c r="F6" s="386"/>
      <c r="G6" s="386"/>
      <c r="H6" s="386"/>
      <c r="I6" s="91">
        <v>4</v>
      </c>
      <c r="J6" s="60" t="str">
        <f t="shared" ref="J6:AO6" si="2">IF(COUNTA(J$12:J$71)=0,"",(COUNTIF(J$12:J$71,$HI$304)*$HJ$304+COUNTIF(J$12:J$71,$HI$303)*$HJ$303+COUNTIF(J$12:J$71,$HI$302)*$HJ$302+COUNTIF(J$12:J$71,$HI$301)*$HJ$301)/COUNTA(J$12:J$71))</f>
        <v/>
      </c>
      <c r="K6" s="60" t="str">
        <f t="shared" si="2"/>
        <v/>
      </c>
      <c r="L6" s="60" t="str">
        <f t="shared" si="2"/>
        <v/>
      </c>
      <c r="M6" s="60" t="str">
        <f t="shared" si="2"/>
        <v/>
      </c>
      <c r="N6" s="60" t="str">
        <f t="shared" si="2"/>
        <v/>
      </c>
      <c r="O6" s="60" t="str">
        <f t="shared" si="2"/>
        <v/>
      </c>
      <c r="P6" s="60" t="str">
        <f t="shared" si="2"/>
        <v/>
      </c>
      <c r="Q6" s="60" t="str">
        <f t="shared" si="2"/>
        <v/>
      </c>
      <c r="R6" s="60" t="str">
        <f t="shared" si="2"/>
        <v/>
      </c>
      <c r="S6" s="60" t="str">
        <f t="shared" si="2"/>
        <v/>
      </c>
      <c r="T6" s="60" t="str">
        <f t="shared" si="2"/>
        <v/>
      </c>
      <c r="U6" s="60" t="str">
        <f t="shared" si="2"/>
        <v/>
      </c>
      <c r="V6" s="60" t="str">
        <f t="shared" si="2"/>
        <v/>
      </c>
      <c r="W6" s="60" t="str">
        <f t="shared" si="2"/>
        <v/>
      </c>
      <c r="X6" s="60" t="str">
        <f t="shared" si="2"/>
        <v/>
      </c>
      <c r="Y6" s="60" t="str">
        <f t="shared" si="2"/>
        <v/>
      </c>
      <c r="Z6" s="60" t="str">
        <f t="shared" si="2"/>
        <v/>
      </c>
      <c r="AA6" s="60" t="str">
        <f t="shared" si="2"/>
        <v/>
      </c>
      <c r="AB6" s="60" t="str">
        <f t="shared" si="2"/>
        <v/>
      </c>
      <c r="AC6" s="60" t="str">
        <f t="shared" si="2"/>
        <v/>
      </c>
      <c r="AD6" s="60" t="str">
        <f t="shared" si="2"/>
        <v/>
      </c>
      <c r="AE6" s="60" t="str">
        <f t="shared" si="2"/>
        <v/>
      </c>
      <c r="AF6" s="60" t="str">
        <f t="shared" si="2"/>
        <v/>
      </c>
      <c r="AG6" s="60" t="str">
        <f t="shared" si="2"/>
        <v/>
      </c>
      <c r="AH6" s="60" t="str">
        <f t="shared" si="2"/>
        <v/>
      </c>
      <c r="AI6" s="60" t="str">
        <f t="shared" si="2"/>
        <v/>
      </c>
      <c r="AJ6" s="60" t="str">
        <f t="shared" si="2"/>
        <v/>
      </c>
      <c r="AK6" s="60" t="str">
        <f t="shared" si="2"/>
        <v/>
      </c>
      <c r="AL6" s="60" t="str">
        <f t="shared" si="2"/>
        <v/>
      </c>
      <c r="AM6" s="60" t="str">
        <f t="shared" si="2"/>
        <v/>
      </c>
      <c r="AN6" s="60" t="str">
        <f t="shared" si="2"/>
        <v/>
      </c>
      <c r="AO6" s="60" t="str">
        <f t="shared" si="2"/>
        <v/>
      </c>
      <c r="AP6" s="60" t="str">
        <f t="shared" ref="AP6:BG6" si="3">IF(COUNTA(AP$12:AP$71)=0,"",(COUNTIF(AP$12:AP$71,$HI$304)*$HJ$304+COUNTIF(AP$12:AP$71,$HI$303)*$HJ$303+COUNTIF(AP$12:AP$71,$HI$302)*$HJ$302+COUNTIF(AP$12:AP$71,$HI$301)*$HJ$301)/COUNTA(AP$12:AP$71))</f>
        <v/>
      </c>
      <c r="AQ6" s="60" t="str">
        <f t="shared" si="3"/>
        <v/>
      </c>
      <c r="AR6" s="60" t="str">
        <f t="shared" si="3"/>
        <v/>
      </c>
      <c r="AS6" s="60" t="str">
        <f t="shared" si="3"/>
        <v/>
      </c>
      <c r="AT6" s="60" t="str">
        <f t="shared" si="3"/>
        <v/>
      </c>
      <c r="AU6" s="60" t="str">
        <f t="shared" si="3"/>
        <v/>
      </c>
      <c r="AV6" s="60" t="str">
        <f t="shared" si="3"/>
        <v/>
      </c>
      <c r="AW6" s="60" t="str">
        <f t="shared" si="3"/>
        <v/>
      </c>
      <c r="AX6" s="60" t="str">
        <f t="shared" si="3"/>
        <v/>
      </c>
      <c r="AY6" s="60" t="str">
        <f t="shared" si="3"/>
        <v/>
      </c>
      <c r="AZ6" s="60" t="str">
        <f t="shared" si="3"/>
        <v/>
      </c>
      <c r="BA6" s="60" t="str">
        <f t="shared" si="3"/>
        <v/>
      </c>
      <c r="BB6" s="60" t="str">
        <f t="shared" si="3"/>
        <v/>
      </c>
      <c r="BC6" s="60" t="str">
        <f t="shared" si="3"/>
        <v/>
      </c>
      <c r="BD6" s="60" t="str">
        <f t="shared" si="3"/>
        <v/>
      </c>
      <c r="BE6" s="60" t="str">
        <f t="shared" si="3"/>
        <v/>
      </c>
      <c r="BF6" s="60" t="str">
        <f t="shared" si="3"/>
        <v/>
      </c>
      <c r="BG6" s="61" t="str">
        <f t="shared" si="3"/>
        <v/>
      </c>
      <c r="DF6" s="9"/>
      <c r="DG6" s="28"/>
      <c r="DI6" s="28"/>
      <c r="DK6" s="28"/>
      <c r="DO6" s="28"/>
      <c r="DQ6" s="28"/>
      <c r="DS6" s="28"/>
      <c r="DU6" s="28"/>
      <c r="DW6" s="28"/>
    </row>
    <row r="7" spans="1:127" ht="40.5" customHeight="1" thickTop="1" thickBot="1" x14ac:dyDescent="0.25">
      <c r="A7" s="369" t="str">
        <f>IF(COUNTA(J5:BG6)-COUNTIF(J5:BG6,"")=0,"",IF(ISTEXT(HT300),HT300,ROUND(HT300,1)))</f>
        <v/>
      </c>
      <c r="B7" s="370"/>
      <c r="C7" s="383"/>
      <c r="D7" s="204">
        <v>4</v>
      </c>
      <c r="E7" s="203"/>
      <c r="F7" s="400" t="s">
        <v>122</v>
      </c>
      <c r="G7" s="400"/>
      <c r="H7" s="400"/>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1"/>
      <c r="B8" s="372"/>
      <c r="C8" s="384"/>
      <c r="D8" s="201">
        <v>4</v>
      </c>
      <c r="E8" s="202"/>
      <c r="F8" s="401" t="s">
        <v>232</v>
      </c>
      <c r="G8" s="401"/>
      <c r="H8" s="401"/>
      <c r="I8" s="201">
        <v>4</v>
      </c>
      <c r="J8" s="119" t="str">
        <f t="shared" ref="J8:AO8" ca="1" si="4">IF(OFFSET($HO$301,COLUMN(A:A)-1,0)=0,"",OFFSET($HO$301,COLUMN(A:A)-1,0))</f>
        <v/>
      </c>
      <c r="K8" s="119" t="str">
        <f t="shared" ca="1" si="4"/>
        <v/>
      </c>
      <c r="L8" s="119" t="str">
        <f t="shared" ca="1" si="4"/>
        <v/>
      </c>
      <c r="M8" s="119" t="str">
        <f t="shared" ca="1" si="4"/>
        <v/>
      </c>
      <c r="N8" s="119" t="str">
        <f t="shared" ca="1" si="4"/>
        <v/>
      </c>
      <c r="O8" s="119" t="str">
        <f t="shared" ca="1" si="4"/>
        <v/>
      </c>
      <c r="P8" s="119" t="str">
        <f t="shared" ca="1" si="4"/>
        <v/>
      </c>
      <c r="Q8" s="119" t="str">
        <f t="shared" ca="1" si="4"/>
        <v/>
      </c>
      <c r="R8" s="119" t="str">
        <f t="shared" ca="1" si="4"/>
        <v/>
      </c>
      <c r="S8" s="119" t="str">
        <f t="shared" ca="1" si="4"/>
        <v/>
      </c>
      <c r="T8" s="119" t="str">
        <f t="shared" ca="1" si="4"/>
        <v/>
      </c>
      <c r="U8" s="119" t="str">
        <f t="shared" ca="1" si="4"/>
        <v/>
      </c>
      <c r="V8" s="119" t="str">
        <f t="shared" ca="1" si="4"/>
        <v/>
      </c>
      <c r="W8" s="119" t="str">
        <f t="shared" ca="1" si="4"/>
        <v/>
      </c>
      <c r="X8" s="119" t="str">
        <f t="shared" ca="1" si="4"/>
        <v/>
      </c>
      <c r="Y8" s="119" t="str">
        <f t="shared" ca="1" si="4"/>
        <v/>
      </c>
      <c r="Z8" s="119" t="str">
        <f t="shared" ca="1" si="4"/>
        <v/>
      </c>
      <c r="AA8" s="119" t="str">
        <f t="shared" ca="1" si="4"/>
        <v/>
      </c>
      <c r="AB8" s="119" t="str">
        <f t="shared" ca="1" si="4"/>
        <v/>
      </c>
      <c r="AC8" s="119" t="str">
        <f t="shared" ca="1" si="4"/>
        <v/>
      </c>
      <c r="AD8" s="119" t="str">
        <f t="shared" ca="1" si="4"/>
        <v/>
      </c>
      <c r="AE8" s="119" t="str">
        <f t="shared" ca="1" si="4"/>
        <v/>
      </c>
      <c r="AF8" s="119" t="str">
        <f t="shared" ca="1" si="4"/>
        <v/>
      </c>
      <c r="AG8" s="119" t="str">
        <f t="shared" ca="1" si="4"/>
        <v/>
      </c>
      <c r="AH8" s="119" t="str">
        <f t="shared" ca="1" si="4"/>
        <v/>
      </c>
      <c r="AI8" s="119" t="str">
        <f t="shared" ca="1" si="4"/>
        <v/>
      </c>
      <c r="AJ8" s="119" t="str">
        <f t="shared" ca="1" si="4"/>
        <v/>
      </c>
      <c r="AK8" s="119" t="str">
        <f t="shared" ca="1" si="4"/>
        <v/>
      </c>
      <c r="AL8" s="119" t="str">
        <f t="shared" ca="1" si="4"/>
        <v/>
      </c>
      <c r="AM8" s="119" t="str">
        <f t="shared" ca="1" si="4"/>
        <v/>
      </c>
      <c r="AN8" s="119" t="str">
        <f t="shared" ca="1" si="4"/>
        <v/>
      </c>
      <c r="AO8" s="119" t="str">
        <f t="shared" ca="1" si="4"/>
        <v/>
      </c>
      <c r="AP8" s="119" t="str">
        <f t="shared" ref="AP8:BG8" ca="1" si="5">IF(OFFSET($HO$301,COLUMN(AG:AG)-1,0)=0,"",OFFSET($HO$301,COLUMN(AG:AG)-1,0))</f>
        <v/>
      </c>
      <c r="AQ8" s="119" t="str">
        <f t="shared" ca="1" si="5"/>
        <v/>
      </c>
      <c r="AR8" s="119" t="str">
        <f t="shared" ca="1" si="5"/>
        <v/>
      </c>
      <c r="AS8" s="119" t="str">
        <f t="shared" ca="1" si="5"/>
        <v/>
      </c>
      <c r="AT8" s="119" t="str">
        <f t="shared" ca="1" si="5"/>
        <v/>
      </c>
      <c r="AU8" s="119" t="str">
        <f t="shared" ca="1" si="5"/>
        <v/>
      </c>
      <c r="AV8" s="119" t="str">
        <f t="shared" ca="1" si="5"/>
        <v/>
      </c>
      <c r="AW8" s="119" t="str">
        <f t="shared" ca="1" si="5"/>
        <v/>
      </c>
      <c r="AX8" s="119" t="str">
        <f t="shared" ca="1" si="5"/>
        <v/>
      </c>
      <c r="AY8" s="119" t="str">
        <f t="shared" ca="1" si="5"/>
        <v/>
      </c>
      <c r="AZ8" s="119" t="str">
        <f t="shared" ca="1" si="5"/>
        <v/>
      </c>
      <c r="BA8" s="119" t="str">
        <f t="shared" ca="1" si="5"/>
        <v/>
      </c>
      <c r="BB8" s="119" t="str">
        <f t="shared" ca="1" si="5"/>
        <v/>
      </c>
      <c r="BC8" s="119" t="str">
        <f t="shared" ca="1" si="5"/>
        <v/>
      </c>
      <c r="BD8" s="119" t="str">
        <f t="shared" ca="1" si="5"/>
        <v/>
      </c>
      <c r="BE8" s="119" t="str">
        <f t="shared" ca="1" si="5"/>
        <v/>
      </c>
      <c r="BF8" s="119" t="str">
        <f t="shared" ca="1" si="5"/>
        <v/>
      </c>
      <c r="BG8" s="120" t="str">
        <f t="shared" ca="1" si="5"/>
        <v/>
      </c>
      <c r="DF8" s="9"/>
      <c r="DG8" s="28"/>
      <c r="DI8" s="28"/>
      <c r="DK8" s="28"/>
      <c r="DO8" s="28"/>
      <c r="DQ8" s="28"/>
      <c r="DS8" s="28"/>
      <c r="DU8" s="28"/>
      <c r="DW8" s="28"/>
    </row>
    <row r="9" spans="1:127" ht="45" customHeight="1" thickTop="1" x14ac:dyDescent="0.2">
      <c r="A9" s="392" t="s">
        <v>22</v>
      </c>
      <c r="B9" s="393"/>
      <c r="C9" s="393"/>
      <c r="D9" s="393"/>
      <c r="E9" s="97">
        <v>4</v>
      </c>
      <c r="F9" s="387" t="s">
        <v>118</v>
      </c>
      <c r="G9" s="388"/>
      <c r="H9" s="388"/>
      <c r="I9" s="389"/>
      <c r="J9" s="375" t="str">
        <f t="shared" ref="J9:AO9" ca="1" si="6">IF(OFFSET($HN$301,COLUMN(A:A)-1,0)=0,"",OFFSET($HN$301,COLUMN(A:A)-1,0))</f>
        <v/>
      </c>
      <c r="K9" s="358" t="str">
        <f t="shared" ca="1" si="6"/>
        <v/>
      </c>
      <c r="L9" s="358" t="str">
        <f t="shared" ca="1" si="6"/>
        <v/>
      </c>
      <c r="M9" s="358" t="str">
        <f t="shared" ca="1" si="6"/>
        <v/>
      </c>
      <c r="N9" s="358" t="str">
        <f t="shared" ca="1" si="6"/>
        <v/>
      </c>
      <c r="O9" s="358" t="str">
        <f t="shared" ca="1" si="6"/>
        <v/>
      </c>
      <c r="P9" s="358" t="str">
        <f t="shared" ca="1" si="6"/>
        <v/>
      </c>
      <c r="Q9" s="358" t="str">
        <f t="shared" ca="1" si="6"/>
        <v/>
      </c>
      <c r="R9" s="358" t="str">
        <f t="shared" ca="1" si="6"/>
        <v/>
      </c>
      <c r="S9" s="358" t="str">
        <f t="shared" ca="1" si="6"/>
        <v/>
      </c>
      <c r="T9" s="358" t="str">
        <f t="shared" ca="1" si="6"/>
        <v/>
      </c>
      <c r="U9" s="358" t="str">
        <f t="shared" ca="1" si="6"/>
        <v/>
      </c>
      <c r="V9" s="358" t="str">
        <f t="shared" ca="1" si="6"/>
        <v/>
      </c>
      <c r="W9" s="358" t="str">
        <f t="shared" ca="1" si="6"/>
        <v/>
      </c>
      <c r="X9" s="358" t="str">
        <f t="shared" ca="1" si="6"/>
        <v/>
      </c>
      <c r="Y9" s="358" t="str">
        <f t="shared" ca="1" si="6"/>
        <v/>
      </c>
      <c r="Z9" s="358" t="str">
        <f t="shared" ca="1" si="6"/>
        <v/>
      </c>
      <c r="AA9" s="358" t="str">
        <f t="shared" ca="1" si="6"/>
        <v/>
      </c>
      <c r="AB9" s="358" t="str">
        <f t="shared" ca="1" si="6"/>
        <v/>
      </c>
      <c r="AC9" s="358" t="str">
        <f t="shared" ca="1" si="6"/>
        <v/>
      </c>
      <c r="AD9" s="358" t="str">
        <f t="shared" ca="1" si="6"/>
        <v/>
      </c>
      <c r="AE9" s="358" t="str">
        <f t="shared" ca="1" si="6"/>
        <v/>
      </c>
      <c r="AF9" s="358" t="str">
        <f t="shared" ca="1" si="6"/>
        <v/>
      </c>
      <c r="AG9" s="358" t="str">
        <f t="shared" ca="1" si="6"/>
        <v/>
      </c>
      <c r="AH9" s="358" t="str">
        <f t="shared" ca="1" si="6"/>
        <v/>
      </c>
      <c r="AI9" s="358" t="str">
        <f t="shared" ca="1" si="6"/>
        <v/>
      </c>
      <c r="AJ9" s="358" t="str">
        <f t="shared" ca="1" si="6"/>
        <v/>
      </c>
      <c r="AK9" s="358" t="str">
        <f t="shared" ca="1" si="6"/>
        <v/>
      </c>
      <c r="AL9" s="358" t="str">
        <f t="shared" ca="1" si="6"/>
        <v/>
      </c>
      <c r="AM9" s="358" t="str">
        <f t="shared" ca="1" si="6"/>
        <v/>
      </c>
      <c r="AN9" s="358" t="str">
        <f t="shared" ca="1" si="6"/>
        <v/>
      </c>
      <c r="AO9" s="358" t="str">
        <f t="shared" ca="1" si="6"/>
        <v/>
      </c>
      <c r="AP9" s="358" t="str">
        <f t="shared" ref="AP9:BG9" ca="1" si="7">IF(OFFSET($HN$301,COLUMN(AG:AG)-1,0)=0,"",OFFSET($HN$301,COLUMN(AG:AG)-1,0))</f>
        <v/>
      </c>
      <c r="AQ9" s="358" t="str">
        <f t="shared" ca="1" si="7"/>
        <v/>
      </c>
      <c r="AR9" s="358" t="str">
        <f t="shared" ca="1" si="7"/>
        <v/>
      </c>
      <c r="AS9" s="358" t="str">
        <f t="shared" ca="1" si="7"/>
        <v/>
      </c>
      <c r="AT9" s="358" t="str">
        <f t="shared" ca="1" si="7"/>
        <v/>
      </c>
      <c r="AU9" s="358" t="str">
        <f t="shared" ca="1" si="7"/>
        <v/>
      </c>
      <c r="AV9" s="358" t="str">
        <f t="shared" ca="1" si="7"/>
        <v/>
      </c>
      <c r="AW9" s="358" t="str">
        <f t="shared" ca="1" si="7"/>
        <v/>
      </c>
      <c r="AX9" s="358" t="str">
        <f t="shared" ca="1" si="7"/>
        <v/>
      </c>
      <c r="AY9" s="358" t="str">
        <f t="shared" ca="1" si="7"/>
        <v/>
      </c>
      <c r="AZ9" s="358" t="str">
        <f t="shared" ca="1" si="7"/>
        <v/>
      </c>
      <c r="BA9" s="358" t="str">
        <f t="shared" ca="1" si="7"/>
        <v/>
      </c>
      <c r="BB9" s="358" t="str">
        <f t="shared" ca="1" si="7"/>
        <v/>
      </c>
      <c r="BC9" s="358" t="str">
        <f t="shared" ca="1" si="7"/>
        <v/>
      </c>
      <c r="BD9" s="358" t="str">
        <f t="shared" ca="1" si="7"/>
        <v/>
      </c>
      <c r="BE9" s="358" t="str">
        <f t="shared" ca="1" si="7"/>
        <v/>
      </c>
      <c r="BF9" s="358" t="str">
        <f t="shared" ca="1" si="7"/>
        <v/>
      </c>
      <c r="BG9" s="373" t="str">
        <f t="shared" ca="1" si="7"/>
        <v/>
      </c>
      <c r="DF9" s="9"/>
      <c r="DG9" s="28"/>
      <c r="DI9" s="28"/>
      <c r="DK9" s="28"/>
      <c r="DO9" s="28"/>
      <c r="DQ9" s="28"/>
      <c r="DS9" s="28"/>
      <c r="DU9" s="28"/>
      <c r="DW9" s="28"/>
    </row>
    <row r="10" spans="1:127" ht="36" customHeight="1" x14ac:dyDescent="0.2">
      <c r="A10" s="394" t="s">
        <v>23</v>
      </c>
      <c r="B10" s="395"/>
      <c r="C10" s="395"/>
      <c r="D10" s="395"/>
      <c r="E10" s="396"/>
      <c r="F10" s="112" t="str">
        <f>E6</f>
        <v>Moyenne minimale indicative</v>
      </c>
      <c r="G10" s="113" t="str">
        <f>E5</f>
        <v>Moyenne maximale indicative</v>
      </c>
      <c r="H10" s="390" t="s">
        <v>77</v>
      </c>
      <c r="I10" s="391"/>
      <c r="J10" s="376"/>
      <c r="K10" s="359"/>
      <c r="L10" s="359"/>
      <c r="M10" s="359"/>
      <c r="N10" s="359"/>
      <c r="O10" s="359"/>
      <c r="P10" s="359"/>
      <c r="Q10" s="359"/>
      <c r="R10" s="359"/>
      <c r="S10" s="359"/>
      <c r="T10" s="359"/>
      <c r="U10" s="359"/>
      <c r="V10" s="359"/>
      <c r="W10" s="359"/>
      <c r="X10" s="359"/>
      <c r="Y10" s="359"/>
      <c r="Z10" s="359"/>
      <c r="AA10" s="359"/>
      <c r="AB10" s="359"/>
      <c r="AC10" s="359"/>
      <c r="AD10" s="359"/>
      <c r="AE10" s="359"/>
      <c r="AF10" s="359"/>
      <c r="AG10" s="359"/>
      <c r="AH10" s="359"/>
      <c r="AI10" s="359"/>
      <c r="AJ10" s="359"/>
      <c r="AK10" s="359"/>
      <c r="AL10" s="359"/>
      <c r="AM10" s="359"/>
      <c r="AN10" s="359"/>
      <c r="AO10" s="359"/>
      <c r="AP10" s="359"/>
      <c r="AQ10" s="359"/>
      <c r="AR10" s="359"/>
      <c r="AS10" s="359"/>
      <c r="AT10" s="359"/>
      <c r="AU10" s="359"/>
      <c r="AV10" s="359"/>
      <c r="AW10" s="359"/>
      <c r="AX10" s="359"/>
      <c r="AY10" s="359"/>
      <c r="AZ10" s="359"/>
      <c r="BA10" s="359"/>
      <c r="BB10" s="359"/>
      <c r="BC10" s="359"/>
      <c r="BD10" s="359"/>
      <c r="BE10" s="359"/>
      <c r="BF10" s="359"/>
      <c r="BG10" s="374"/>
      <c r="DF10" s="9"/>
      <c r="DG10" s="28"/>
      <c r="DI10" s="28"/>
      <c r="DK10" s="28"/>
      <c r="DO10" s="28"/>
      <c r="DQ10" s="28"/>
      <c r="DS10" s="28"/>
      <c r="DU10" s="28"/>
      <c r="DW10" s="28"/>
    </row>
    <row r="11" spans="1:127" ht="12.75" customHeight="1" x14ac:dyDescent="0.2">
      <c r="A11" s="397">
        <v>6</v>
      </c>
      <c r="B11" s="398"/>
      <c r="C11" s="398"/>
      <c r="D11" s="398"/>
      <c r="E11" s="399"/>
      <c r="F11" s="82">
        <v>6</v>
      </c>
      <c r="G11" s="100">
        <v>6</v>
      </c>
      <c r="H11" s="377">
        <v>6</v>
      </c>
      <c r="I11" s="378"/>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2" t="str">
        <f>IF('Bilan Groupe Compétences'!A13="","",'Bilan Groupe Compétences'!A13)</f>
        <v>Orientation MA1 : Communiquer avec courtoisie, faire preuve de serviabilité, de calme et de tact</v>
      </c>
      <c r="B12" s="363"/>
      <c r="C12" s="363"/>
      <c r="D12" s="363"/>
      <c r="E12" s="363"/>
      <c r="F12" s="96" t="str">
        <f t="shared" ref="F12:F43" si="8">IF(COUNTA(J12:BG12)=0,"",(COUNTIF(J12:BG12,$HI$301)*$HJ$301+COUNTIF(J12:BG12,$HI$302)*$HJ$302+COUNTIF(J12:BG12,$HI$303)*$HJ$303+COUNTIF(J12:BG12,$HI$304)*$HJ$304)/COUNTA(J12:BG12))</f>
        <v/>
      </c>
      <c r="G12" s="95" t="str">
        <f t="shared" ref="G12:G43" si="9">IF(COUNTA(J12:BG12)=0,"",(COUNTIF(J12:BG12,$HI$301)*$HK$301+COUNTIF(J12:BG12,$HI$302)*$HK$302+COUNTIF(J12:BG12,$HI$303)*$HK$303+COUNTIF(J12:BG12,$HI$304)*$HK$304+COUNTIF(J12:BG12,$HI$305)*$HK$305)/COUNTA(J12:BG12))</f>
        <v/>
      </c>
      <c r="H12" s="360" t="str">
        <f t="shared" ref="H12:H43" si="10">IF(HR307="","",HR307)</f>
        <v/>
      </c>
      <c r="I12" s="361"/>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2" t="str">
        <f>IF('Bilan Groupe Compétences'!A14="","",'Bilan Groupe Compétences'!A14)</f>
        <v>Orientation MA2 : Maintenir son espace de travail fonctionnel et propre dans le respect des règles internes</v>
      </c>
      <c r="B13" s="363"/>
      <c r="C13" s="363"/>
      <c r="D13" s="363"/>
      <c r="E13" s="364"/>
      <c r="F13" s="96" t="str">
        <f t="shared" si="8"/>
        <v/>
      </c>
      <c r="G13" s="95" t="str">
        <f t="shared" si="9"/>
        <v/>
      </c>
      <c r="H13" s="360" t="str">
        <f t="shared" si="10"/>
        <v/>
      </c>
      <c r="I13" s="361"/>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2" t="str">
        <f>IF('Bilan Groupe Compétences'!A15="","",'Bilan Groupe Compétences'!A15)</f>
        <v>Orientation MA3 : Rechercher, trier, classifier, sélectionner l'information papier et numérique</v>
      </c>
      <c r="B14" s="363"/>
      <c r="C14" s="363"/>
      <c r="D14" s="363"/>
      <c r="E14" s="364"/>
      <c r="F14" s="96" t="str">
        <f t="shared" si="8"/>
        <v/>
      </c>
      <c r="G14" s="95" t="str">
        <f t="shared" si="9"/>
        <v/>
      </c>
      <c r="H14" s="360" t="str">
        <f t="shared" si="10"/>
        <v/>
      </c>
      <c r="I14" s="361"/>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2" t="str">
        <f>IF('Bilan Groupe Compétences'!A16="","",'Bilan Groupe Compétences'!A16)</f>
        <v>Orientation MA4 : Rédiger correctement des messages et comptes-rendus simples</v>
      </c>
      <c r="B15" s="363"/>
      <c r="C15" s="363"/>
      <c r="D15" s="363"/>
      <c r="E15" s="364"/>
      <c r="F15" s="96" t="str">
        <f t="shared" si="8"/>
        <v/>
      </c>
      <c r="G15" s="95" t="str">
        <f t="shared" si="9"/>
        <v/>
      </c>
      <c r="H15" s="360" t="str">
        <f t="shared" si="10"/>
        <v/>
      </c>
      <c r="I15" s="361"/>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2" t="str">
        <f>IF('Bilan Groupe Compétences'!A17="","",'Bilan Groupe Compétences'!A17)</f>
        <v>Orientation MA5 : Montrer de l'intérêt pour l'anglais et/ou autre(s) langue(s) étrangère(s)</v>
      </c>
      <c r="B16" s="363"/>
      <c r="C16" s="363"/>
      <c r="D16" s="363"/>
      <c r="E16" s="364"/>
      <c r="F16" s="96" t="str">
        <f t="shared" si="8"/>
        <v/>
      </c>
      <c r="G16" s="95" t="str">
        <f t="shared" si="9"/>
        <v/>
      </c>
      <c r="H16" s="360" t="str">
        <f t="shared" si="10"/>
        <v/>
      </c>
      <c r="I16" s="361"/>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2" t="str">
        <f>IF('Bilan Groupe Compétences'!A18="","",'Bilan Groupe Compétences'!A18)</f>
        <v>Orientation MCV-A1 : Effectuer et comprendre des calculs commerciaux simples (cadencier, % TVA et réduction)</v>
      </c>
      <c r="B17" s="363"/>
      <c r="C17" s="363"/>
      <c r="D17" s="363"/>
      <c r="E17" s="364"/>
      <c r="F17" s="96" t="str">
        <f t="shared" si="8"/>
        <v/>
      </c>
      <c r="G17" s="95" t="str">
        <f t="shared" si="9"/>
        <v/>
      </c>
      <c r="H17" s="360" t="str">
        <f t="shared" si="10"/>
        <v/>
      </c>
      <c r="I17" s="361"/>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2" t="str">
        <f>IF('Bilan Groupe Compétences'!A19="","",'Bilan Groupe Compétences'!A19)</f>
        <v>Orientation MCV-A2 : Travailler en équipe, collaborer, communiquer avec ses collaborateurs</v>
      </c>
      <c r="B18" s="363"/>
      <c r="C18" s="363"/>
      <c r="D18" s="363"/>
      <c r="E18" s="364"/>
      <c r="F18" s="96" t="str">
        <f t="shared" si="8"/>
        <v/>
      </c>
      <c r="G18" s="95" t="str">
        <f t="shared" si="9"/>
        <v/>
      </c>
      <c r="H18" s="360" t="str">
        <f t="shared" si="10"/>
        <v/>
      </c>
      <c r="I18" s="361"/>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2" t="str">
        <f>IF('Bilan Groupe Compétences'!A20="","",'Bilan Groupe Compétences'!A20)</f>
        <v>Orientation MCV-A3 : Argumenter, convaincre, répondre à des objections sur des sujets (ou produits) simples</v>
      </c>
      <c r="B19" s="363"/>
      <c r="C19" s="363"/>
      <c r="D19" s="363"/>
      <c r="E19" s="364"/>
      <c r="F19" s="96" t="str">
        <f t="shared" si="8"/>
        <v/>
      </c>
      <c r="G19" s="95" t="str">
        <f t="shared" si="9"/>
        <v/>
      </c>
      <c r="H19" s="360" t="str">
        <f t="shared" si="10"/>
        <v/>
      </c>
      <c r="I19" s="361"/>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2" t="str">
        <f>IF('Bilan Groupe Compétences'!A21="","",'Bilan Groupe Compétences'!A21)</f>
        <v>Orientation MCV-A4 : Se montrer dynamique, rapide et efficace dans la réalisation de tâches matérielles</v>
      </c>
      <c r="B20" s="363"/>
      <c r="C20" s="363"/>
      <c r="D20" s="363"/>
      <c r="E20" s="364"/>
      <c r="F20" s="96" t="str">
        <f t="shared" si="8"/>
        <v/>
      </c>
      <c r="G20" s="95" t="str">
        <f t="shared" si="9"/>
        <v/>
      </c>
      <c r="H20" s="360" t="str">
        <f t="shared" si="10"/>
        <v/>
      </c>
      <c r="I20" s="361"/>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2" t="str">
        <f>IF('Bilan Groupe Compétences'!A22="","",'Bilan Groupe Compétences'!A22)</f>
        <v>Orientation MCV-A5 : Mettre en valeur des présentations de produits et/ou créer des affichettes attrayantes</v>
      </c>
      <c r="B21" s="363"/>
      <c r="C21" s="363"/>
      <c r="D21" s="363"/>
      <c r="E21" s="364"/>
      <c r="F21" s="96" t="str">
        <f t="shared" si="8"/>
        <v/>
      </c>
      <c r="G21" s="95" t="str">
        <f t="shared" si="9"/>
        <v/>
      </c>
      <c r="H21" s="360" t="str">
        <f t="shared" si="10"/>
        <v/>
      </c>
      <c r="I21" s="361"/>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2" t="str">
        <f>IF('Bilan Groupe Compétences'!A23="","",'Bilan Groupe Compétences'!A23)</f>
        <v>Orientation MCV-B1 : Travailler en autonomie, faire preuve d’indépendance et d’organisation, prendre des initiatives</v>
      </c>
      <c r="B22" s="363"/>
      <c r="C22" s="363"/>
      <c r="D22" s="363"/>
      <c r="E22" s="364"/>
      <c r="F22" s="96" t="str">
        <f t="shared" si="8"/>
        <v/>
      </c>
      <c r="G22" s="95" t="str">
        <f t="shared" si="9"/>
        <v/>
      </c>
      <c r="H22" s="360" t="str">
        <f t="shared" si="10"/>
        <v/>
      </c>
      <c r="I22" s="361"/>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2" t="str">
        <f>IF('Bilan Groupe Compétences'!A24="","",'Bilan Groupe Compétences'!A24)</f>
        <v>Orientation MCV-B2 : Faire preuve de qualité d'écoute, d'observation, d'adaptabilité et d'aisance verbale</v>
      </c>
      <c r="B23" s="363"/>
      <c r="C23" s="363"/>
      <c r="D23" s="363"/>
      <c r="E23" s="364"/>
      <c r="F23" s="96" t="str">
        <f t="shared" si="8"/>
        <v/>
      </c>
      <c r="G23" s="95" t="str">
        <f t="shared" si="9"/>
        <v/>
      </c>
      <c r="H23" s="360" t="str">
        <f t="shared" si="10"/>
        <v/>
      </c>
      <c r="I23" s="361"/>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2" t="str">
        <f>IF('Bilan Groupe Compétences'!A25="","",'Bilan Groupe Compétences'!A25)</f>
        <v>Orientation MCV-B3 : Faire preuve d'aisance, de persévérance dans l'argumentation, la réponse aux objections</v>
      </c>
      <c r="B24" s="363"/>
      <c r="C24" s="363"/>
      <c r="D24" s="363"/>
      <c r="E24" s="364"/>
      <c r="F24" s="96" t="str">
        <f t="shared" si="8"/>
        <v/>
      </c>
      <c r="G24" s="95" t="str">
        <f t="shared" si="9"/>
        <v/>
      </c>
      <c r="H24" s="360" t="str">
        <f t="shared" si="10"/>
        <v/>
      </c>
      <c r="I24" s="361"/>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2" t="str">
        <f>IF('Bilan Groupe Compétences'!A26="","",'Bilan Groupe Compétences'!A26)</f>
        <v>Orientation MCV-B4 : Analyser, synthétiser, s’autoanalyser avec pertinence à l’oral ou l’écrit</v>
      </c>
      <c r="B25" s="363"/>
      <c r="C25" s="363"/>
      <c r="D25" s="363"/>
      <c r="E25" s="364"/>
      <c r="F25" s="96" t="str">
        <f t="shared" si="8"/>
        <v/>
      </c>
      <c r="G25" s="95" t="str">
        <f t="shared" si="9"/>
        <v/>
      </c>
      <c r="H25" s="360" t="str">
        <f t="shared" si="10"/>
        <v/>
      </c>
      <c r="I25" s="361"/>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2" t="str">
        <f>IF('Bilan Groupe Compétences'!A27="","",'Bilan Groupe Compétences'!A27)</f>
        <v>Orientation MCV-B5 : Se montrer rationnel, flexible et entreprenant dans des situations de mobilité</v>
      </c>
      <c r="B26" s="363"/>
      <c r="C26" s="363"/>
      <c r="D26" s="363"/>
      <c r="E26" s="364"/>
      <c r="F26" s="96" t="str">
        <f t="shared" si="8"/>
        <v/>
      </c>
      <c r="G26" s="95" t="str">
        <f t="shared" si="9"/>
        <v/>
      </c>
      <c r="H26" s="360" t="str">
        <f t="shared" si="10"/>
        <v/>
      </c>
      <c r="I26" s="361"/>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2" t="str">
        <f>IF('Bilan Groupe Compétences'!A28="","",'Bilan Groupe Compétences'!A28)</f>
        <v>1.A. Prendre contact avec le client interne ou externe (ou prospect), dans un cadre omnicanal :</v>
      </c>
      <c r="B27" s="363"/>
      <c r="C27" s="363"/>
      <c r="D27" s="363"/>
      <c r="E27" s="364"/>
      <c r="F27" s="96" t="str">
        <f t="shared" si="8"/>
        <v/>
      </c>
      <c r="G27" s="95" t="str">
        <f t="shared" si="9"/>
        <v/>
      </c>
      <c r="H27" s="360" t="str">
        <f t="shared" si="10"/>
        <v/>
      </c>
      <c r="I27" s="361"/>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2" t="str">
        <f>IF('Bilan Groupe Compétences'!A29="","",'Bilan Groupe Compétences'!A29)</f>
        <v>1.B. Identifier le client externe ou interne à l’organisation et ses caractéristiques, dans un cadre omnicanal</v>
      </c>
      <c r="B28" s="363"/>
      <c r="C28" s="363"/>
      <c r="D28" s="363"/>
      <c r="E28" s="364"/>
      <c r="F28" s="96" t="str">
        <f t="shared" si="8"/>
        <v/>
      </c>
      <c r="G28" s="95" t="str">
        <f t="shared" si="9"/>
        <v/>
      </c>
      <c r="H28" s="360" t="str">
        <f t="shared" si="10"/>
        <v/>
      </c>
      <c r="I28" s="361"/>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2" t="str">
        <f>IF('Bilan Groupe Compétences'!A30="","",'Bilan Groupe Compétences'!A30)</f>
        <v>1.C. Identifier le besoin du client externe ou interne (ou du prospect), dans un cadre omnicanal</v>
      </c>
      <c r="B29" s="363"/>
      <c r="C29" s="363"/>
      <c r="D29" s="363"/>
      <c r="E29" s="364"/>
      <c r="F29" s="96" t="str">
        <f t="shared" si="8"/>
        <v/>
      </c>
      <c r="G29" s="95" t="str">
        <f t="shared" si="9"/>
        <v/>
      </c>
      <c r="H29" s="360" t="str">
        <f t="shared" si="10"/>
        <v/>
      </c>
      <c r="I29" s="361"/>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2" t="str">
        <f>IF('Bilan Groupe Compétences'!A31="","",'Bilan Groupe Compétences'!A31)</f>
        <v>1.D. Proposer une solution adaptée au parcours et à l’expérience du client interne ou externe (ou prospect), dans un cadre omnicanal</v>
      </c>
      <c r="B30" s="363"/>
      <c r="C30" s="363"/>
      <c r="D30" s="363"/>
      <c r="E30" s="364"/>
      <c r="F30" s="96" t="str">
        <f t="shared" si="8"/>
        <v/>
      </c>
      <c r="G30" s="95" t="str">
        <f t="shared" si="9"/>
        <v/>
      </c>
      <c r="H30" s="360" t="str">
        <f t="shared" si="10"/>
        <v/>
      </c>
      <c r="I30" s="361"/>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2" t="str">
        <f>IF('Bilan Groupe Compétences'!A32="","",'Bilan Groupe Compétences'!A32)</f>
        <v>2.A. Gérer le suivi de la demande du client interne ou externe (ou du prospect) dans un cadre omnicanal, notamment :</v>
      </c>
      <c r="B31" s="363"/>
      <c r="C31" s="363"/>
      <c r="D31" s="363"/>
      <c r="E31" s="364"/>
      <c r="F31" s="96" t="str">
        <f t="shared" si="8"/>
        <v/>
      </c>
      <c r="G31" s="95" t="str">
        <f t="shared" si="9"/>
        <v/>
      </c>
      <c r="H31" s="360" t="str">
        <f t="shared" si="10"/>
        <v/>
      </c>
      <c r="I31" s="361"/>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2" t="str">
        <f>IF('Bilan Groupe Compétences'!A33="","",'Bilan Groupe Compétences'!A33)</f>
        <v>2.B. Satisfaire le client interne ou externe (ou prospect) dans un cadre omnicanal</v>
      </c>
      <c r="B32" s="363"/>
      <c r="C32" s="363"/>
      <c r="D32" s="363"/>
      <c r="E32" s="364"/>
      <c r="F32" s="96" t="str">
        <f t="shared" si="8"/>
        <v/>
      </c>
      <c r="G32" s="95" t="str">
        <f t="shared" si="9"/>
        <v/>
      </c>
      <c r="H32" s="360" t="str">
        <f t="shared" si="10"/>
        <v/>
      </c>
      <c r="I32" s="361"/>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2" t="str">
        <f>IF('Bilan Groupe Compétences'!A34="","",'Bilan Groupe Compétences'!A34)</f>
        <v>2.C. Fidéliser/pérenniser la relation avec le client interne ou externe dans un cadre omnicanal</v>
      </c>
      <c r="B33" s="363"/>
      <c r="C33" s="363"/>
      <c r="D33" s="363"/>
      <c r="E33" s="364"/>
      <c r="F33" s="96" t="str">
        <f t="shared" si="8"/>
        <v/>
      </c>
      <c r="G33" s="95" t="str">
        <f t="shared" si="9"/>
        <v/>
      </c>
      <c r="H33" s="360" t="str">
        <f t="shared" si="10"/>
        <v/>
      </c>
      <c r="I33" s="361"/>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2" t="str">
        <f>IF('Bilan Groupe Compétences'!A35="","",'Bilan Groupe Compétences'!A35)</f>
        <v>3.A. Assurer la veille informationnelle et commerciale (la collecte) dans un cadre omnicanal</v>
      </c>
      <c r="B34" s="363"/>
      <c r="C34" s="363"/>
      <c r="D34" s="363"/>
      <c r="E34" s="364"/>
      <c r="F34" s="96" t="str">
        <f t="shared" si="8"/>
        <v/>
      </c>
      <c r="G34" s="95" t="str">
        <f t="shared" si="9"/>
        <v/>
      </c>
      <c r="H34" s="360" t="str">
        <f t="shared" si="10"/>
        <v/>
      </c>
      <c r="I34" s="361"/>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2" t="str">
        <f>IF('Bilan Groupe Compétences'!A36="","",'Bilan Groupe Compétences'!A36)</f>
        <v>3.B. Traiter et exploiter l’information relative à la relation client (interne, externe ou prospect) dans un cadre omnicanal</v>
      </c>
      <c r="B35" s="363"/>
      <c r="C35" s="363"/>
      <c r="D35" s="363"/>
      <c r="E35" s="364"/>
      <c r="F35" s="96" t="str">
        <f t="shared" si="8"/>
        <v/>
      </c>
      <c r="G35" s="95" t="str">
        <f t="shared" si="9"/>
        <v/>
      </c>
      <c r="H35" s="360" t="str">
        <f t="shared" si="10"/>
        <v/>
      </c>
      <c r="I35" s="361"/>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2" t="str">
        <f>IF('Bilan Groupe Compétences'!A37="","",'Bilan Groupe Compétences'!A37)</f>
        <v>3.C. Diffuser l’information au client interne, externe ou au prospect dans un cadre omnicanal</v>
      </c>
      <c r="B36" s="363"/>
      <c r="C36" s="363"/>
      <c r="D36" s="363"/>
      <c r="E36" s="364"/>
      <c r="F36" s="96" t="str">
        <f t="shared" si="8"/>
        <v/>
      </c>
      <c r="G36" s="95" t="str">
        <f t="shared" si="9"/>
        <v/>
      </c>
      <c r="H36" s="360" t="str">
        <f t="shared" si="10"/>
        <v/>
      </c>
      <c r="I36" s="361"/>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2" t="str">
        <f>IF('Bilan Groupe Compétences'!A38="","",'Bilan Groupe Compétences'!A38)</f>
        <v>CT 1. Produire un résultat conforme à la commande (de la hiérarchie, du client…)</v>
      </c>
      <c r="B37" s="363"/>
      <c r="C37" s="363"/>
      <c r="D37" s="363"/>
      <c r="E37" s="364"/>
      <c r="F37" s="96" t="str">
        <f t="shared" si="8"/>
        <v/>
      </c>
      <c r="G37" s="95" t="str">
        <f t="shared" si="9"/>
        <v/>
      </c>
      <c r="H37" s="360" t="str">
        <f t="shared" si="10"/>
        <v/>
      </c>
      <c r="I37" s="361"/>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2" t="str">
        <f>IF('Bilan Groupe Compétences'!A39="","",'Bilan Groupe Compétences'!A39)</f>
        <v>CT 2. Respecter les délais impartis</v>
      </c>
      <c r="B38" s="363"/>
      <c r="C38" s="363"/>
      <c r="D38" s="363"/>
      <c r="E38" s="364"/>
      <c r="F38" s="96" t="str">
        <f t="shared" si="8"/>
        <v/>
      </c>
      <c r="G38" s="95" t="str">
        <f t="shared" si="9"/>
        <v/>
      </c>
      <c r="H38" s="360" t="str">
        <f t="shared" si="10"/>
        <v/>
      </c>
      <c r="I38" s="361"/>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2" t="str">
        <f>IF('Bilan Groupe Compétences'!A40="","",'Bilan Groupe Compétences'!A40)</f>
        <v>CT 3. Restituer la présentation de son activité</v>
      </c>
      <c r="B39" s="363"/>
      <c r="C39" s="363"/>
      <c r="D39" s="363"/>
      <c r="E39" s="364"/>
      <c r="F39" s="96" t="str">
        <f t="shared" si="8"/>
        <v/>
      </c>
      <c r="G39" s="95" t="str">
        <f t="shared" si="9"/>
        <v/>
      </c>
      <c r="H39" s="360" t="str">
        <f t="shared" si="10"/>
        <v/>
      </c>
      <c r="I39" s="361"/>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2" t="str">
        <f>IF('Bilan Groupe Compétences'!A41="","",'Bilan Groupe Compétences'!A41)</f>
        <v>CT 4. S'impliquer dans son action</v>
      </c>
      <c r="B40" s="363"/>
      <c r="C40" s="363"/>
      <c r="D40" s="363"/>
      <c r="E40" s="364"/>
      <c r="F40" s="96" t="str">
        <f t="shared" si="8"/>
        <v/>
      </c>
      <c r="G40" s="95" t="str">
        <f t="shared" si="9"/>
        <v/>
      </c>
      <c r="H40" s="360" t="str">
        <f t="shared" si="10"/>
        <v/>
      </c>
      <c r="I40" s="361"/>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2" t="str">
        <f>IF('Bilan Groupe Compétences'!A42="","",'Bilan Groupe Compétences'!A42)</f>
        <v>CT 5. S'intégrer de façon harmonieuse et constructive à l'équipe de travail</v>
      </c>
      <c r="B41" s="363"/>
      <c r="C41" s="363"/>
      <c r="D41" s="363"/>
      <c r="E41" s="364"/>
      <c r="F41" s="96" t="str">
        <f t="shared" si="8"/>
        <v/>
      </c>
      <c r="G41" s="95" t="str">
        <f t="shared" si="9"/>
        <v/>
      </c>
      <c r="H41" s="360" t="str">
        <f t="shared" si="10"/>
        <v/>
      </c>
      <c r="I41" s="361"/>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2" t="str">
        <f>IF('Bilan Groupe Compétences'!A43="","",'Bilan Groupe Compétences'!A43)</f>
        <v>CT 6. Rechercher l'information et l'exploiter</v>
      </c>
      <c r="B42" s="363"/>
      <c r="C42" s="363"/>
      <c r="D42" s="363"/>
      <c r="E42" s="364"/>
      <c r="F42" s="96" t="str">
        <f t="shared" si="8"/>
        <v/>
      </c>
      <c r="G42" s="95" t="str">
        <f t="shared" si="9"/>
        <v/>
      </c>
      <c r="H42" s="360" t="str">
        <f t="shared" si="10"/>
        <v/>
      </c>
      <c r="I42" s="361"/>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2" t="str">
        <f>IF('Bilan Groupe Compétences'!A44="","",'Bilan Groupe Compétences'!A44)</f>
        <v>CT 7. A l'écrit, s'exprimer avec la qualité rédactionnelle attendue</v>
      </c>
      <c r="B43" s="363"/>
      <c r="C43" s="363"/>
      <c r="D43" s="363"/>
      <c r="E43" s="364"/>
      <c r="F43" s="96" t="str">
        <f t="shared" si="8"/>
        <v/>
      </c>
      <c r="G43" s="95" t="str">
        <f t="shared" si="9"/>
        <v/>
      </c>
      <c r="H43" s="360" t="str">
        <f t="shared" si="10"/>
        <v/>
      </c>
      <c r="I43" s="361"/>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2" t="str">
        <f>IF('Bilan Groupe Compétences'!A45="","",'Bilan Groupe Compétences'!A45)</f>
        <v>CT 8. A l'oral, s'exprimer de façon professionnelle</v>
      </c>
      <c r="B44" s="363"/>
      <c r="C44" s="363"/>
      <c r="D44" s="363"/>
      <c r="E44" s="364"/>
      <c r="F44" s="96" t="str">
        <f t="shared" ref="F44:F71" si="11">IF(COUNTA(J44:BG44)=0,"",(COUNTIF(J44:BG44,$HI$301)*$HJ$301+COUNTIF(J44:BG44,$HI$302)*$HJ$302+COUNTIF(J44:BG44,$HI$303)*$HJ$303+COUNTIF(J44:BG44,$HI$304)*$HJ$304)/COUNTA(J44:BG44))</f>
        <v/>
      </c>
      <c r="G44" s="95" t="str">
        <f t="shared" ref="G44:G71" si="12">IF(COUNTA(J44:BG44)=0,"",(COUNTIF(J44:BG44,$HI$301)*$HK$301+COUNTIF(J44:BG44,$HI$302)*$HK$302+COUNTIF(J44:BG44,$HI$303)*$HK$303+COUNTIF(J44:BG44,$HI$304)*$HK$304+COUNTIF(J44:BG44,$HI$305)*$HK$305)/COUNTA(J44:BG44))</f>
        <v/>
      </c>
      <c r="H44" s="360" t="str">
        <f t="shared" ref="H44:H71" si="13">IF(HR339="","",HR339)</f>
        <v/>
      </c>
      <c r="I44" s="361"/>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2" t="str">
        <f>IF('Bilan Groupe Compétences'!A46="","",'Bilan Groupe Compétences'!A46)</f>
        <v>CT 9. Développer son agilité numérique</v>
      </c>
      <c r="B45" s="363"/>
      <c r="C45" s="363"/>
      <c r="D45" s="363"/>
      <c r="E45" s="364"/>
      <c r="F45" s="96" t="str">
        <f t="shared" si="11"/>
        <v/>
      </c>
      <c r="G45" s="95" t="str">
        <f t="shared" si="12"/>
        <v/>
      </c>
      <c r="H45" s="360" t="str">
        <f t="shared" si="13"/>
        <v/>
      </c>
      <c r="I45" s="361"/>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2" t="str">
        <f>IF('Bilan Groupe Compétences'!A47="","",'Bilan Groupe Compétences'!A47)</f>
        <v>CT 10. Adopter une posture professionnelle (non verbal)</v>
      </c>
      <c r="B46" s="363"/>
      <c r="C46" s="363"/>
      <c r="D46" s="363"/>
      <c r="E46" s="364"/>
      <c r="F46" s="96" t="str">
        <f t="shared" si="11"/>
        <v/>
      </c>
      <c r="G46" s="95" t="str">
        <f t="shared" si="12"/>
        <v/>
      </c>
      <c r="H46" s="360" t="str">
        <f t="shared" si="13"/>
        <v/>
      </c>
      <c r="I46" s="361"/>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2" t="str">
        <f>IF('Bilan Groupe Compétences'!A48="","",'Bilan Groupe Compétences'!A48)</f>
        <v>CT 11. S'autoévaluer</v>
      </c>
      <c r="B47" s="363"/>
      <c r="C47" s="363"/>
      <c r="D47" s="363"/>
      <c r="E47" s="364"/>
      <c r="F47" s="96" t="str">
        <f t="shared" si="11"/>
        <v/>
      </c>
      <c r="G47" s="95" t="str">
        <f t="shared" si="12"/>
        <v/>
      </c>
      <c r="H47" s="360" t="str">
        <f t="shared" si="13"/>
        <v/>
      </c>
      <c r="I47" s="361"/>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2" t="str">
        <f>IF('Bilan Groupe Compétences'!A49="","",'Bilan Groupe Compétences'!A49)</f>
        <v/>
      </c>
      <c r="B48" s="363"/>
      <c r="C48" s="363"/>
      <c r="D48" s="363"/>
      <c r="E48" s="364"/>
      <c r="F48" s="96" t="str">
        <f t="shared" si="11"/>
        <v/>
      </c>
      <c r="G48" s="95" t="str">
        <f t="shared" si="12"/>
        <v/>
      </c>
      <c r="H48" s="360" t="str">
        <f t="shared" si="13"/>
        <v/>
      </c>
      <c r="I48" s="361"/>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2" t="str">
        <f>IF('Bilan Groupe Compétences'!A50="","",'Bilan Groupe Compétences'!A50)</f>
        <v/>
      </c>
      <c r="B49" s="363"/>
      <c r="C49" s="363"/>
      <c r="D49" s="363"/>
      <c r="E49" s="364"/>
      <c r="F49" s="96" t="str">
        <f t="shared" si="11"/>
        <v/>
      </c>
      <c r="G49" s="95" t="str">
        <f t="shared" si="12"/>
        <v/>
      </c>
      <c r="H49" s="360" t="str">
        <f t="shared" si="13"/>
        <v/>
      </c>
      <c r="I49" s="361"/>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2" t="str">
        <f>IF('Bilan Groupe Compétences'!A51="","",'Bilan Groupe Compétences'!A51)</f>
        <v/>
      </c>
      <c r="B50" s="363"/>
      <c r="C50" s="363"/>
      <c r="D50" s="363"/>
      <c r="E50" s="364"/>
      <c r="F50" s="96" t="str">
        <f t="shared" si="11"/>
        <v/>
      </c>
      <c r="G50" s="95" t="str">
        <f t="shared" si="12"/>
        <v/>
      </c>
      <c r="H50" s="360" t="str">
        <f t="shared" si="13"/>
        <v/>
      </c>
      <c r="I50" s="361"/>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2" t="str">
        <f>IF('Bilan Groupe Compétences'!A52="","",'Bilan Groupe Compétences'!A52)</f>
        <v/>
      </c>
      <c r="B51" s="363"/>
      <c r="C51" s="363"/>
      <c r="D51" s="363"/>
      <c r="E51" s="364"/>
      <c r="F51" s="96" t="str">
        <f t="shared" si="11"/>
        <v/>
      </c>
      <c r="G51" s="95" t="str">
        <f t="shared" si="12"/>
        <v/>
      </c>
      <c r="H51" s="360" t="str">
        <f t="shared" si="13"/>
        <v/>
      </c>
      <c r="I51" s="361"/>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2" t="str">
        <f>IF('Bilan Groupe Compétences'!A53="","",'Bilan Groupe Compétences'!A53)</f>
        <v/>
      </c>
      <c r="B52" s="363"/>
      <c r="C52" s="363"/>
      <c r="D52" s="363"/>
      <c r="E52" s="364"/>
      <c r="F52" s="96" t="str">
        <f t="shared" si="11"/>
        <v/>
      </c>
      <c r="G52" s="95" t="str">
        <f t="shared" si="12"/>
        <v/>
      </c>
      <c r="H52" s="360" t="str">
        <f t="shared" si="13"/>
        <v/>
      </c>
      <c r="I52" s="361"/>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2" t="str">
        <f>IF('Bilan Groupe Compétences'!A54="","",'Bilan Groupe Compétences'!A54)</f>
        <v/>
      </c>
      <c r="B53" s="363"/>
      <c r="C53" s="363"/>
      <c r="D53" s="363"/>
      <c r="E53" s="364"/>
      <c r="F53" s="96" t="str">
        <f t="shared" si="11"/>
        <v/>
      </c>
      <c r="G53" s="95" t="str">
        <f t="shared" si="12"/>
        <v/>
      </c>
      <c r="H53" s="360" t="str">
        <f t="shared" si="13"/>
        <v/>
      </c>
      <c r="I53" s="361"/>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2" t="str">
        <f>IF('Bilan Groupe Compétences'!A55="","",'Bilan Groupe Compétences'!A55)</f>
        <v/>
      </c>
      <c r="B54" s="363"/>
      <c r="C54" s="363"/>
      <c r="D54" s="363"/>
      <c r="E54" s="364"/>
      <c r="F54" s="96" t="str">
        <f t="shared" si="11"/>
        <v/>
      </c>
      <c r="G54" s="95" t="str">
        <f t="shared" si="12"/>
        <v/>
      </c>
      <c r="H54" s="360" t="str">
        <f t="shared" si="13"/>
        <v/>
      </c>
      <c r="I54" s="361"/>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2" t="str">
        <f>IF('Bilan Groupe Compétences'!A56="","",'Bilan Groupe Compétences'!A56)</f>
        <v/>
      </c>
      <c r="B55" s="363"/>
      <c r="C55" s="363"/>
      <c r="D55" s="363"/>
      <c r="E55" s="364"/>
      <c r="F55" s="96" t="str">
        <f t="shared" si="11"/>
        <v/>
      </c>
      <c r="G55" s="95" t="str">
        <f t="shared" si="12"/>
        <v/>
      </c>
      <c r="H55" s="360" t="str">
        <f t="shared" si="13"/>
        <v/>
      </c>
      <c r="I55" s="361"/>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2" t="str">
        <f>IF('Bilan Groupe Compétences'!A57="","",'Bilan Groupe Compétences'!A57)</f>
        <v/>
      </c>
      <c r="B56" s="363"/>
      <c r="C56" s="363"/>
      <c r="D56" s="363"/>
      <c r="E56" s="364"/>
      <c r="F56" s="96" t="str">
        <f t="shared" si="11"/>
        <v/>
      </c>
      <c r="G56" s="95" t="str">
        <f t="shared" si="12"/>
        <v/>
      </c>
      <c r="H56" s="360" t="str">
        <f t="shared" si="13"/>
        <v/>
      </c>
      <c r="I56" s="361"/>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2" t="str">
        <f>IF('Bilan Groupe Compétences'!A58="","",'Bilan Groupe Compétences'!A58)</f>
        <v/>
      </c>
      <c r="B57" s="363"/>
      <c r="C57" s="363"/>
      <c r="D57" s="363"/>
      <c r="E57" s="364"/>
      <c r="F57" s="96" t="str">
        <f t="shared" si="11"/>
        <v/>
      </c>
      <c r="G57" s="95" t="str">
        <f t="shared" si="12"/>
        <v/>
      </c>
      <c r="H57" s="360" t="str">
        <f t="shared" si="13"/>
        <v/>
      </c>
      <c r="I57" s="361"/>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2" t="str">
        <f>IF('Bilan Groupe Compétences'!A59="","",'Bilan Groupe Compétences'!A59)</f>
        <v/>
      </c>
      <c r="B58" s="363"/>
      <c r="C58" s="363"/>
      <c r="D58" s="363"/>
      <c r="E58" s="364"/>
      <c r="F58" s="96" t="str">
        <f t="shared" si="11"/>
        <v/>
      </c>
      <c r="G58" s="95" t="str">
        <f t="shared" si="12"/>
        <v/>
      </c>
      <c r="H58" s="360" t="str">
        <f t="shared" si="13"/>
        <v/>
      </c>
      <c r="I58" s="361"/>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2" t="str">
        <f>IF('Bilan Groupe Compétences'!A60="","",'Bilan Groupe Compétences'!A60)</f>
        <v/>
      </c>
      <c r="B59" s="363"/>
      <c r="C59" s="363"/>
      <c r="D59" s="363"/>
      <c r="E59" s="364"/>
      <c r="F59" s="96" t="str">
        <f t="shared" si="11"/>
        <v/>
      </c>
      <c r="G59" s="95" t="str">
        <f t="shared" si="12"/>
        <v/>
      </c>
      <c r="H59" s="360" t="str">
        <f t="shared" si="13"/>
        <v/>
      </c>
      <c r="I59" s="361"/>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2" t="str">
        <f>IF('Bilan Groupe Compétences'!A61="","",'Bilan Groupe Compétences'!A61)</f>
        <v/>
      </c>
      <c r="B60" s="363"/>
      <c r="C60" s="363"/>
      <c r="D60" s="363"/>
      <c r="E60" s="364"/>
      <c r="F60" s="96" t="str">
        <f t="shared" si="11"/>
        <v/>
      </c>
      <c r="G60" s="95" t="str">
        <f t="shared" si="12"/>
        <v/>
      </c>
      <c r="H60" s="360" t="str">
        <f t="shared" si="13"/>
        <v/>
      </c>
      <c r="I60" s="361"/>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2" t="str">
        <f>IF('Bilan Groupe Compétences'!A62="","",'Bilan Groupe Compétences'!A62)</f>
        <v/>
      </c>
      <c r="B61" s="363"/>
      <c r="C61" s="363"/>
      <c r="D61" s="363"/>
      <c r="E61" s="364"/>
      <c r="F61" s="96" t="str">
        <f t="shared" si="11"/>
        <v/>
      </c>
      <c r="G61" s="95" t="str">
        <f t="shared" si="12"/>
        <v/>
      </c>
      <c r="H61" s="360" t="str">
        <f t="shared" si="13"/>
        <v/>
      </c>
      <c r="I61" s="361"/>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2" t="str">
        <f>IF('Bilan Groupe Compétences'!A63="","",'Bilan Groupe Compétences'!A63)</f>
        <v/>
      </c>
      <c r="B62" s="363"/>
      <c r="C62" s="363"/>
      <c r="D62" s="363"/>
      <c r="E62" s="364"/>
      <c r="F62" s="96" t="str">
        <f t="shared" si="11"/>
        <v/>
      </c>
      <c r="G62" s="95" t="str">
        <f t="shared" si="12"/>
        <v/>
      </c>
      <c r="H62" s="360" t="str">
        <f t="shared" si="13"/>
        <v/>
      </c>
      <c r="I62" s="361"/>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2" t="str">
        <f>IF('Bilan Groupe Compétences'!A64="","",'Bilan Groupe Compétences'!A64)</f>
        <v/>
      </c>
      <c r="B63" s="363"/>
      <c r="C63" s="363"/>
      <c r="D63" s="363"/>
      <c r="E63" s="364"/>
      <c r="F63" s="96" t="str">
        <f t="shared" si="11"/>
        <v/>
      </c>
      <c r="G63" s="95" t="str">
        <f t="shared" si="12"/>
        <v/>
      </c>
      <c r="H63" s="360" t="str">
        <f t="shared" si="13"/>
        <v/>
      </c>
      <c r="I63" s="361"/>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2" t="str">
        <f>IF('Bilan Groupe Compétences'!A65="","",'Bilan Groupe Compétences'!A65)</f>
        <v/>
      </c>
      <c r="B64" s="363"/>
      <c r="C64" s="363"/>
      <c r="D64" s="363"/>
      <c r="E64" s="364"/>
      <c r="F64" s="96" t="str">
        <f t="shared" si="11"/>
        <v/>
      </c>
      <c r="G64" s="95" t="str">
        <f t="shared" si="12"/>
        <v/>
      </c>
      <c r="H64" s="360" t="str">
        <f t="shared" si="13"/>
        <v/>
      </c>
      <c r="I64" s="361"/>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2" t="str">
        <f>IF('Bilan Groupe Compétences'!A66="","",'Bilan Groupe Compétences'!A66)</f>
        <v/>
      </c>
      <c r="B65" s="363"/>
      <c r="C65" s="363"/>
      <c r="D65" s="363"/>
      <c r="E65" s="364"/>
      <c r="F65" s="96" t="str">
        <f t="shared" si="11"/>
        <v/>
      </c>
      <c r="G65" s="95" t="str">
        <f t="shared" si="12"/>
        <v/>
      </c>
      <c r="H65" s="360" t="str">
        <f t="shared" si="13"/>
        <v/>
      </c>
      <c r="I65" s="361"/>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2" t="str">
        <f>IF('Bilan Groupe Compétences'!A67="","",'Bilan Groupe Compétences'!A67)</f>
        <v/>
      </c>
      <c r="B66" s="363"/>
      <c r="C66" s="363"/>
      <c r="D66" s="363"/>
      <c r="E66" s="364"/>
      <c r="F66" s="96" t="str">
        <f t="shared" si="11"/>
        <v/>
      </c>
      <c r="G66" s="95" t="str">
        <f t="shared" si="12"/>
        <v/>
      </c>
      <c r="H66" s="360" t="str">
        <f t="shared" si="13"/>
        <v/>
      </c>
      <c r="I66" s="361"/>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2" t="str">
        <f>IF('Bilan Groupe Compétences'!A68="","",'Bilan Groupe Compétences'!A68)</f>
        <v/>
      </c>
      <c r="B67" s="363"/>
      <c r="C67" s="363"/>
      <c r="D67" s="363"/>
      <c r="E67" s="364"/>
      <c r="F67" s="96" t="str">
        <f t="shared" si="11"/>
        <v/>
      </c>
      <c r="G67" s="95" t="str">
        <f t="shared" si="12"/>
        <v/>
      </c>
      <c r="H67" s="360" t="str">
        <f t="shared" si="13"/>
        <v/>
      </c>
      <c r="I67" s="361"/>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2" t="str">
        <f>IF('Bilan Groupe Compétences'!A69="","",'Bilan Groupe Compétences'!A69)</f>
        <v/>
      </c>
      <c r="B68" s="363"/>
      <c r="C68" s="363"/>
      <c r="D68" s="363"/>
      <c r="E68" s="364"/>
      <c r="F68" s="96" t="str">
        <f t="shared" si="11"/>
        <v/>
      </c>
      <c r="G68" s="95" t="str">
        <f t="shared" si="12"/>
        <v/>
      </c>
      <c r="H68" s="360" t="str">
        <f t="shared" si="13"/>
        <v/>
      </c>
      <c r="I68" s="361"/>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2" t="str">
        <f>IF('Bilan Groupe Compétences'!A70="","",'Bilan Groupe Compétences'!A70)</f>
        <v/>
      </c>
      <c r="B69" s="363"/>
      <c r="C69" s="363"/>
      <c r="D69" s="363"/>
      <c r="E69" s="379"/>
      <c r="F69" s="96" t="str">
        <f t="shared" si="11"/>
        <v/>
      </c>
      <c r="G69" s="95" t="str">
        <f t="shared" si="12"/>
        <v/>
      </c>
      <c r="H69" s="360" t="str">
        <f t="shared" si="13"/>
        <v/>
      </c>
      <c r="I69" s="361"/>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2" t="str">
        <f>IF('Bilan Groupe Compétences'!A71="","",'Bilan Groupe Compétences'!A71)</f>
        <v/>
      </c>
      <c r="B70" s="363"/>
      <c r="C70" s="363"/>
      <c r="D70" s="363"/>
      <c r="E70" s="379"/>
      <c r="F70" s="96" t="str">
        <f t="shared" si="11"/>
        <v/>
      </c>
      <c r="G70" s="95" t="str">
        <f t="shared" si="12"/>
        <v/>
      </c>
      <c r="H70" s="360" t="str">
        <f t="shared" si="13"/>
        <v/>
      </c>
      <c r="I70" s="361"/>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6" t="str">
        <f>IF('Bilan Groupe Compétences'!A72="","",'Bilan Groupe Compétences'!A72)</f>
        <v/>
      </c>
      <c r="B71" s="337"/>
      <c r="C71" s="337"/>
      <c r="D71" s="337"/>
      <c r="E71" s="338"/>
      <c r="F71" s="98" t="str">
        <f t="shared" si="11"/>
        <v/>
      </c>
      <c r="G71" s="99" t="str">
        <f t="shared" si="12"/>
        <v/>
      </c>
      <c r="H71" s="380" t="str">
        <f t="shared" si="13"/>
        <v/>
      </c>
      <c r="I71" s="381"/>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127</v>
      </c>
      <c r="HV299" s="10" t="str">
        <f ca="1">IF($HU$298=$A$2,"",IF(HV306=$HI$307,$HI$307,IF(OR(HV300="",HV305=0),"",IF(HV300=0,0,ROUND(HV300/HV305*1,1)))))</f>
        <v/>
      </c>
      <c r="HW299" s="10" t="str">
        <f t="shared" ref="HW299:JS299" ca="1" si="14">IF($HU$298=$A$2,"",IF(HW306=$HI$307,$HI$307,IF(OR(HW300="",HW305=0),"",IF(HW300=0,0,ROUND(HW300/HW305*1,1)))))</f>
        <v/>
      </c>
      <c r="HX299" s="10" t="str">
        <f t="shared" ca="1" si="14"/>
        <v/>
      </c>
      <c r="HY299" s="10" t="str">
        <f t="shared" ca="1" si="14"/>
        <v/>
      </c>
      <c r="HZ299" s="10" t="str">
        <f t="shared" ca="1" si="14"/>
        <v/>
      </c>
      <c r="IA299" s="10" t="str">
        <f t="shared" ca="1" si="14"/>
        <v/>
      </c>
      <c r="IB299" s="10" t="str">
        <f t="shared" ca="1" si="14"/>
        <v/>
      </c>
      <c r="IC299" s="10" t="str">
        <f t="shared" ca="1" si="14"/>
        <v/>
      </c>
      <c r="ID299" s="10" t="str">
        <f t="shared" ca="1" si="14"/>
        <v/>
      </c>
      <c r="IE299" s="10" t="str">
        <f t="shared" ca="1" si="14"/>
        <v/>
      </c>
      <c r="IF299" s="10" t="str">
        <f t="shared" ca="1" si="14"/>
        <v/>
      </c>
      <c r="IG299" s="10" t="str">
        <f t="shared" ca="1" si="14"/>
        <v/>
      </c>
      <c r="IH299" s="10" t="str">
        <f t="shared" ca="1" si="14"/>
        <v/>
      </c>
      <c r="II299" s="10" t="str">
        <f t="shared" ca="1" si="14"/>
        <v/>
      </c>
      <c r="IJ299" s="10" t="str">
        <f t="shared" ca="1" si="14"/>
        <v/>
      </c>
      <c r="IK299" s="10" t="str">
        <f t="shared" ca="1" si="14"/>
        <v/>
      </c>
      <c r="IL299" s="10" t="str">
        <f t="shared" ca="1" si="14"/>
        <v/>
      </c>
      <c r="IM299" s="10" t="str">
        <f t="shared" ca="1" si="14"/>
        <v/>
      </c>
      <c r="IN299" s="10" t="str">
        <f t="shared" ca="1" si="14"/>
        <v/>
      </c>
      <c r="IO299" s="10" t="str">
        <f t="shared" ca="1" si="14"/>
        <v/>
      </c>
      <c r="IP299" s="10" t="str">
        <f t="shared" ca="1" si="14"/>
        <v/>
      </c>
      <c r="IQ299" s="10" t="str">
        <f t="shared" ca="1" si="14"/>
        <v/>
      </c>
      <c r="IR299" s="10" t="str">
        <f t="shared" ca="1" si="14"/>
        <v/>
      </c>
      <c r="IS299" s="10" t="str">
        <f t="shared" ca="1" si="14"/>
        <v/>
      </c>
      <c r="IT299" s="10" t="str">
        <f t="shared" ca="1" si="14"/>
        <v/>
      </c>
      <c r="IU299" s="10" t="str">
        <f t="shared" ca="1" si="14"/>
        <v/>
      </c>
      <c r="IV299" s="10" t="str">
        <f t="shared" ca="1" si="14"/>
        <v/>
      </c>
      <c r="IW299" s="10" t="str">
        <f t="shared" ca="1" si="14"/>
        <v/>
      </c>
      <c r="IX299" s="10" t="str">
        <f t="shared" ca="1" si="14"/>
        <v/>
      </c>
      <c r="IY299" s="10" t="str">
        <f t="shared" ca="1" si="14"/>
        <v/>
      </c>
      <c r="IZ299" s="10" t="str">
        <f t="shared" ca="1" si="14"/>
        <v/>
      </c>
      <c r="JA299" s="10" t="str">
        <f t="shared" ca="1" si="14"/>
        <v/>
      </c>
      <c r="JB299" s="10" t="str">
        <f t="shared" ca="1" si="14"/>
        <v/>
      </c>
      <c r="JC299" s="10" t="str">
        <f t="shared" ca="1" si="14"/>
        <v/>
      </c>
      <c r="JD299" s="10" t="str">
        <f t="shared" ca="1" si="14"/>
        <v/>
      </c>
      <c r="JE299" s="10" t="str">
        <f t="shared" ca="1" si="14"/>
        <v/>
      </c>
      <c r="JF299" s="10" t="str">
        <f t="shared" ca="1" si="14"/>
        <v/>
      </c>
      <c r="JG299" s="10" t="str">
        <f t="shared" ca="1" si="14"/>
        <v/>
      </c>
      <c r="JH299" s="10" t="str">
        <f t="shared" ca="1" si="14"/>
        <v/>
      </c>
      <c r="JI299" s="10" t="str">
        <f t="shared" ca="1" si="14"/>
        <v/>
      </c>
      <c r="JJ299" s="10" t="str">
        <f t="shared" ca="1" si="14"/>
        <v/>
      </c>
      <c r="JK299" s="10" t="str">
        <f t="shared" ca="1" si="14"/>
        <v/>
      </c>
      <c r="JL299" s="10" t="str">
        <f t="shared" ca="1" si="14"/>
        <v/>
      </c>
      <c r="JM299" s="10" t="str">
        <f t="shared" ca="1" si="14"/>
        <v/>
      </c>
      <c r="JN299" s="10" t="str">
        <f t="shared" ca="1" si="14"/>
        <v/>
      </c>
      <c r="JO299" s="10" t="str">
        <f t="shared" ca="1" si="14"/>
        <v/>
      </c>
      <c r="JP299" s="10" t="str">
        <f t="shared" ca="1" si="14"/>
        <v/>
      </c>
      <c r="JQ299" s="10" t="str">
        <f t="shared" ca="1" si="14"/>
        <v/>
      </c>
      <c r="JR299" s="10" t="str">
        <f t="shared" ca="1" si="14"/>
        <v/>
      </c>
      <c r="JS299" s="10" t="str">
        <f t="shared" ca="1" si="14"/>
        <v/>
      </c>
    </row>
    <row r="300" spans="214:279" ht="25.5" x14ac:dyDescent="0.2">
      <c r="HF300" s="16" t="s">
        <v>66</v>
      </c>
      <c r="HG300" s="16" t="s">
        <v>67</v>
      </c>
      <c r="HH300" s="14">
        <v>0</v>
      </c>
      <c r="HJ300" s="11" t="s">
        <v>35</v>
      </c>
      <c r="HK300" s="15" t="s">
        <v>36</v>
      </c>
      <c r="HL300" s="16" t="s">
        <v>72</v>
      </c>
      <c r="HN300" s="16" t="s">
        <v>88</v>
      </c>
      <c r="HO300" s="16" t="s">
        <v>78</v>
      </c>
      <c r="HP300" s="16" t="s">
        <v>132</v>
      </c>
      <c r="HT300" s="10" t="str">
        <f ca="1">IF(COUNTA($HV$300:$JS$300)-COUNTIF($HV$300:$JS$300,"")=0,$HI$307,IF(COUNTIF(HV306:JS306,$HI$307)=COUNTA($J$6:$BG$6)-COUNTIF($J$6:$BG$6,""),$HI$307,IF(AND(COUNTA($J$7:$BG$7)-COUNTIF($J$7:$BG$7,$HI$307)=COUNTIF($J$7:$BG$7,$HI$306),COUNTA($J$12:$BG$71)=COUNTIF($J$12:$BG$71,$HI$306)),$HI$306,SUM(HV300:JS300)/SUM(HV305:JS305))))</f>
        <v>NC</v>
      </c>
      <c r="HU300" s="16" t="s">
        <v>130</v>
      </c>
      <c r="HV300" s="10" t="str">
        <f t="shared" ref="HV300:JA300" ca="1" si="15">IF(OR(HV306=$HI$307,AND(HV302="",AND(HV303="",J5=""))),"",ROUND(SUM(HV302:HV303)/2,1))</f>
        <v/>
      </c>
      <c r="HW300" s="10" t="str">
        <f t="shared" ca="1" si="15"/>
        <v/>
      </c>
      <c r="HX300" s="10" t="str">
        <f t="shared" ca="1" si="15"/>
        <v/>
      </c>
      <c r="HY300" s="10" t="str">
        <f t="shared" ca="1" si="15"/>
        <v/>
      </c>
      <c r="HZ300" s="10" t="str">
        <f t="shared" ca="1" si="15"/>
        <v/>
      </c>
      <c r="IA300" s="10" t="str">
        <f t="shared" ca="1" si="15"/>
        <v/>
      </c>
      <c r="IB300" s="10" t="str">
        <f t="shared" ca="1" si="15"/>
        <v/>
      </c>
      <c r="IC300" s="10" t="str">
        <f t="shared" ca="1" si="15"/>
        <v/>
      </c>
      <c r="ID300" s="10" t="str">
        <f t="shared" ca="1" si="15"/>
        <v/>
      </c>
      <c r="IE300" s="10" t="str">
        <f t="shared" ca="1" si="15"/>
        <v/>
      </c>
      <c r="IF300" s="10" t="str">
        <f t="shared" ca="1" si="15"/>
        <v/>
      </c>
      <c r="IG300" s="10" t="str">
        <f t="shared" ca="1" si="15"/>
        <v/>
      </c>
      <c r="IH300" s="10" t="str">
        <f t="shared" ca="1" si="15"/>
        <v/>
      </c>
      <c r="II300" s="10" t="str">
        <f t="shared" ca="1" si="15"/>
        <v/>
      </c>
      <c r="IJ300" s="10" t="str">
        <f t="shared" ca="1" si="15"/>
        <v/>
      </c>
      <c r="IK300" s="10" t="str">
        <f t="shared" ca="1" si="15"/>
        <v/>
      </c>
      <c r="IL300" s="10" t="str">
        <f t="shared" ca="1" si="15"/>
        <v/>
      </c>
      <c r="IM300" s="10" t="str">
        <f t="shared" ca="1" si="15"/>
        <v/>
      </c>
      <c r="IN300" s="10" t="str">
        <f t="shared" ca="1" si="15"/>
        <v/>
      </c>
      <c r="IO300" s="10" t="str">
        <f t="shared" ca="1" si="15"/>
        <v/>
      </c>
      <c r="IP300" s="10" t="str">
        <f t="shared" ca="1" si="15"/>
        <v/>
      </c>
      <c r="IQ300" s="10" t="str">
        <f t="shared" ca="1" si="15"/>
        <v/>
      </c>
      <c r="IR300" s="10" t="str">
        <f t="shared" ca="1" si="15"/>
        <v/>
      </c>
      <c r="IS300" s="10" t="str">
        <f t="shared" ca="1" si="15"/>
        <v/>
      </c>
      <c r="IT300" s="10" t="str">
        <f t="shared" ca="1" si="15"/>
        <v/>
      </c>
      <c r="IU300" s="10" t="str">
        <f t="shared" ca="1" si="15"/>
        <v/>
      </c>
      <c r="IV300" s="10" t="str">
        <f t="shared" ca="1" si="15"/>
        <v/>
      </c>
      <c r="IW300" s="10" t="str">
        <f t="shared" ca="1" si="15"/>
        <v/>
      </c>
      <c r="IX300" s="10" t="str">
        <f t="shared" ca="1" si="15"/>
        <v/>
      </c>
      <c r="IY300" s="10" t="str">
        <f t="shared" ca="1" si="15"/>
        <v/>
      </c>
      <c r="IZ300" s="10" t="str">
        <f t="shared" ca="1" si="15"/>
        <v/>
      </c>
      <c r="JA300" s="10" t="str">
        <f t="shared" ca="1" si="15"/>
        <v/>
      </c>
      <c r="JB300" s="10" t="str">
        <f t="shared" ref="JB300:JS300" ca="1" si="16">IF(OR(JB306=$HI$307,AND(JB302="",AND(JB303="",AP5=""))),"",ROUND(SUM(JB302:JB303)/2,1))</f>
        <v/>
      </c>
      <c r="JC300" s="10" t="str">
        <f t="shared" ca="1" si="16"/>
        <v/>
      </c>
      <c r="JD300" s="10" t="str">
        <f t="shared" ca="1" si="16"/>
        <v/>
      </c>
      <c r="JE300" s="10" t="str">
        <f t="shared" ca="1" si="16"/>
        <v/>
      </c>
      <c r="JF300" s="10" t="str">
        <f t="shared" ca="1" si="16"/>
        <v/>
      </c>
      <c r="JG300" s="10" t="str">
        <f t="shared" ca="1" si="16"/>
        <v/>
      </c>
      <c r="JH300" s="10" t="str">
        <f t="shared" ca="1" si="16"/>
        <v/>
      </c>
      <c r="JI300" s="10" t="str">
        <f t="shared" ca="1" si="16"/>
        <v/>
      </c>
      <c r="JJ300" s="10" t="str">
        <f t="shared" ca="1" si="16"/>
        <v/>
      </c>
      <c r="JK300" s="10" t="str">
        <f t="shared" ca="1" si="16"/>
        <v/>
      </c>
      <c r="JL300" s="10" t="str">
        <f t="shared" ca="1" si="16"/>
        <v/>
      </c>
      <c r="JM300" s="10" t="str">
        <f t="shared" ca="1" si="16"/>
        <v/>
      </c>
      <c r="JN300" s="10" t="str">
        <f t="shared" ca="1" si="16"/>
        <v/>
      </c>
      <c r="JO300" s="10" t="str">
        <f t="shared" ca="1" si="16"/>
        <v/>
      </c>
      <c r="JP300" s="10" t="str">
        <f t="shared" ca="1" si="16"/>
        <v/>
      </c>
      <c r="JQ300" s="10" t="str">
        <f t="shared" ca="1" si="16"/>
        <v/>
      </c>
      <c r="JR300" s="10" t="str">
        <f t="shared" ca="1" si="16"/>
        <v/>
      </c>
      <c r="JS300" s="10" t="str">
        <f t="shared" ca="1" si="16"/>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A301" si="17">IF(J7=$HI$301,$HK$301,IF(J7=$HI$302,$HK$302,IF(J7=$HI$303,$HK$303,IF(J7=$HI$304,$HK$304,IF(J7=$HI$305,$HK$305,IF(J7=$HI$306,$HK$306,J7))))))</f>
        <v>0</v>
      </c>
      <c r="HW301" s="10">
        <f t="shared" si="17"/>
        <v>0</v>
      </c>
      <c r="HX301" s="10">
        <f t="shared" si="17"/>
        <v>0</v>
      </c>
      <c r="HY301" s="10">
        <f t="shared" si="17"/>
        <v>0</v>
      </c>
      <c r="HZ301" s="10">
        <f t="shared" si="17"/>
        <v>0</v>
      </c>
      <c r="IA301" s="10">
        <f t="shared" si="17"/>
        <v>0</v>
      </c>
      <c r="IB301" s="10">
        <f t="shared" si="17"/>
        <v>0</v>
      </c>
      <c r="IC301" s="10">
        <f t="shared" si="17"/>
        <v>0</v>
      </c>
      <c r="ID301" s="10">
        <f t="shared" si="17"/>
        <v>0</v>
      </c>
      <c r="IE301" s="10">
        <f t="shared" si="17"/>
        <v>0</v>
      </c>
      <c r="IF301" s="10">
        <f t="shared" si="17"/>
        <v>0</v>
      </c>
      <c r="IG301" s="10">
        <f t="shared" si="17"/>
        <v>0</v>
      </c>
      <c r="IH301" s="10">
        <f t="shared" si="17"/>
        <v>0</v>
      </c>
      <c r="II301" s="10">
        <f t="shared" si="17"/>
        <v>0</v>
      </c>
      <c r="IJ301" s="10">
        <f t="shared" si="17"/>
        <v>0</v>
      </c>
      <c r="IK301" s="10">
        <f t="shared" si="17"/>
        <v>0</v>
      </c>
      <c r="IL301" s="10">
        <f t="shared" si="17"/>
        <v>0</v>
      </c>
      <c r="IM301" s="10">
        <f t="shared" si="17"/>
        <v>0</v>
      </c>
      <c r="IN301" s="10">
        <f t="shared" si="17"/>
        <v>0</v>
      </c>
      <c r="IO301" s="10">
        <f t="shared" si="17"/>
        <v>0</v>
      </c>
      <c r="IP301" s="10">
        <f t="shared" si="17"/>
        <v>0</v>
      </c>
      <c r="IQ301" s="10">
        <f t="shared" si="17"/>
        <v>0</v>
      </c>
      <c r="IR301" s="10">
        <f t="shared" si="17"/>
        <v>0</v>
      </c>
      <c r="IS301" s="10">
        <f t="shared" si="17"/>
        <v>0</v>
      </c>
      <c r="IT301" s="10">
        <f t="shared" si="17"/>
        <v>0</v>
      </c>
      <c r="IU301" s="10">
        <f t="shared" si="17"/>
        <v>0</v>
      </c>
      <c r="IV301" s="10">
        <f t="shared" si="17"/>
        <v>0</v>
      </c>
      <c r="IW301" s="10">
        <f t="shared" si="17"/>
        <v>0</v>
      </c>
      <c r="IX301" s="10">
        <f t="shared" si="17"/>
        <v>0</v>
      </c>
      <c r="IY301" s="10">
        <f t="shared" si="17"/>
        <v>0</v>
      </c>
      <c r="IZ301" s="10">
        <f t="shared" si="17"/>
        <v>0</v>
      </c>
      <c r="JA301" s="10">
        <f t="shared" si="17"/>
        <v>0</v>
      </c>
      <c r="JB301" s="10">
        <f t="shared" ref="JB301:JS301" si="18">IF(AP7=$HI$301,$HK$301,IF(AP7=$HI$302,$HK$302,IF(AP7=$HI$303,$HK$303,IF(AP7=$HI$304,$HK$304,IF(AP7=$HI$305,$HK$305,IF(AP7=$HI$306,$HK$306,AP7))))))</f>
        <v>0</v>
      </c>
      <c r="JC301" s="10">
        <f t="shared" si="18"/>
        <v>0</v>
      </c>
      <c r="JD301" s="10">
        <f t="shared" si="18"/>
        <v>0</v>
      </c>
      <c r="JE301" s="10">
        <f t="shared" si="18"/>
        <v>0</v>
      </c>
      <c r="JF301" s="10">
        <f t="shared" si="18"/>
        <v>0</v>
      </c>
      <c r="JG301" s="10">
        <f t="shared" si="18"/>
        <v>0</v>
      </c>
      <c r="JH301" s="10">
        <f t="shared" si="18"/>
        <v>0</v>
      </c>
      <c r="JI301" s="10">
        <f t="shared" si="18"/>
        <v>0</v>
      </c>
      <c r="JJ301" s="10">
        <f t="shared" si="18"/>
        <v>0</v>
      </c>
      <c r="JK301" s="10">
        <f t="shared" si="18"/>
        <v>0</v>
      </c>
      <c r="JL301" s="10">
        <f t="shared" si="18"/>
        <v>0</v>
      </c>
      <c r="JM301" s="10">
        <f t="shared" si="18"/>
        <v>0</v>
      </c>
      <c r="JN301" s="10">
        <f t="shared" si="18"/>
        <v>0</v>
      </c>
      <c r="JO301" s="10">
        <f t="shared" si="18"/>
        <v>0</v>
      </c>
      <c r="JP301" s="10">
        <f t="shared" si="18"/>
        <v>0</v>
      </c>
      <c r="JQ301" s="10">
        <f t="shared" si="18"/>
        <v>0</v>
      </c>
      <c r="JR301" s="10">
        <f t="shared" si="18"/>
        <v>0</v>
      </c>
      <c r="JS301" s="10">
        <f t="shared" si="18"/>
        <v>0</v>
      </c>
    </row>
    <row r="302" spans="214:279" ht="38.25" x14ac:dyDescent="0.2">
      <c r="HF302" s="49" t="str">
        <f ca="1">'Bilan Groupe Compétences'!DW305</f>
        <v>02</v>
      </c>
      <c r="HG302" s="83">
        <f>'Bilan Groupe Compétences'!DX305</f>
        <v>0</v>
      </c>
      <c r="HH302" s="30">
        <f t="shared" ref="HH302:HH365" si="19">HH301+1</f>
        <v>2</v>
      </c>
      <c r="HI302" s="10" t="str">
        <f>'GUIDE d''évaluation'!A26</f>
        <v>A</v>
      </c>
      <c r="HJ302" s="10">
        <f>HJ303+5</f>
        <v>15</v>
      </c>
      <c r="HK302" s="10">
        <f>HK303+5</f>
        <v>20</v>
      </c>
      <c r="HL302" s="10">
        <f t="shared" ref="HL302:HL306" si="20">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21">IF(AND(J7="",J6=""),"",IF(J7="",AVERAGE(J5:J6)*HV305,IF(J7=$HI$307,"",HV301*HV305)))</f>
        <v/>
      </c>
      <c r="HW302" s="101" t="str">
        <f t="shared" si="21"/>
        <v/>
      </c>
      <c r="HX302" s="101" t="str">
        <f t="shared" si="21"/>
        <v/>
      </c>
      <c r="HY302" s="101" t="str">
        <f t="shared" si="21"/>
        <v/>
      </c>
      <c r="HZ302" s="101" t="str">
        <f t="shared" si="21"/>
        <v/>
      </c>
      <c r="IA302" s="101" t="str">
        <f t="shared" si="21"/>
        <v/>
      </c>
      <c r="IB302" s="101" t="str">
        <f t="shared" si="21"/>
        <v/>
      </c>
      <c r="IC302" s="101" t="str">
        <f t="shared" ref="IC302:JS302" si="22">IF(AND(Q7="",Q6=""),"",IF(Q7="",AVERAGE(Q5:Q6)*IC305,IF(IC301=$HI$307,"",IC301*IC305)))</f>
        <v/>
      </c>
      <c r="ID302" s="101" t="str">
        <f t="shared" si="22"/>
        <v/>
      </c>
      <c r="IE302" s="101" t="str">
        <f t="shared" si="22"/>
        <v/>
      </c>
      <c r="IF302" s="101" t="str">
        <f t="shared" si="22"/>
        <v/>
      </c>
      <c r="IG302" s="101" t="str">
        <f t="shared" si="22"/>
        <v/>
      </c>
      <c r="IH302" s="101" t="str">
        <f t="shared" si="22"/>
        <v/>
      </c>
      <c r="II302" s="101" t="str">
        <f t="shared" si="22"/>
        <v/>
      </c>
      <c r="IJ302" s="101" t="str">
        <f t="shared" si="22"/>
        <v/>
      </c>
      <c r="IK302" s="101" t="str">
        <f t="shared" si="22"/>
        <v/>
      </c>
      <c r="IL302" s="101" t="str">
        <f t="shared" si="22"/>
        <v/>
      </c>
      <c r="IM302" s="101" t="str">
        <f t="shared" si="22"/>
        <v/>
      </c>
      <c r="IN302" s="101" t="str">
        <f t="shared" si="22"/>
        <v/>
      </c>
      <c r="IO302" s="101" t="str">
        <f t="shared" si="22"/>
        <v/>
      </c>
      <c r="IP302" s="101" t="str">
        <f t="shared" si="22"/>
        <v/>
      </c>
      <c r="IQ302" s="101" t="str">
        <f t="shared" si="22"/>
        <v/>
      </c>
      <c r="IR302" s="101" t="str">
        <f t="shared" si="22"/>
        <v/>
      </c>
      <c r="IS302" s="101" t="str">
        <f t="shared" si="22"/>
        <v/>
      </c>
      <c r="IT302" s="101" t="str">
        <f t="shared" si="22"/>
        <v/>
      </c>
      <c r="IU302" s="101" t="str">
        <f t="shared" si="22"/>
        <v/>
      </c>
      <c r="IV302" s="101" t="str">
        <f t="shared" si="22"/>
        <v/>
      </c>
      <c r="IW302" s="101" t="str">
        <f t="shared" si="22"/>
        <v/>
      </c>
      <c r="IX302" s="101" t="str">
        <f t="shared" si="22"/>
        <v/>
      </c>
      <c r="IY302" s="101" t="str">
        <f t="shared" si="22"/>
        <v/>
      </c>
      <c r="IZ302" s="101" t="str">
        <f t="shared" si="22"/>
        <v/>
      </c>
      <c r="JA302" s="101" t="str">
        <f t="shared" si="22"/>
        <v/>
      </c>
      <c r="JB302" s="101" t="str">
        <f t="shared" si="22"/>
        <v/>
      </c>
      <c r="JC302" s="101" t="str">
        <f t="shared" si="22"/>
        <v/>
      </c>
      <c r="JD302" s="101" t="str">
        <f t="shared" si="22"/>
        <v/>
      </c>
      <c r="JE302" s="101" t="str">
        <f t="shared" si="22"/>
        <v/>
      </c>
      <c r="JF302" s="101" t="str">
        <f t="shared" si="22"/>
        <v/>
      </c>
      <c r="JG302" s="101" t="str">
        <f t="shared" si="22"/>
        <v/>
      </c>
      <c r="JH302" s="101" t="str">
        <f t="shared" si="22"/>
        <v/>
      </c>
      <c r="JI302" s="101" t="str">
        <f t="shared" si="22"/>
        <v/>
      </c>
      <c r="JJ302" s="101" t="str">
        <f t="shared" si="22"/>
        <v/>
      </c>
      <c r="JK302" s="101" t="str">
        <f t="shared" si="22"/>
        <v/>
      </c>
      <c r="JL302" s="101" t="str">
        <f t="shared" si="22"/>
        <v/>
      </c>
      <c r="JM302" s="101" t="str">
        <f t="shared" si="22"/>
        <v/>
      </c>
      <c r="JN302" s="101" t="str">
        <f t="shared" si="22"/>
        <v/>
      </c>
      <c r="JO302" s="101" t="str">
        <f t="shared" si="22"/>
        <v/>
      </c>
      <c r="JP302" s="101" t="str">
        <f t="shared" si="22"/>
        <v/>
      </c>
      <c r="JQ302" s="101" t="str">
        <f t="shared" si="22"/>
        <v/>
      </c>
      <c r="JR302" s="101" t="str">
        <f t="shared" si="22"/>
        <v/>
      </c>
      <c r="JS302" s="101" t="str">
        <f t="shared" si="22"/>
        <v/>
      </c>
    </row>
    <row r="303" spans="214:279" ht="38.25" x14ac:dyDescent="0.2">
      <c r="HF303" s="49" t="str">
        <f ca="1">'Bilan Groupe Compétences'!DW306</f>
        <v>03</v>
      </c>
      <c r="HG303" s="83">
        <f>'Bilan Groupe Compétences'!DX306</f>
        <v>0</v>
      </c>
      <c r="HH303" s="30">
        <f t="shared" si="19"/>
        <v>3</v>
      </c>
      <c r="HI303" s="10" t="str">
        <f>'GUIDE d''évaluation'!A27</f>
        <v>PA</v>
      </c>
      <c r="HJ303" s="10">
        <f>HJ304+5</f>
        <v>10</v>
      </c>
      <c r="HK303" s="10">
        <f>HK304+5</f>
        <v>15</v>
      </c>
      <c r="HL303" s="10">
        <f t="shared" si="20"/>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23">IF(AND(J7="",J6=""),"",IF(J7="",AVERAGE(J5:J6)*HV305,IF(J7=$HI$307,"",HV304*HV305)))</f>
        <v/>
      </c>
      <c r="HW303" s="93" t="str">
        <f t="shared" si="23"/>
        <v/>
      </c>
      <c r="HX303" s="93" t="str">
        <f t="shared" si="23"/>
        <v/>
      </c>
      <c r="HY303" s="93" t="str">
        <f t="shared" si="23"/>
        <v/>
      </c>
      <c r="HZ303" s="93" t="str">
        <f t="shared" si="23"/>
        <v/>
      </c>
      <c r="IA303" s="93" t="str">
        <f t="shared" si="23"/>
        <v/>
      </c>
      <c r="IB303" s="93" t="str">
        <f t="shared" si="23"/>
        <v/>
      </c>
      <c r="IC303" s="93" t="str">
        <f t="shared" ref="IC303:JS303" si="24">IF(AND(Q7="",Q6=""),"",IF(Q7="",AVERAGE(Q5:Q6)*IC305,IF(IC304=$HI$307,"",IC304*IC305)))</f>
        <v/>
      </c>
      <c r="ID303" s="93" t="str">
        <f t="shared" si="24"/>
        <v/>
      </c>
      <c r="IE303" s="93" t="str">
        <f t="shared" si="24"/>
        <v/>
      </c>
      <c r="IF303" s="93" t="str">
        <f t="shared" si="24"/>
        <v/>
      </c>
      <c r="IG303" s="93" t="str">
        <f t="shared" si="24"/>
        <v/>
      </c>
      <c r="IH303" s="93" t="str">
        <f t="shared" si="24"/>
        <v/>
      </c>
      <c r="II303" s="93" t="str">
        <f t="shared" si="24"/>
        <v/>
      </c>
      <c r="IJ303" s="93" t="str">
        <f t="shared" si="24"/>
        <v/>
      </c>
      <c r="IK303" s="93" t="str">
        <f t="shared" si="24"/>
        <v/>
      </c>
      <c r="IL303" s="93" t="str">
        <f t="shared" si="24"/>
        <v/>
      </c>
      <c r="IM303" s="93" t="str">
        <f t="shared" si="24"/>
        <v/>
      </c>
      <c r="IN303" s="93" t="str">
        <f t="shared" si="24"/>
        <v/>
      </c>
      <c r="IO303" s="93" t="str">
        <f t="shared" si="24"/>
        <v/>
      </c>
      <c r="IP303" s="93" t="str">
        <f t="shared" si="24"/>
        <v/>
      </c>
      <c r="IQ303" s="93" t="str">
        <f t="shared" si="24"/>
        <v/>
      </c>
      <c r="IR303" s="93" t="str">
        <f t="shared" si="24"/>
        <v/>
      </c>
      <c r="IS303" s="93" t="str">
        <f t="shared" si="24"/>
        <v/>
      </c>
      <c r="IT303" s="93" t="str">
        <f t="shared" si="24"/>
        <v/>
      </c>
      <c r="IU303" s="93" t="str">
        <f t="shared" si="24"/>
        <v/>
      </c>
      <c r="IV303" s="93" t="str">
        <f t="shared" si="24"/>
        <v/>
      </c>
      <c r="IW303" s="93" t="str">
        <f t="shared" si="24"/>
        <v/>
      </c>
      <c r="IX303" s="93" t="str">
        <f t="shared" si="24"/>
        <v/>
      </c>
      <c r="IY303" s="93" t="str">
        <f t="shared" si="24"/>
        <v/>
      </c>
      <c r="IZ303" s="93" t="str">
        <f t="shared" si="24"/>
        <v/>
      </c>
      <c r="JA303" s="93" t="str">
        <f t="shared" si="24"/>
        <v/>
      </c>
      <c r="JB303" s="93" t="str">
        <f t="shared" si="24"/>
        <v/>
      </c>
      <c r="JC303" s="93" t="str">
        <f t="shared" si="24"/>
        <v/>
      </c>
      <c r="JD303" s="93" t="str">
        <f t="shared" si="24"/>
        <v/>
      </c>
      <c r="JE303" s="93" t="str">
        <f t="shared" si="24"/>
        <v/>
      </c>
      <c r="JF303" s="93" t="str">
        <f t="shared" si="24"/>
        <v/>
      </c>
      <c r="JG303" s="93" t="str">
        <f t="shared" si="24"/>
        <v/>
      </c>
      <c r="JH303" s="93" t="str">
        <f t="shared" si="24"/>
        <v/>
      </c>
      <c r="JI303" s="93" t="str">
        <f t="shared" si="24"/>
        <v/>
      </c>
      <c r="JJ303" s="93" t="str">
        <f t="shared" si="24"/>
        <v/>
      </c>
      <c r="JK303" s="93" t="str">
        <f t="shared" si="24"/>
        <v/>
      </c>
      <c r="JL303" s="93" t="str">
        <f t="shared" si="24"/>
        <v/>
      </c>
      <c r="JM303" s="93" t="str">
        <f t="shared" si="24"/>
        <v/>
      </c>
      <c r="JN303" s="93" t="str">
        <f t="shared" si="24"/>
        <v/>
      </c>
      <c r="JO303" s="93" t="str">
        <f t="shared" si="24"/>
        <v/>
      </c>
      <c r="JP303" s="93" t="str">
        <f t="shared" si="24"/>
        <v/>
      </c>
      <c r="JQ303" s="93" t="str">
        <f t="shared" si="24"/>
        <v/>
      </c>
      <c r="JR303" s="93" t="str">
        <f t="shared" si="24"/>
        <v/>
      </c>
      <c r="JS303" s="93" t="str">
        <f t="shared" si="24"/>
        <v/>
      </c>
    </row>
    <row r="304" spans="214:279" ht="25.5" x14ac:dyDescent="0.2">
      <c r="HF304" s="49" t="str">
        <f ca="1">'Bilan Groupe Compétences'!DW307</f>
        <v>04</v>
      </c>
      <c r="HG304" s="83">
        <f>'Bilan Groupe Compétences'!DX307</f>
        <v>0</v>
      </c>
      <c r="HH304" s="30">
        <f t="shared" si="19"/>
        <v>4</v>
      </c>
      <c r="HI304" s="10" t="str">
        <f>'GUIDE d''évaluation'!A28</f>
        <v>CA</v>
      </c>
      <c r="HJ304" s="10">
        <f>HJ305+5</f>
        <v>5</v>
      </c>
      <c r="HK304" s="10">
        <f>HK305+5</f>
        <v>10</v>
      </c>
      <c r="HL304" s="10">
        <f t="shared" si="20"/>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A304" si="25">IF(J7=$HI$301,$HJ$301,IF(J7=$HI$302,$HJ$302,IF(J7=$HI$303,$HJ$303,IF(J7=$HI$304,$HJ$304,IF(J7=$HI$305,$HJ$305,IF(J7=$HI$306,$HJ$306,J7))))))</f>
        <v>0</v>
      </c>
      <c r="HW304" s="10">
        <f t="shared" si="25"/>
        <v>0</v>
      </c>
      <c r="HX304" s="10">
        <f t="shared" si="25"/>
        <v>0</v>
      </c>
      <c r="HY304" s="10">
        <f t="shared" si="25"/>
        <v>0</v>
      </c>
      <c r="HZ304" s="10">
        <f t="shared" si="25"/>
        <v>0</v>
      </c>
      <c r="IA304" s="10">
        <f t="shared" si="25"/>
        <v>0</v>
      </c>
      <c r="IB304" s="10">
        <f t="shared" si="25"/>
        <v>0</v>
      </c>
      <c r="IC304" s="10">
        <f t="shared" si="25"/>
        <v>0</v>
      </c>
      <c r="ID304" s="10">
        <f t="shared" si="25"/>
        <v>0</v>
      </c>
      <c r="IE304" s="10">
        <f t="shared" si="25"/>
        <v>0</v>
      </c>
      <c r="IF304" s="10">
        <f t="shared" si="25"/>
        <v>0</v>
      </c>
      <c r="IG304" s="10">
        <f t="shared" si="25"/>
        <v>0</v>
      </c>
      <c r="IH304" s="10">
        <f t="shared" si="25"/>
        <v>0</v>
      </c>
      <c r="II304" s="10">
        <f t="shared" si="25"/>
        <v>0</v>
      </c>
      <c r="IJ304" s="10">
        <f t="shared" si="25"/>
        <v>0</v>
      </c>
      <c r="IK304" s="10">
        <f t="shared" si="25"/>
        <v>0</v>
      </c>
      <c r="IL304" s="10">
        <f t="shared" si="25"/>
        <v>0</v>
      </c>
      <c r="IM304" s="10">
        <f t="shared" si="25"/>
        <v>0</v>
      </c>
      <c r="IN304" s="10">
        <f t="shared" si="25"/>
        <v>0</v>
      </c>
      <c r="IO304" s="10">
        <f t="shared" si="25"/>
        <v>0</v>
      </c>
      <c r="IP304" s="10">
        <f t="shared" si="25"/>
        <v>0</v>
      </c>
      <c r="IQ304" s="10">
        <f t="shared" si="25"/>
        <v>0</v>
      </c>
      <c r="IR304" s="10">
        <f t="shared" si="25"/>
        <v>0</v>
      </c>
      <c r="IS304" s="10">
        <f t="shared" si="25"/>
        <v>0</v>
      </c>
      <c r="IT304" s="10">
        <f t="shared" si="25"/>
        <v>0</v>
      </c>
      <c r="IU304" s="10">
        <f t="shared" si="25"/>
        <v>0</v>
      </c>
      <c r="IV304" s="10">
        <f t="shared" si="25"/>
        <v>0</v>
      </c>
      <c r="IW304" s="10">
        <f t="shared" si="25"/>
        <v>0</v>
      </c>
      <c r="IX304" s="10">
        <f t="shared" si="25"/>
        <v>0</v>
      </c>
      <c r="IY304" s="10">
        <f t="shared" si="25"/>
        <v>0</v>
      </c>
      <c r="IZ304" s="10">
        <f t="shared" si="25"/>
        <v>0</v>
      </c>
      <c r="JA304" s="10">
        <f t="shared" si="25"/>
        <v>0</v>
      </c>
      <c r="JB304" s="10">
        <f t="shared" ref="JB304:JS304" si="26">IF(AP7=$HI$301,$HJ$301,IF(AP7=$HI$302,$HJ$302,IF(AP7=$HI$303,$HJ$303,IF(AP7=$HI$304,$HJ$304,IF(AP7=$HI$305,$HJ$305,IF(AP7=$HI$306,$HJ$306,AP7))))))</f>
        <v>0</v>
      </c>
      <c r="JC304" s="10">
        <f t="shared" si="26"/>
        <v>0</v>
      </c>
      <c r="JD304" s="10">
        <f t="shared" si="26"/>
        <v>0</v>
      </c>
      <c r="JE304" s="10">
        <f t="shared" si="26"/>
        <v>0</v>
      </c>
      <c r="JF304" s="10">
        <f t="shared" si="26"/>
        <v>0</v>
      </c>
      <c r="JG304" s="10">
        <f t="shared" si="26"/>
        <v>0</v>
      </c>
      <c r="JH304" s="10">
        <f t="shared" si="26"/>
        <v>0</v>
      </c>
      <c r="JI304" s="10">
        <f t="shared" si="26"/>
        <v>0</v>
      </c>
      <c r="JJ304" s="10">
        <f t="shared" si="26"/>
        <v>0</v>
      </c>
      <c r="JK304" s="10">
        <f t="shared" si="26"/>
        <v>0</v>
      </c>
      <c r="JL304" s="10">
        <f t="shared" si="26"/>
        <v>0</v>
      </c>
      <c r="JM304" s="10">
        <f t="shared" si="26"/>
        <v>0</v>
      </c>
      <c r="JN304" s="10">
        <f t="shared" si="26"/>
        <v>0</v>
      </c>
      <c r="JO304" s="10">
        <f t="shared" si="26"/>
        <v>0</v>
      </c>
      <c r="JP304" s="10">
        <f t="shared" si="26"/>
        <v>0</v>
      </c>
      <c r="JQ304" s="10">
        <f t="shared" si="26"/>
        <v>0</v>
      </c>
      <c r="JR304" s="10">
        <f t="shared" si="26"/>
        <v>0</v>
      </c>
      <c r="JS304" s="10">
        <f t="shared" si="26"/>
        <v>0</v>
      </c>
    </row>
    <row r="305" spans="214:279" x14ac:dyDescent="0.2">
      <c r="HF305" s="49" t="str">
        <f ca="1">'Bilan Groupe Compétences'!DW308</f>
        <v>05</v>
      </c>
      <c r="HG305" s="83">
        <f>'Bilan Groupe Compétences'!DX308</f>
        <v>0</v>
      </c>
      <c r="HH305" s="30">
        <f t="shared" si="19"/>
        <v>5</v>
      </c>
      <c r="HI305" s="10" t="str">
        <f>'GUIDE d''évaluation'!A29</f>
        <v>NA</v>
      </c>
      <c r="HJ305" s="10">
        <v>0</v>
      </c>
      <c r="HK305" s="10">
        <f>HK306+5</f>
        <v>5</v>
      </c>
      <c r="HL305" s="10">
        <f t="shared" si="20"/>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A305" ca="1" si="27">IF(OR(J8=$HI$307,OR(HV304=$HI$307,COUNTIF(J5:J6,"")=2)),0,IF(AND(J8="",NOT(COUNTIF(J5:J6,"")=2)),1,J8))</f>
        <v>0</v>
      </c>
      <c r="HW305" s="116">
        <f t="shared" ca="1" si="27"/>
        <v>0</v>
      </c>
      <c r="HX305" s="116">
        <f t="shared" ca="1" si="27"/>
        <v>0</v>
      </c>
      <c r="HY305" s="116">
        <f t="shared" ca="1" si="27"/>
        <v>0</v>
      </c>
      <c r="HZ305" s="116">
        <f t="shared" ca="1" si="27"/>
        <v>0</v>
      </c>
      <c r="IA305" s="116">
        <f t="shared" ca="1" si="27"/>
        <v>0</v>
      </c>
      <c r="IB305" s="116">
        <f t="shared" ca="1" si="27"/>
        <v>0</v>
      </c>
      <c r="IC305" s="116">
        <f t="shared" ca="1" si="27"/>
        <v>0</v>
      </c>
      <c r="ID305" s="116">
        <f t="shared" ca="1" si="27"/>
        <v>0</v>
      </c>
      <c r="IE305" s="116">
        <f t="shared" ca="1" si="27"/>
        <v>0</v>
      </c>
      <c r="IF305" s="116">
        <f t="shared" ca="1" si="27"/>
        <v>0</v>
      </c>
      <c r="IG305" s="116">
        <f t="shared" ca="1" si="27"/>
        <v>0</v>
      </c>
      <c r="IH305" s="116">
        <f t="shared" ca="1" si="27"/>
        <v>0</v>
      </c>
      <c r="II305" s="116">
        <f t="shared" ca="1" si="27"/>
        <v>0</v>
      </c>
      <c r="IJ305" s="116">
        <f t="shared" ca="1" si="27"/>
        <v>0</v>
      </c>
      <c r="IK305" s="116">
        <f t="shared" ca="1" si="27"/>
        <v>0</v>
      </c>
      <c r="IL305" s="116">
        <f t="shared" ca="1" si="27"/>
        <v>0</v>
      </c>
      <c r="IM305" s="116">
        <f t="shared" ca="1" si="27"/>
        <v>0</v>
      </c>
      <c r="IN305" s="116">
        <f t="shared" ca="1" si="27"/>
        <v>0</v>
      </c>
      <c r="IO305" s="116">
        <f t="shared" ca="1" si="27"/>
        <v>0</v>
      </c>
      <c r="IP305" s="116">
        <f t="shared" ca="1" si="27"/>
        <v>0</v>
      </c>
      <c r="IQ305" s="116">
        <f t="shared" ca="1" si="27"/>
        <v>0</v>
      </c>
      <c r="IR305" s="116">
        <f t="shared" ca="1" si="27"/>
        <v>0</v>
      </c>
      <c r="IS305" s="116">
        <f t="shared" ca="1" si="27"/>
        <v>0</v>
      </c>
      <c r="IT305" s="116">
        <f t="shared" ca="1" si="27"/>
        <v>0</v>
      </c>
      <c r="IU305" s="116">
        <f t="shared" ca="1" si="27"/>
        <v>0</v>
      </c>
      <c r="IV305" s="116">
        <f t="shared" ca="1" si="27"/>
        <v>0</v>
      </c>
      <c r="IW305" s="116">
        <f t="shared" ca="1" si="27"/>
        <v>0</v>
      </c>
      <c r="IX305" s="116">
        <f t="shared" ca="1" si="27"/>
        <v>0</v>
      </c>
      <c r="IY305" s="116">
        <f t="shared" ca="1" si="27"/>
        <v>0</v>
      </c>
      <c r="IZ305" s="116">
        <f t="shared" ca="1" si="27"/>
        <v>0</v>
      </c>
      <c r="JA305" s="116">
        <f t="shared" ca="1" si="27"/>
        <v>0</v>
      </c>
      <c r="JB305" s="116">
        <f t="shared" ref="JB305:JS305" ca="1" si="28">IF(OR(AP8=$HI$307,OR(JB304=$HI$307,COUNTIF(AP5:AP6,"")=2)),0,IF(AND(AP8="",NOT(COUNTIF(AP5:AP6,"")=2)),1,AP8))</f>
        <v>0</v>
      </c>
      <c r="JC305" s="116">
        <f t="shared" ca="1" si="28"/>
        <v>0</v>
      </c>
      <c r="JD305" s="116">
        <f t="shared" ca="1" si="28"/>
        <v>0</v>
      </c>
      <c r="JE305" s="116">
        <f t="shared" ca="1" si="28"/>
        <v>0</v>
      </c>
      <c r="JF305" s="116">
        <f t="shared" ca="1" si="28"/>
        <v>0</v>
      </c>
      <c r="JG305" s="116">
        <f t="shared" ca="1" si="28"/>
        <v>0</v>
      </c>
      <c r="JH305" s="116">
        <f t="shared" ca="1" si="28"/>
        <v>0</v>
      </c>
      <c r="JI305" s="116">
        <f t="shared" ca="1" si="28"/>
        <v>0</v>
      </c>
      <c r="JJ305" s="116">
        <f t="shared" ca="1" si="28"/>
        <v>0</v>
      </c>
      <c r="JK305" s="116">
        <f t="shared" ca="1" si="28"/>
        <v>0</v>
      </c>
      <c r="JL305" s="116">
        <f t="shared" ca="1" si="28"/>
        <v>0</v>
      </c>
      <c r="JM305" s="116">
        <f t="shared" ca="1" si="28"/>
        <v>0</v>
      </c>
      <c r="JN305" s="116">
        <f t="shared" ca="1" si="28"/>
        <v>0</v>
      </c>
      <c r="JO305" s="116">
        <f t="shared" ca="1" si="28"/>
        <v>0</v>
      </c>
      <c r="JP305" s="116">
        <f t="shared" ca="1" si="28"/>
        <v>0</v>
      </c>
      <c r="JQ305" s="116">
        <f t="shared" ca="1" si="28"/>
        <v>0</v>
      </c>
      <c r="JR305" s="116">
        <f t="shared" ca="1" si="28"/>
        <v>0</v>
      </c>
      <c r="JS305" s="116">
        <f t="shared" ca="1" si="28"/>
        <v>0</v>
      </c>
    </row>
    <row r="306" spans="214:279" ht="25.5" x14ac:dyDescent="0.2">
      <c r="HF306" s="49" t="str">
        <f ca="1">'Bilan Groupe Compétences'!DW309</f>
        <v>06</v>
      </c>
      <c r="HG306" s="83">
        <f>'Bilan Groupe Compétences'!DX309</f>
        <v>0</v>
      </c>
      <c r="HH306" s="30">
        <f t="shared" si="19"/>
        <v>6</v>
      </c>
      <c r="HI306" s="10" t="str">
        <f>'GUIDE d''évaluation'!A30</f>
        <v>NF</v>
      </c>
      <c r="HJ306" s="10">
        <v>0</v>
      </c>
      <c r="HK306" s="10">
        <v>0</v>
      </c>
      <c r="HL306" s="10">
        <f t="shared" si="20"/>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133</v>
      </c>
      <c r="HV306" s="10" t="str">
        <f ca="1">IF(OR(J7=$HI$307,J8=$HI$307),$HI$307,"")</f>
        <v/>
      </c>
      <c r="HW306" s="10" t="str">
        <f t="shared" ref="HW306:JA306" ca="1" si="29">IF(OR(K7=$HI$307,K8=$HI$307),$HI$307,"")</f>
        <v/>
      </c>
      <c r="HX306" s="10" t="str">
        <f t="shared" ca="1" si="29"/>
        <v/>
      </c>
      <c r="HY306" s="10" t="str">
        <f t="shared" ca="1" si="29"/>
        <v/>
      </c>
      <c r="HZ306" s="10" t="str">
        <f t="shared" ca="1" si="29"/>
        <v/>
      </c>
      <c r="IA306" s="10" t="str">
        <f t="shared" ca="1" si="29"/>
        <v/>
      </c>
      <c r="IB306" s="10" t="str">
        <f t="shared" ca="1" si="29"/>
        <v/>
      </c>
      <c r="IC306" s="10" t="str">
        <f t="shared" ca="1" si="29"/>
        <v/>
      </c>
      <c r="ID306" s="10" t="str">
        <f t="shared" ca="1" si="29"/>
        <v/>
      </c>
      <c r="IE306" s="10" t="str">
        <f t="shared" ca="1" si="29"/>
        <v/>
      </c>
      <c r="IF306" s="10" t="str">
        <f t="shared" ca="1" si="29"/>
        <v/>
      </c>
      <c r="IG306" s="10" t="str">
        <f t="shared" ca="1" si="29"/>
        <v/>
      </c>
      <c r="IH306" s="10" t="str">
        <f t="shared" ca="1" si="29"/>
        <v/>
      </c>
      <c r="II306" s="10" t="str">
        <f t="shared" ca="1" si="29"/>
        <v/>
      </c>
      <c r="IJ306" s="10" t="str">
        <f t="shared" ca="1" si="29"/>
        <v/>
      </c>
      <c r="IK306" s="10" t="str">
        <f t="shared" ca="1" si="29"/>
        <v/>
      </c>
      <c r="IL306" s="10" t="str">
        <f t="shared" ca="1" si="29"/>
        <v/>
      </c>
      <c r="IM306" s="10" t="str">
        <f t="shared" ca="1" si="29"/>
        <v/>
      </c>
      <c r="IN306" s="10" t="str">
        <f t="shared" ca="1" si="29"/>
        <v/>
      </c>
      <c r="IO306" s="10" t="str">
        <f t="shared" ca="1" si="29"/>
        <v/>
      </c>
      <c r="IP306" s="10" t="str">
        <f t="shared" ca="1" si="29"/>
        <v/>
      </c>
      <c r="IQ306" s="10" t="str">
        <f t="shared" ca="1" si="29"/>
        <v/>
      </c>
      <c r="IR306" s="10" t="str">
        <f t="shared" ca="1" si="29"/>
        <v/>
      </c>
      <c r="IS306" s="10" t="str">
        <f t="shared" ca="1" si="29"/>
        <v/>
      </c>
      <c r="IT306" s="10" t="str">
        <f t="shared" ca="1" si="29"/>
        <v/>
      </c>
      <c r="IU306" s="10" t="str">
        <f t="shared" ca="1" si="29"/>
        <v/>
      </c>
      <c r="IV306" s="10" t="str">
        <f t="shared" ca="1" si="29"/>
        <v/>
      </c>
      <c r="IW306" s="10" t="str">
        <f t="shared" ca="1" si="29"/>
        <v/>
      </c>
      <c r="IX306" s="10" t="str">
        <f t="shared" ca="1" si="29"/>
        <v/>
      </c>
      <c r="IY306" s="10" t="str">
        <f t="shared" ca="1" si="29"/>
        <v/>
      </c>
      <c r="IZ306" s="10" t="str">
        <f t="shared" ca="1" si="29"/>
        <v/>
      </c>
      <c r="JA306" s="10" t="str">
        <f t="shared" ca="1" si="29"/>
        <v/>
      </c>
      <c r="JB306" s="10" t="str">
        <f t="shared" ref="JB306:JS306" ca="1" si="30">IF(OR(AP7=$HI$307,AP8=$HI$307),$HI$307,"")</f>
        <v/>
      </c>
      <c r="JC306" s="10" t="str">
        <f t="shared" ca="1" si="30"/>
        <v/>
      </c>
      <c r="JD306" s="10" t="str">
        <f t="shared" ca="1" si="30"/>
        <v/>
      </c>
      <c r="JE306" s="10" t="str">
        <f t="shared" ca="1" si="30"/>
        <v/>
      </c>
      <c r="JF306" s="10" t="str">
        <f t="shared" ca="1" si="30"/>
        <v/>
      </c>
      <c r="JG306" s="10" t="str">
        <f t="shared" ca="1" si="30"/>
        <v/>
      </c>
      <c r="JH306" s="10" t="str">
        <f t="shared" ca="1" si="30"/>
        <v/>
      </c>
      <c r="JI306" s="10" t="str">
        <f t="shared" ca="1" si="30"/>
        <v/>
      </c>
      <c r="JJ306" s="10" t="str">
        <f t="shared" ca="1" si="30"/>
        <v/>
      </c>
      <c r="JK306" s="10" t="str">
        <f t="shared" ca="1" si="30"/>
        <v/>
      </c>
      <c r="JL306" s="10" t="str">
        <f t="shared" ca="1" si="30"/>
        <v/>
      </c>
      <c r="JM306" s="10" t="str">
        <f t="shared" ca="1" si="30"/>
        <v/>
      </c>
      <c r="JN306" s="10" t="str">
        <f t="shared" ca="1" si="30"/>
        <v/>
      </c>
      <c r="JO306" s="10" t="str">
        <f t="shared" ca="1" si="30"/>
        <v/>
      </c>
      <c r="JP306" s="10" t="str">
        <f t="shared" ca="1" si="30"/>
        <v/>
      </c>
      <c r="JQ306" s="10" t="str">
        <f t="shared" ca="1" si="30"/>
        <v/>
      </c>
      <c r="JR306" s="10" t="str">
        <f t="shared" ca="1" si="30"/>
        <v/>
      </c>
      <c r="JS306" s="10" t="str">
        <f t="shared" ca="1" si="30"/>
        <v/>
      </c>
    </row>
    <row r="307" spans="214:279" ht="38.25" x14ac:dyDescent="0.2">
      <c r="HF307" s="49" t="str">
        <f ca="1">'Bilan Groupe Compétences'!DW310</f>
        <v>07</v>
      </c>
      <c r="HG307" s="83">
        <f>'Bilan Groupe Compétences'!DX310</f>
        <v>0</v>
      </c>
      <c r="HH307" s="30">
        <f t="shared" si="19"/>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38" si="31">IF(F12="","",IF((F12+G12)/2&lt;$HK$305,$HI$305,IF(AND((F12+G12)/2&lt;$HK$304,(F12+G12)/2&gt;=$HJ$304),$HI$304,IF(AND((F12+G12)/2&lt;$HK$303,(F12+G12)/2&gt;=$HJ$303),$HI$303,""))))</f>
        <v/>
      </c>
      <c r="HT307" s="85" t="str">
        <f t="shared" ref="HT307:HT338" si="32">IF(F12="","",IF((F12+G12)/2=$HJ$301,$HI$301,IF(AND((F12+G12)/2&lt;$HK$302,(F12+G12)/2&gt;=$HJ$302),$HI$302,"")))</f>
        <v/>
      </c>
      <c r="HU307" s="94" t="s">
        <v>73</v>
      </c>
    </row>
    <row r="308" spans="214:279" x14ac:dyDescent="0.2">
      <c r="HF308" s="49" t="str">
        <f ca="1">'Bilan Groupe Compétences'!DW311</f>
        <v>08</v>
      </c>
      <c r="HG308" s="83">
        <f>'Bilan Groupe Compétences'!DX311</f>
        <v>0</v>
      </c>
      <c r="HH308" s="30">
        <f t="shared" si="19"/>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16" si="33">CONCATENATE(HS308,HT308)</f>
        <v/>
      </c>
      <c r="HS308" s="85" t="str">
        <f t="shared" si="31"/>
        <v/>
      </c>
      <c r="HT308" s="85" t="str">
        <f t="shared" si="32"/>
        <v/>
      </c>
    </row>
    <row r="309" spans="214:279" x14ac:dyDescent="0.2">
      <c r="HF309" s="49" t="str">
        <f ca="1">'Bilan Groupe Compétences'!DW312</f>
        <v>09</v>
      </c>
      <c r="HG309" s="83">
        <f>'Bilan Groupe Compétences'!DX312</f>
        <v>0</v>
      </c>
      <c r="HH309" s="30">
        <f t="shared" si="19"/>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33"/>
        <v/>
      </c>
      <c r="HS309" s="85" t="str">
        <f t="shared" si="31"/>
        <v/>
      </c>
      <c r="HT309" s="85" t="str">
        <f t="shared" si="32"/>
        <v/>
      </c>
    </row>
    <row r="310" spans="214:279" x14ac:dyDescent="0.2">
      <c r="HF310" s="49" t="str">
        <f ca="1">'Bilan Groupe Compétences'!DW313</f>
        <v>10</v>
      </c>
      <c r="HG310" s="83">
        <f>'Bilan Groupe Compétences'!DX313</f>
        <v>0</v>
      </c>
      <c r="HH310" s="30">
        <f t="shared" si="19"/>
        <v>10</v>
      </c>
      <c r="HI310" s="18">
        <f t="shared" ref="HI310:HI348" si="34">HI309-0.5</f>
        <v>19</v>
      </c>
      <c r="HN310" s="108" t="str">
        <f>IF('Classe, période, dates, coef'!R17="","",'Classe, période, dates, coef'!R17)</f>
        <v/>
      </c>
      <c r="HO310" s="116" t="str">
        <f>IF('Classe, période, dates, coef'!S17="","",'Classe, période, dates, coef'!S17)</f>
        <v/>
      </c>
      <c r="HP310" s="116">
        <f>'Classe, période, dates, coef'!DV309</f>
        <v>2</v>
      </c>
      <c r="HR310" s="85" t="str">
        <f t="shared" si="33"/>
        <v/>
      </c>
      <c r="HS310" s="85" t="str">
        <f t="shared" si="31"/>
        <v/>
      </c>
      <c r="HT310" s="85" t="str">
        <f t="shared" si="32"/>
        <v/>
      </c>
    </row>
    <row r="311" spans="214:279" x14ac:dyDescent="0.2">
      <c r="HF311" s="49" t="str">
        <f ca="1">'Bilan Groupe Compétences'!DW314</f>
        <v>11</v>
      </c>
      <c r="HG311" s="83">
        <f>'Bilan Groupe Compétences'!DX314</f>
        <v>0</v>
      </c>
      <c r="HH311" s="30">
        <f t="shared" si="19"/>
        <v>11</v>
      </c>
      <c r="HI311" s="18">
        <f t="shared" si="34"/>
        <v>18.5</v>
      </c>
      <c r="HN311" s="108" t="str">
        <f>IF('Classe, période, dates, coef'!R18="","",'Classe, période, dates, coef'!R18)</f>
        <v/>
      </c>
      <c r="HO311" s="116" t="str">
        <f>IF('Classe, période, dates, coef'!S18="","",'Classe, période, dates, coef'!S18)</f>
        <v/>
      </c>
      <c r="HP311" s="116">
        <f>'Classe, période, dates, coef'!DV310</f>
        <v>2.5</v>
      </c>
      <c r="HR311" s="85" t="str">
        <f t="shared" si="33"/>
        <v/>
      </c>
      <c r="HS311" s="85" t="str">
        <f t="shared" si="31"/>
        <v/>
      </c>
      <c r="HT311" s="85" t="str">
        <f t="shared" si="32"/>
        <v/>
      </c>
    </row>
    <row r="312" spans="214:279" x14ac:dyDescent="0.2">
      <c r="HF312" s="49" t="str">
        <f ca="1">'Bilan Groupe Compétences'!DW315</f>
        <v>12</v>
      </c>
      <c r="HG312" s="83">
        <f>'Bilan Groupe Compétences'!DX315</f>
        <v>0</v>
      </c>
      <c r="HH312" s="30">
        <f t="shared" si="19"/>
        <v>12</v>
      </c>
      <c r="HI312" s="18">
        <f t="shared" si="34"/>
        <v>18</v>
      </c>
      <c r="HN312" s="108" t="str">
        <f>IF('Classe, période, dates, coef'!R19="","",'Classe, période, dates, coef'!R19)</f>
        <v/>
      </c>
      <c r="HO312" s="116" t="str">
        <f>IF('Classe, période, dates, coef'!S19="","",'Classe, période, dates, coef'!S19)</f>
        <v/>
      </c>
      <c r="HP312" s="116">
        <f>'Classe, période, dates, coef'!DV311</f>
        <v>3</v>
      </c>
      <c r="HR312" s="85" t="str">
        <f t="shared" si="33"/>
        <v/>
      </c>
      <c r="HS312" s="85" t="str">
        <f t="shared" si="31"/>
        <v/>
      </c>
      <c r="HT312" s="85" t="str">
        <f t="shared" si="32"/>
        <v/>
      </c>
    </row>
    <row r="313" spans="214:279" x14ac:dyDescent="0.2">
      <c r="HF313" s="49" t="str">
        <f ca="1">'Bilan Groupe Compétences'!DW316</f>
        <v>13</v>
      </c>
      <c r="HG313" s="83">
        <f>'Bilan Groupe Compétences'!DX316</f>
        <v>0</v>
      </c>
      <c r="HH313" s="30">
        <f t="shared" si="19"/>
        <v>13</v>
      </c>
      <c r="HI313" s="18">
        <f t="shared" si="34"/>
        <v>17.5</v>
      </c>
      <c r="HN313" s="108" t="str">
        <f>IF('Classe, période, dates, coef'!R20="","",'Classe, période, dates, coef'!R20)</f>
        <v/>
      </c>
      <c r="HO313" s="116" t="str">
        <f>IF('Classe, période, dates, coef'!S20="","",'Classe, période, dates, coef'!S20)</f>
        <v/>
      </c>
      <c r="HP313" s="116">
        <f>'Classe, période, dates, coef'!DV312</f>
        <v>3.5</v>
      </c>
      <c r="HR313" s="85" t="str">
        <f t="shared" si="33"/>
        <v/>
      </c>
      <c r="HS313" s="85" t="str">
        <f t="shared" si="31"/>
        <v/>
      </c>
      <c r="HT313" s="85" t="str">
        <f t="shared" si="32"/>
        <v/>
      </c>
    </row>
    <row r="314" spans="214:279" x14ac:dyDescent="0.2">
      <c r="HF314" s="49" t="str">
        <f ca="1">'Bilan Groupe Compétences'!DW317</f>
        <v>14</v>
      </c>
      <c r="HG314" s="83">
        <f>'Bilan Groupe Compétences'!DX317</f>
        <v>0</v>
      </c>
      <c r="HH314" s="30">
        <f t="shared" si="19"/>
        <v>14</v>
      </c>
      <c r="HI314" s="18">
        <f t="shared" si="34"/>
        <v>17</v>
      </c>
      <c r="HN314" s="108" t="str">
        <f>IF('Classe, période, dates, coef'!R21="","",'Classe, période, dates, coef'!R21)</f>
        <v/>
      </c>
      <c r="HO314" s="116" t="str">
        <f>IF('Classe, période, dates, coef'!S21="","",'Classe, période, dates, coef'!S21)</f>
        <v/>
      </c>
      <c r="HP314" s="116">
        <f>'Classe, période, dates, coef'!DV313</f>
        <v>4</v>
      </c>
      <c r="HR314" s="85" t="str">
        <f t="shared" si="33"/>
        <v/>
      </c>
      <c r="HS314" s="85" t="str">
        <f t="shared" si="31"/>
        <v/>
      </c>
      <c r="HT314" s="85" t="str">
        <f t="shared" si="32"/>
        <v/>
      </c>
    </row>
    <row r="315" spans="214:279" x14ac:dyDescent="0.2">
      <c r="HF315" s="49" t="str">
        <f ca="1">'Bilan Groupe Compétences'!DW318</f>
        <v>15</v>
      </c>
      <c r="HG315" s="83">
        <f>'Bilan Groupe Compétences'!DX318</f>
        <v>0</v>
      </c>
      <c r="HH315" s="30">
        <f t="shared" si="19"/>
        <v>15</v>
      </c>
      <c r="HI315" s="18">
        <f t="shared" si="34"/>
        <v>16.5</v>
      </c>
      <c r="HN315" s="108" t="str">
        <f>IF('Classe, période, dates, coef'!R22="","",'Classe, période, dates, coef'!R22)</f>
        <v/>
      </c>
      <c r="HO315" s="116" t="str">
        <f>IF('Classe, période, dates, coef'!S22="","",'Classe, période, dates, coef'!S22)</f>
        <v/>
      </c>
      <c r="HP315" s="116">
        <f>'Classe, période, dates, coef'!DV314</f>
        <v>4.5</v>
      </c>
      <c r="HR315" s="85" t="str">
        <f t="shared" si="33"/>
        <v/>
      </c>
      <c r="HS315" s="85" t="str">
        <f t="shared" si="31"/>
        <v/>
      </c>
      <c r="HT315" s="85" t="str">
        <f t="shared" si="32"/>
        <v/>
      </c>
    </row>
    <row r="316" spans="214:279" x14ac:dyDescent="0.2">
      <c r="HF316" s="49" t="str">
        <f ca="1">'Bilan Groupe Compétences'!DW319</f>
        <v>16</v>
      </c>
      <c r="HG316" s="83">
        <f>'Bilan Groupe Compétences'!DX319</f>
        <v>0</v>
      </c>
      <c r="HH316" s="30">
        <f t="shared" si="19"/>
        <v>16</v>
      </c>
      <c r="HI316" s="18">
        <f t="shared" si="34"/>
        <v>16</v>
      </c>
      <c r="HN316" s="108" t="str">
        <f>IF('Classe, période, dates, coef'!R23="","",'Classe, période, dates, coef'!R23)</f>
        <v/>
      </c>
      <c r="HO316" s="116" t="str">
        <f>IF('Classe, période, dates, coef'!S23="","",'Classe, période, dates, coef'!S23)</f>
        <v/>
      </c>
      <c r="HP316" s="116">
        <f>'Classe, période, dates, coef'!DV315</f>
        <v>5</v>
      </c>
      <c r="HR316" s="85" t="str">
        <f t="shared" si="33"/>
        <v/>
      </c>
      <c r="HS316" s="85" t="str">
        <f t="shared" si="31"/>
        <v/>
      </c>
      <c r="HT316" s="85" t="str">
        <f t="shared" si="32"/>
        <v/>
      </c>
    </row>
    <row r="317" spans="214:279" x14ac:dyDescent="0.2">
      <c r="HF317" s="49" t="str">
        <f ca="1">'Bilan Groupe Compétences'!DW320</f>
        <v>17</v>
      </c>
      <c r="HG317" s="83">
        <f>'Bilan Groupe Compétences'!DX320</f>
        <v>0</v>
      </c>
      <c r="HH317" s="30">
        <f t="shared" si="19"/>
        <v>17</v>
      </c>
      <c r="HI317" s="18">
        <f t="shared" si="34"/>
        <v>15.5</v>
      </c>
      <c r="HN317" s="108" t="str">
        <f>IF('Classe, période, dates, coef'!R24="","",'Classe, période, dates, coef'!R24)</f>
        <v/>
      </c>
      <c r="HO317" s="116" t="str">
        <f>IF('Classe, période, dates, coef'!S24="","",'Classe, période, dates, coef'!S24)</f>
        <v/>
      </c>
      <c r="HP317" s="116">
        <f>'Classe, période, dates, coef'!DV316</f>
        <v>5.5</v>
      </c>
      <c r="HR317" s="85" t="str">
        <f t="shared" ref="HR317:HR366" si="35">CONCATENATE(HS317,HT317)</f>
        <v/>
      </c>
      <c r="HS317" s="85" t="str">
        <f t="shared" si="31"/>
        <v/>
      </c>
      <c r="HT317" s="85" t="str">
        <f t="shared" si="32"/>
        <v/>
      </c>
    </row>
    <row r="318" spans="214:279" x14ac:dyDescent="0.2">
      <c r="HF318" s="49" t="str">
        <f ca="1">'Bilan Groupe Compétences'!DW321</f>
        <v>18</v>
      </c>
      <c r="HG318" s="83">
        <f>'Bilan Groupe Compétences'!DX321</f>
        <v>0</v>
      </c>
      <c r="HH318" s="30">
        <f t="shared" si="19"/>
        <v>18</v>
      </c>
      <c r="HI318" s="18">
        <f t="shared" si="34"/>
        <v>15</v>
      </c>
      <c r="HN318" s="108" t="str">
        <f>IF('Classe, période, dates, coef'!R25="","",'Classe, période, dates, coef'!R25)</f>
        <v/>
      </c>
      <c r="HO318" s="116" t="str">
        <f>IF('Classe, période, dates, coef'!S25="","",'Classe, période, dates, coef'!S25)</f>
        <v/>
      </c>
      <c r="HP318" s="116">
        <f>'Classe, période, dates, coef'!DV317</f>
        <v>6</v>
      </c>
      <c r="HR318" s="85" t="str">
        <f t="shared" si="35"/>
        <v/>
      </c>
      <c r="HS318" s="85" t="str">
        <f t="shared" si="31"/>
        <v/>
      </c>
      <c r="HT318" s="85" t="str">
        <f t="shared" si="32"/>
        <v/>
      </c>
    </row>
    <row r="319" spans="214:279" x14ac:dyDescent="0.2">
      <c r="HF319" s="49" t="str">
        <f ca="1">'Bilan Groupe Compétences'!DW322</f>
        <v>19</v>
      </c>
      <c r="HG319" s="83">
        <f>'Bilan Groupe Compétences'!DX322</f>
        <v>0</v>
      </c>
      <c r="HH319" s="30">
        <f t="shared" si="19"/>
        <v>19</v>
      </c>
      <c r="HI319" s="18">
        <f t="shared" si="34"/>
        <v>14.5</v>
      </c>
      <c r="HN319" s="108" t="str">
        <f>IF('Classe, période, dates, coef'!R26="","",'Classe, période, dates, coef'!R26)</f>
        <v/>
      </c>
      <c r="HO319" s="116" t="str">
        <f>IF('Classe, période, dates, coef'!S26="","",'Classe, période, dates, coef'!S26)</f>
        <v/>
      </c>
      <c r="HP319" s="116">
        <f>'Classe, période, dates, coef'!DV318</f>
        <v>6.5</v>
      </c>
      <c r="HR319" s="85" t="str">
        <f t="shared" si="35"/>
        <v/>
      </c>
      <c r="HS319" s="85" t="str">
        <f t="shared" si="31"/>
        <v/>
      </c>
      <c r="HT319" s="85" t="str">
        <f t="shared" si="32"/>
        <v/>
      </c>
    </row>
    <row r="320" spans="214:279" x14ac:dyDescent="0.2">
      <c r="HF320" s="49" t="str">
        <f ca="1">'Bilan Groupe Compétences'!DW323</f>
        <v>20</v>
      </c>
      <c r="HG320" s="83">
        <f>'Bilan Groupe Compétences'!DX323</f>
        <v>0</v>
      </c>
      <c r="HH320" s="30">
        <f t="shared" si="19"/>
        <v>20</v>
      </c>
      <c r="HI320" s="18">
        <f t="shared" si="34"/>
        <v>14</v>
      </c>
      <c r="HN320" s="108" t="str">
        <f>IF('Classe, période, dates, coef'!R27="","",'Classe, période, dates, coef'!R27)</f>
        <v/>
      </c>
      <c r="HO320" s="116" t="str">
        <f>IF('Classe, période, dates, coef'!S27="","",'Classe, période, dates, coef'!S27)</f>
        <v/>
      </c>
      <c r="HP320" s="116">
        <f>'Classe, période, dates, coef'!DV319</f>
        <v>7</v>
      </c>
      <c r="HR320" s="85" t="str">
        <f t="shared" si="35"/>
        <v/>
      </c>
      <c r="HS320" s="85" t="str">
        <f t="shared" si="31"/>
        <v/>
      </c>
      <c r="HT320" s="85" t="str">
        <f t="shared" si="32"/>
        <v/>
      </c>
    </row>
    <row r="321" spans="214:228" x14ac:dyDescent="0.2">
      <c r="HF321" s="49" t="str">
        <f ca="1">'Bilan Groupe Compétences'!DW324</f>
        <v>21</v>
      </c>
      <c r="HG321" s="83">
        <f>'Bilan Groupe Compétences'!DX324</f>
        <v>0</v>
      </c>
      <c r="HH321" s="30">
        <f t="shared" si="19"/>
        <v>21</v>
      </c>
      <c r="HI321" s="18">
        <f t="shared" si="34"/>
        <v>13.5</v>
      </c>
      <c r="HN321" s="108" t="str">
        <f>IF('Classe, période, dates, coef'!R28="","",'Classe, période, dates, coef'!R28)</f>
        <v/>
      </c>
      <c r="HO321" s="116" t="str">
        <f>IF('Classe, période, dates, coef'!S28="","",'Classe, période, dates, coef'!S28)</f>
        <v/>
      </c>
      <c r="HP321" s="116">
        <f>'Classe, période, dates, coef'!DV320</f>
        <v>7.5</v>
      </c>
      <c r="HR321" s="85" t="str">
        <f t="shared" si="35"/>
        <v/>
      </c>
      <c r="HS321" s="85" t="str">
        <f t="shared" si="31"/>
        <v/>
      </c>
      <c r="HT321" s="85" t="str">
        <f t="shared" si="32"/>
        <v/>
      </c>
    </row>
    <row r="322" spans="214:228" x14ac:dyDescent="0.2">
      <c r="HF322" s="49" t="str">
        <f ca="1">'Bilan Groupe Compétences'!DW325</f>
        <v>22</v>
      </c>
      <c r="HG322" s="83">
        <f>'Bilan Groupe Compétences'!DX325</f>
        <v>0</v>
      </c>
      <c r="HH322" s="30">
        <f t="shared" si="19"/>
        <v>22</v>
      </c>
      <c r="HI322" s="18">
        <f t="shared" si="34"/>
        <v>13</v>
      </c>
      <c r="HN322" s="108" t="str">
        <f>IF('Classe, période, dates, coef'!R29="","",'Classe, période, dates, coef'!R29)</f>
        <v/>
      </c>
      <c r="HO322" s="116" t="str">
        <f>IF('Classe, période, dates, coef'!S29="","",'Classe, période, dates, coef'!S29)</f>
        <v/>
      </c>
      <c r="HP322" s="116">
        <f>'Classe, période, dates, coef'!DV321</f>
        <v>8</v>
      </c>
      <c r="HR322" s="85" t="str">
        <f t="shared" si="35"/>
        <v/>
      </c>
      <c r="HS322" s="85" t="str">
        <f t="shared" si="31"/>
        <v/>
      </c>
      <c r="HT322" s="85" t="str">
        <f t="shared" si="32"/>
        <v/>
      </c>
    </row>
    <row r="323" spans="214:228" x14ac:dyDescent="0.2">
      <c r="HF323" s="49" t="str">
        <f ca="1">'Bilan Groupe Compétences'!DW326</f>
        <v>23</v>
      </c>
      <c r="HG323" s="83">
        <f>'Bilan Groupe Compétences'!DX326</f>
        <v>0</v>
      </c>
      <c r="HH323" s="30">
        <f t="shared" si="19"/>
        <v>23</v>
      </c>
      <c r="HI323" s="18">
        <f t="shared" si="34"/>
        <v>12.5</v>
      </c>
      <c r="HN323" s="108" t="str">
        <f>IF('Classe, période, dates, coef'!R30="","",'Classe, période, dates, coef'!R30)</f>
        <v/>
      </c>
      <c r="HO323" s="116" t="str">
        <f>IF('Classe, période, dates, coef'!S30="","",'Classe, période, dates, coef'!S30)</f>
        <v/>
      </c>
      <c r="HP323" s="116">
        <f>'Classe, période, dates, coef'!DV322</f>
        <v>8.5</v>
      </c>
      <c r="HR323" s="85" t="str">
        <f t="shared" si="35"/>
        <v/>
      </c>
      <c r="HS323" s="85" t="str">
        <f t="shared" si="31"/>
        <v/>
      </c>
      <c r="HT323" s="85" t="str">
        <f t="shared" si="32"/>
        <v/>
      </c>
    </row>
    <row r="324" spans="214:228" x14ac:dyDescent="0.2">
      <c r="HF324" s="49" t="str">
        <f ca="1">'Bilan Groupe Compétences'!DW327</f>
        <v>24</v>
      </c>
      <c r="HG324" s="83">
        <f>'Bilan Groupe Compétences'!DX327</f>
        <v>0</v>
      </c>
      <c r="HH324" s="30">
        <f t="shared" si="19"/>
        <v>24</v>
      </c>
      <c r="HI324" s="18">
        <f t="shared" si="34"/>
        <v>12</v>
      </c>
      <c r="HN324" s="108" t="str">
        <f>IF('Classe, période, dates, coef'!R31="","",'Classe, période, dates, coef'!R31)</f>
        <v/>
      </c>
      <c r="HO324" s="116" t="str">
        <f>IF('Classe, période, dates, coef'!S31="","",'Classe, période, dates, coef'!S31)</f>
        <v/>
      </c>
      <c r="HP324" s="116">
        <f>'Classe, période, dates, coef'!DV323</f>
        <v>9</v>
      </c>
      <c r="HR324" s="85" t="str">
        <f t="shared" si="35"/>
        <v/>
      </c>
      <c r="HS324" s="85" t="str">
        <f t="shared" si="31"/>
        <v/>
      </c>
      <c r="HT324" s="85" t="str">
        <f t="shared" si="32"/>
        <v/>
      </c>
    </row>
    <row r="325" spans="214:228" x14ac:dyDescent="0.2">
      <c r="HF325" s="49" t="str">
        <f ca="1">'Bilan Groupe Compétences'!DW328</f>
        <v>25</v>
      </c>
      <c r="HG325" s="83">
        <f>'Bilan Groupe Compétences'!DX328</f>
        <v>0</v>
      </c>
      <c r="HH325" s="30">
        <f t="shared" si="19"/>
        <v>25</v>
      </c>
      <c r="HI325" s="18">
        <f t="shared" si="34"/>
        <v>11.5</v>
      </c>
      <c r="HN325" s="108" t="str">
        <f>IF('Classe, période, dates, coef'!R32="","",'Classe, période, dates, coef'!R32)</f>
        <v/>
      </c>
      <c r="HO325" s="116" t="str">
        <f>IF('Classe, période, dates, coef'!S32="","",'Classe, période, dates, coef'!S32)</f>
        <v/>
      </c>
      <c r="HP325" s="116">
        <f>'Classe, période, dates, coef'!DV324</f>
        <v>9.5</v>
      </c>
      <c r="HR325" s="85" t="str">
        <f t="shared" si="35"/>
        <v/>
      </c>
      <c r="HS325" s="85" t="str">
        <f t="shared" si="31"/>
        <v/>
      </c>
      <c r="HT325" s="85" t="str">
        <f t="shared" si="32"/>
        <v/>
      </c>
    </row>
    <row r="326" spans="214:228" x14ac:dyDescent="0.2">
      <c r="HF326" s="49" t="str">
        <f ca="1">'Bilan Groupe Compétences'!DW329</f>
        <v>26</v>
      </c>
      <c r="HG326" s="83">
        <f>'Bilan Groupe Compétences'!DX329</f>
        <v>0</v>
      </c>
      <c r="HH326" s="30">
        <f t="shared" si="19"/>
        <v>26</v>
      </c>
      <c r="HI326" s="18">
        <f t="shared" si="34"/>
        <v>11</v>
      </c>
      <c r="HN326" s="117" t="str">
        <f>IF('Classe, période, dates, coef'!V8="","",'Classe, période, dates, coef'!V8)</f>
        <v/>
      </c>
      <c r="HO326" s="118" t="str">
        <f>IF('Classe, période, dates, coef'!W8="","",'Classe, période, dates, coef'!W8)</f>
        <v/>
      </c>
      <c r="HP326" s="116">
        <f>'Classe, période, dates, coef'!DV325</f>
        <v>10</v>
      </c>
      <c r="HR326" s="85" t="str">
        <f t="shared" si="35"/>
        <v/>
      </c>
      <c r="HS326" s="85" t="str">
        <f t="shared" si="31"/>
        <v/>
      </c>
      <c r="HT326" s="85" t="str">
        <f t="shared" si="32"/>
        <v/>
      </c>
    </row>
    <row r="327" spans="214:228" x14ac:dyDescent="0.2">
      <c r="HF327" s="49" t="str">
        <f ca="1">'Bilan Groupe Compétences'!DW330</f>
        <v>27</v>
      </c>
      <c r="HG327" s="83">
        <f>'Bilan Groupe Compétences'!DX330</f>
        <v>0</v>
      </c>
      <c r="HH327" s="30">
        <f t="shared" si="19"/>
        <v>27</v>
      </c>
      <c r="HI327" s="18">
        <f t="shared" si="34"/>
        <v>10.5</v>
      </c>
      <c r="HN327" s="117" t="str">
        <f>IF('Classe, période, dates, coef'!V9="","",'Classe, période, dates, coef'!V9)</f>
        <v/>
      </c>
      <c r="HO327" s="118" t="str">
        <f>IF('Classe, période, dates, coef'!W9="","",'Classe, période, dates, coef'!W9)</f>
        <v/>
      </c>
      <c r="HP327" s="116"/>
      <c r="HR327" s="85" t="str">
        <f t="shared" si="35"/>
        <v/>
      </c>
      <c r="HS327" s="85" t="str">
        <f t="shared" si="31"/>
        <v/>
      </c>
      <c r="HT327" s="85" t="str">
        <f t="shared" si="32"/>
        <v/>
      </c>
    </row>
    <row r="328" spans="214:228" x14ac:dyDescent="0.2">
      <c r="HF328" s="49" t="str">
        <f ca="1">'Bilan Groupe Compétences'!DW331</f>
        <v>28</v>
      </c>
      <c r="HG328" s="83">
        <f>'Bilan Groupe Compétences'!DX331</f>
        <v>0</v>
      </c>
      <c r="HH328" s="30">
        <f t="shared" si="19"/>
        <v>28</v>
      </c>
      <c r="HI328" s="18">
        <f t="shared" si="34"/>
        <v>10</v>
      </c>
      <c r="HN328" s="117" t="str">
        <f>IF('Classe, période, dates, coef'!V10="","",'Classe, période, dates, coef'!V10)</f>
        <v/>
      </c>
      <c r="HO328" s="118" t="str">
        <f>IF('Classe, période, dates, coef'!W10="","",'Classe, période, dates, coef'!W10)</f>
        <v/>
      </c>
      <c r="HP328" s="116"/>
      <c r="HR328" s="85" t="str">
        <f t="shared" si="35"/>
        <v/>
      </c>
      <c r="HS328" s="85" t="str">
        <f t="shared" si="31"/>
        <v/>
      </c>
      <c r="HT328" s="85" t="str">
        <f t="shared" si="32"/>
        <v/>
      </c>
    </row>
    <row r="329" spans="214:228" x14ac:dyDescent="0.2">
      <c r="HF329" s="49" t="str">
        <f ca="1">'Bilan Groupe Compétences'!DW332</f>
        <v>29</v>
      </c>
      <c r="HG329" s="83">
        <f>'Bilan Groupe Compétences'!DX332</f>
        <v>0</v>
      </c>
      <c r="HH329" s="30">
        <f t="shared" si="19"/>
        <v>29</v>
      </c>
      <c r="HI329" s="18">
        <f t="shared" si="34"/>
        <v>9.5</v>
      </c>
      <c r="HN329" s="117" t="str">
        <f>IF('Classe, période, dates, coef'!V11="","",'Classe, période, dates, coef'!V11)</f>
        <v/>
      </c>
      <c r="HO329" s="118" t="str">
        <f>IF('Classe, période, dates, coef'!W11="","",'Classe, période, dates, coef'!W11)</f>
        <v/>
      </c>
      <c r="HP329" s="116"/>
      <c r="HR329" s="85" t="str">
        <f t="shared" si="35"/>
        <v/>
      </c>
      <c r="HS329" s="85" t="str">
        <f t="shared" si="31"/>
        <v/>
      </c>
      <c r="HT329" s="85" t="str">
        <f t="shared" si="32"/>
        <v/>
      </c>
    </row>
    <row r="330" spans="214:228" x14ac:dyDescent="0.2">
      <c r="HF330" s="49" t="str">
        <f ca="1">'Bilan Groupe Compétences'!DW333</f>
        <v>30</v>
      </c>
      <c r="HG330" s="83">
        <f>'Bilan Groupe Compétences'!DX333</f>
        <v>0</v>
      </c>
      <c r="HH330" s="30">
        <f t="shared" si="19"/>
        <v>30</v>
      </c>
      <c r="HI330" s="18">
        <f t="shared" si="34"/>
        <v>9</v>
      </c>
      <c r="HN330" s="117" t="str">
        <f>IF('Classe, période, dates, coef'!V12="","",'Classe, période, dates, coef'!V12)</f>
        <v/>
      </c>
      <c r="HO330" s="118" t="str">
        <f>IF('Classe, période, dates, coef'!W12="","",'Classe, période, dates, coef'!W12)</f>
        <v/>
      </c>
      <c r="HR330" s="85" t="str">
        <f t="shared" si="35"/>
        <v/>
      </c>
      <c r="HS330" s="85" t="str">
        <f t="shared" si="31"/>
        <v/>
      </c>
      <c r="HT330" s="85" t="str">
        <f t="shared" si="32"/>
        <v/>
      </c>
    </row>
    <row r="331" spans="214:228" x14ac:dyDescent="0.2">
      <c r="HF331" s="49" t="str">
        <f ca="1">'Bilan Groupe Compétences'!DW334</f>
        <v>31</v>
      </c>
      <c r="HG331" s="83">
        <f>'Bilan Groupe Compétences'!DX334</f>
        <v>0</v>
      </c>
      <c r="HH331" s="30">
        <f t="shared" si="19"/>
        <v>31</v>
      </c>
      <c r="HI331" s="18">
        <f t="shared" si="34"/>
        <v>8.5</v>
      </c>
      <c r="HN331" s="117" t="str">
        <f>IF('Classe, période, dates, coef'!V13="","",'Classe, période, dates, coef'!V13)</f>
        <v/>
      </c>
      <c r="HO331" s="118" t="str">
        <f>IF('Classe, période, dates, coef'!W13="","",'Classe, période, dates, coef'!W13)</f>
        <v/>
      </c>
      <c r="HR331" s="85" t="str">
        <f t="shared" si="35"/>
        <v/>
      </c>
      <c r="HS331" s="85" t="str">
        <f t="shared" si="31"/>
        <v/>
      </c>
      <c r="HT331" s="85" t="str">
        <f t="shared" si="32"/>
        <v/>
      </c>
    </row>
    <row r="332" spans="214:228" x14ac:dyDescent="0.2">
      <c r="HF332" s="49" t="str">
        <f ca="1">'Bilan Groupe Compétences'!DW335</f>
        <v>32</v>
      </c>
      <c r="HG332" s="83">
        <f>'Bilan Groupe Compétences'!DX335</f>
        <v>0</v>
      </c>
      <c r="HH332" s="30">
        <f t="shared" si="19"/>
        <v>32</v>
      </c>
      <c r="HI332" s="18">
        <f t="shared" si="34"/>
        <v>8</v>
      </c>
      <c r="HN332" s="117" t="str">
        <f>IF('Classe, période, dates, coef'!V14="","",'Classe, période, dates, coef'!V14)</f>
        <v/>
      </c>
      <c r="HO332" s="118" t="str">
        <f>IF('Classe, période, dates, coef'!W14="","",'Classe, période, dates, coef'!W14)</f>
        <v/>
      </c>
      <c r="HR332" s="85" t="str">
        <f t="shared" si="35"/>
        <v/>
      </c>
      <c r="HS332" s="85" t="str">
        <f t="shared" si="31"/>
        <v/>
      </c>
      <c r="HT332" s="85" t="str">
        <f t="shared" si="32"/>
        <v/>
      </c>
    </row>
    <row r="333" spans="214:228" x14ac:dyDescent="0.2">
      <c r="HF333" s="49" t="str">
        <f ca="1">'Bilan Groupe Compétences'!DW336</f>
        <v>33</v>
      </c>
      <c r="HG333" s="83">
        <f>'Bilan Groupe Compétences'!DX336</f>
        <v>0</v>
      </c>
      <c r="HH333" s="30">
        <f t="shared" si="19"/>
        <v>33</v>
      </c>
      <c r="HI333" s="18">
        <f t="shared" si="34"/>
        <v>7.5</v>
      </c>
      <c r="HN333" s="117" t="str">
        <f>IF('Classe, période, dates, coef'!V15="","",'Classe, période, dates, coef'!V15)</f>
        <v/>
      </c>
      <c r="HO333" s="118" t="str">
        <f>IF('Classe, période, dates, coef'!W15="","",'Classe, période, dates, coef'!W15)</f>
        <v/>
      </c>
      <c r="HR333" s="85" t="str">
        <f t="shared" si="35"/>
        <v/>
      </c>
      <c r="HS333" s="85" t="str">
        <f t="shared" si="31"/>
        <v/>
      </c>
      <c r="HT333" s="85" t="str">
        <f t="shared" si="32"/>
        <v/>
      </c>
    </row>
    <row r="334" spans="214:228" x14ac:dyDescent="0.2">
      <c r="HF334" s="49" t="str">
        <f ca="1">'Bilan Groupe Compétences'!DW337</f>
        <v>34</v>
      </c>
      <c r="HG334" s="83">
        <f>'Bilan Groupe Compétences'!DX337</f>
        <v>0</v>
      </c>
      <c r="HH334" s="30">
        <f t="shared" si="19"/>
        <v>34</v>
      </c>
      <c r="HI334" s="18">
        <f t="shared" si="34"/>
        <v>7</v>
      </c>
      <c r="HN334" s="117" t="str">
        <f>IF('Classe, période, dates, coef'!V16="","",'Classe, période, dates, coef'!V16)</f>
        <v/>
      </c>
      <c r="HO334" s="118" t="str">
        <f>IF('Classe, période, dates, coef'!W16="","",'Classe, période, dates, coef'!W16)</f>
        <v/>
      </c>
      <c r="HR334" s="85" t="str">
        <f t="shared" si="35"/>
        <v/>
      </c>
      <c r="HS334" s="85" t="str">
        <f t="shared" si="31"/>
        <v/>
      </c>
      <c r="HT334" s="85" t="str">
        <f t="shared" si="32"/>
        <v/>
      </c>
    </row>
    <row r="335" spans="214:228" x14ac:dyDescent="0.2">
      <c r="HF335" s="49" t="str">
        <f ca="1">'Bilan Groupe Compétences'!DW338</f>
        <v>35</v>
      </c>
      <c r="HG335" s="83">
        <f>'Bilan Groupe Compétences'!DX338</f>
        <v>0</v>
      </c>
      <c r="HH335" s="30">
        <f t="shared" si="19"/>
        <v>35</v>
      </c>
      <c r="HI335" s="18">
        <f t="shared" si="34"/>
        <v>6.5</v>
      </c>
      <c r="HN335" s="117" t="str">
        <f>IF('Classe, période, dates, coef'!V17="","",'Classe, période, dates, coef'!V17)</f>
        <v/>
      </c>
      <c r="HO335" s="118" t="str">
        <f>IF('Classe, période, dates, coef'!W17="","",'Classe, période, dates, coef'!W17)</f>
        <v/>
      </c>
      <c r="HR335" s="85" t="str">
        <f t="shared" si="35"/>
        <v/>
      </c>
      <c r="HS335" s="85" t="str">
        <f t="shared" si="31"/>
        <v/>
      </c>
      <c r="HT335" s="85" t="str">
        <f t="shared" si="32"/>
        <v/>
      </c>
    </row>
    <row r="336" spans="214:228" x14ac:dyDescent="0.2">
      <c r="HF336" s="49" t="str">
        <f ca="1">'Bilan Groupe Compétences'!DW339</f>
        <v>36</v>
      </c>
      <c r="HG336" s="83">
        <f>'Bilan Groupe Compétences'!DX339</f>
        <v>0</v>
      </c>
      <c r="HH336" s="30">
        <f t="shared" si="19"/>
        <v>36</v>
      </c>
      <c r="HI336" s="18">
        <f t="shared" si="34"/>
        <v>6</v>
      </c>
      <c r="HN336" s="117" t="str">
        <f>IF('Classe, période, dates, coef'!V18="","",'Classe, période, dates, coef'!V18)</f>
        <v/>
      </c>
      <c r="HO336" s="118" t="str">
        <f>IF('Classe, période, dates, coef'!W18="","",'Classe, période, dates, coef'!W18)</f>
        <v/>
      </c>
      <c r="HR336" s="85" t="str">
        <f t="shared" si="35"/>
        <v/>
      </c>
      <c r="HS336" s="85" t="str">
        <f t="shared" si="31"/>
        <v/>
      </c>
      <c r="HT336" s="85" t="str">
        <f t="shared" si="32"/>
        <v/>
      </c>
    </row>
    <row r="337" spans="215:228" x14ac:dyDescent="0.2">
      <c r="HG337" s="28"/>
      <c r="HH337" s="30">
        <f t="shared" si="19"/>
        <v>37</v>
      </c>
      <c r="HI337" s="18">
        <f t="shared" si="34"/>
        <v>5.5</v>
      </c>
      <c r="HN337" s="117" t="str">
        <f>IF('Classe, période, dates, coef'!V19="","",'Classe, période, dates, coef'!V19)</f>
        <v/>
      </c>
      <c r="HO337" s="118" t="str">
        <f>IF('Classe, période, dates, coef'!W19="","",'Classe, période, dates, coef'!W19)</f>
        <v/>
      </c>
      <c r="HR337" s="85" t="str">
        <f t="shared" si="35"/>
        <v/>
      </c>
      <c r="HS337" s="85" t="str">
        <f t="shared" si="31"/>
        <v/>
      </c>
      <c r="HT337" s="85" t="str">
        <f t="shared" si="32"/>
        <v/>
      </c>
    </row>
    <row r="338" spans="215:228" x14ac:dyDescent="0.2">
      <c r="HG338" s="28"/>
      <c r="HH338" s="30">
        <f t="shared" si="19"/>
        <v>38</v>
      </c>
      <c r="HI338" s="18">
        <f t="shared" si="34"/>
        <v>5</v>
      </c>
      <c r="HN338" s="117" t="str">
        <f>IF('Classe, période, dates, coef'!V20="","",'Classe, période, dates, coef'!V20)</f>
        <v/>
      </c>
      <c r="HO338" s="118" t="str">
        <f>IF('Classe, période, dates, coef'!W20="","",'Classe, période, dates, coef'!W20)</f>
        <v/>
      </c>
      <c r="HR338" s="85" t="str">
        <f t="shared" si="35"/>
        <v/>
      </c>
      <c r="HS338" s="85" t="str">
        <f t="shared" si="31"/>
        <v/>
      </c>
      <c r="HT338" s="85" t="str">
        <f t="shared" si="32"/>
        <v/>
      </c>
    </row>
    <row r="339" spans="215:228" x14ac:dyDescent="0.2">
      <c r="HG339" s="28"/>
      <c r="HH339" s="30">
        <f t="shared" si="19"/>
        <v>39</v>
      </c>
      <c r="HI339" s="18">
        <f t="shared" si="34"/>
        <v>4.5</v>
      </c>
      <c r="HN339" s="117" t="str">
        <f>IF('Classe, période, dates, coef'!V21="","",'Classe, période, dates, coef'!V21)</f>
        <v/>
      </c>
      <c r="HO339" s="118" t="str">
        <f>IF('Classe, période, dates, coef'!W21="","",'Classe, période, dates, coef'!W21)</f>
        <v/>
      </c>
      <c r="HR339" s="85" t="str">
        <f t="shared" si="35"/>
        <v/>
      </c>
      <c r="HS339" s="85" t="str">
        <f t="shared" ref="HS339:HS366" si="36">IF(F44="","",IF((F44+G44)/2&lt;$HK$305,$HI$305,IF(AND((F44+G44)/2&lt;$HK$304,(F44+G44)/2&gt;=$HJ$304),$HI$304,IF(AND((F44+G44)/2&lt;$HK$303,(F44+G44)/2&gt;=$HJ$303),$HI$303,""))))</f>
        <v/>
      </c>
      <c r="HT339" s="85" t="str">
        <f t="shared" ref="HT339:HT366" si="37">IF(F44="","",IF((F44+G44)/2=$HJ$301,$HI$301,IF(AND((F44+G44)/2&lt;$HK$302,(F44+G44)/2&gt;=$HJ$302),$HI$302,"")))</f>
        <v/>
      </c>
    </row>
    <row r="340" spans="215:228" x14ac:dyDescent="0.2">
      <c r="HG340" s="28"/>
      <c r="HH340" s="30">
        <f t="shared" si="19"/>
        <v>40</v>
      </c>
      <c r="HI340" s="18">
        <f t="shared" si="34"/>
        <v>4</v>
      </c>
      <c r="HN340" s="117" t="str">
        <f>IF('Classe, période, dates, coef'!V22="","",'Classe, période, dates, coef'!V22)</f>
        <v/>
      </c>
      <c r="HO340" s="118" t="str">
        <f>IF('Classe, période, dates, coef'!W22="","",'Classe, période, dates, coef'!W22)</f>
        <v/>
      </c>
      <c r="HR340" s="85" t="str">
        <f t="shared" si="35"/>
        <v/>
      </c>
      <c r="HS340" s="85" t="str">
        <f t="shared" si="36"/>
        <v/>
      </c>
      <c r="HT340" s="85" t="str">
        <f t="shared" si="37"/>
        <v/>
      </c>
    </row>
    <row r="341" spans="215:228" x14ac:dyDescent="0.2">
      <c r="HG341" s="28"/>
      <c r="HH341" s="30">
        <f t="shared" si="19"/>
        <v>41</v>
      </c>
      <c r="HI341" s="18">
        <f t="shared" si="34"/>
        <v>3.5</v>
      </c>
      <c r="HN341" s="117" t="str">
        <f>IF('Classe, période, dates, coef'!V23="","",'Classe, période, dates, coef'!V23)</f>
        <v/>
      </c>
      <c r="HO341" s="118" t="str">
        <f>IF('Classe, période, dates, coef'!W23="","",'Classe, période, dates, coef'!W23)</f>
        <v/>
      </c>
      <c r="HR341" s="85" t="str">
        <f t="shared" si="35"/>
        <v/>
      </c>
      <c r="HS341" s="85" t="str">
        <f t="shared" si="36"/>
        <v/>
      </c>
      <c r="HT341" s="85" t="str">
        <f t="shared" si="37"/>
        <v/>
      </c>
    </row>
    <row r="342" spans="215:228" x14ac:dyDescent="0.2">
      <c r="HG342" s="28"/>
      <c r="HH342" s="30">
        <f t="shared" si="19"/>
        <v>42</v>
      </c>
      <c r="HI342" s="18">
        <f t="shared" si="34"/>
        <v>3</v>
      </c>
      <c r="HN342" s="117" t="str">
        <f>IF('Classe, période, dates, coef'!V24="","",'Classe, période, dates, coef'!V24)</f>
        <v/>
      </c>
      <c r="HO342" s="118" t="str">
        <f>IF('Classe, période, dates, coef'!W24="","",'Classe, période, dates, coef'!W24)</f>
        <v/>
      </c>
      <c r="HR342" s="85" t="str">
        <f t="shared" si="35"/>
        <v/>
      </c>
      <c r="HS342" s="85" t="str">
        <f t="shared" si="36"/>
        <v/>
      </c>
      <c r="HT342" s="85" t="str">
        <f t="shared" si="37"/>
        <v/>
      </c>
    </row>
    <row r="343" spans="215:228" x14ac:dyDescent="0.2">
      <c r="HG343" s="28"/>
      <c r="HH343" s="30">
        <f t="shared" si="19"/>
        <v>43</v>
      </c>
      <c r="HI343" s="18">
        <f t="shared" si="34"/>
        <v>2.5</v>
      </c>
      <c r="HN343" s="117" t="str">
        <f>IF('Classe, période, dates, coef'!V25="","",'Classe, période, dates, coef'!V25)</f>
        <v/>
      </c>
      <c r="HO343" s="118" t="str">
        <f>IF('Classe, période, dates, coef'!W25="","",'Classe, période, dates, coef'!W25)</f>
        <v/>
      </c>
      <c r="HR343" s="85" t="str">
        <f t="shared" si="35"/>
        <v/>
      </c>
      <c r="HS343" s="85" t="str">
        <f t="shared" si="36"/>
        <v/>
      </c>
      <c r="HT343" s="85" t="str">
        <f t="shared" si="37"/>
        <v/>
      </c>
    </row>
    <row r="344" spans="215:228" x14ac:dyDescent="0.2">
      <c r="HG344" s="28"/>
      <c r="HH344" s="30">
        <f t="shared" si="19"/>
        <v>44</v>
      </c>
      <c r="HI344" s="18">
        <f t="shared" si="34"/>
        <v>2</v>
      </c>
      <c r="HN344" s="117" t="str">
        <f>IF('Classe, période, dates, coef'!V26="","",'Classe, période, dates, coef'!V26)</f>
        <v/>
      </c>
      <c r="HO344" s="118" t="str">
        <f>IF('Classe, période, dates, coef'!W26="","",'Classe, période, dates, coef'!W26)</f>
        <v/>
      </c>
      <c r="HR344" s="85" t="str">
        <f t="shared" si="35"/>
        <v/>
      </c>
      <c r="HS344" s="85" t="str">
        <f t="shared" si="36"/>
        <v/>
      </c>
      <c r="HT344" s="85" t="str">
        <f t="shared" si="37"/>
        <v/>
      </c>
    </row>
    <row r="345" spans="215:228" x14ac:dyDescent="0.2">
      <c r="HG345" s="28"/>
      <c r="HH345" s="30">
        <f t="shared" si="19"/>
        <v>45</v>
      </c>
      <c r="HI345" s="18">
        <f t="shared" si="34"/>
        <v>1.5</v>
      </c>
      <c r="HN345" s="117" t="str">
        <f>IF('Classe, période, dates, coef'!V27="","",'Classe, période, dates, coef'!V27)</f>
        <v/>
      </c>
      <c r="HO345" s="118" t="str">
        <f>IF('Classe, période, dates, coef'!W27="","",'Classe, période, dates, coef'!W27)</f>
        <v/>
      </c>
      <c r="HR345" s="85" t="str">
        <f t="shared" si="35"/>
        <v/>
      </c>
      <c r="HS345" s="85" t="str">
        <f t="shared" si="36"/>
        <v/>
      </c>
      <c r="HT345" s="85" t="str">
        <f t="shared" si="37"/>
        <v/>
      </c>
    </row>
    <row r="346" spans="215:228" x14ac:dyDescent="0.2">
      <c r="HG346" s="28"/>
      <c r="HH346" s="30">
        <f t="shared" si="19"/>
        <v>46</v>
      </c>
      <c r="HI346" s="18">
        <f t="shared" si="34"/>
        <v>1</v>
      </c>
      <c r="HN346" s="117" t="str">
        <f>IF('Classe, période, dates, coef'!V28="","",'Classe, période, dates, coef'!V28)</f>
        <v/>
      </c>
      <c r="HO346" s="118" t="str">
        <f>IF('Classe, période, dates, coef'!W28="","",'Classe, période, dates, coef'!W28)</f>
        <v/>
      </c>
      <c r="HR346" s="85" t="str">
        <f t="shared" si="35"/>
        <v/>
      </c>
      <c r="HS346" s="85" t="str">
        <f t="shared" si="36"/>
        <v/>
      </c>
      <c r="HT346" s="85" t="str">
        <f t="shared" si="37"/>
        <v/>
      </c>
    </row>
    <row r="347" spans="215:228" x14ac:dyDescent="0.2">
      <c r="HG347" s="28"/>
      <c r="HH347" s="30">
        <f t="shared" si="19"/>
        <v>47</v>
      </c>
      <c r="HI347" s="18">
        <f t="shared" si="34"/>
        <v>0.5</v>
      </c>
      <c r="HN347" s="117" t="str">
        <f>IF('Classe, période, dates, coef'!V29="","",'Classe, période, dates, coef'!V29)</f>
        <v/>
      </c>
      <c r="HO347" s="118" t="str">
        <f>IF('Classe, période, dates, coef'!W29="","",'Classe, période, dates, coef'!W29)</f>
        <v/>
      </c>
      <c r="HR347" s="85" t="str">
        <f t="shared" si="35"/>
        <v/>
      </c>
      <c r="HS347" s="85" t="str">
        <f t="shared" si="36"/>
        <v/>
      </c>
      <c r="HT347" s="85" t="str">
        <f t="shared" si="37"/>
        <v/>
      </c>
    </row>
    <row r="348" spans="215:228" x14ac:dyDescent="0.2">
      <c r="HG348" s="28"/>
      <c r="HH348" s="30">
        <f t="shared" si="19"/>
        <v>48</v>
      </c>
      <c r="HI348" s="18">
        <f t="shared" si="34"/>
        <v>0</v>
      </c>
      <c r="HN348" s="117" t="str">
        <f>IF('Classe, période, dates, coef'!V30="","",'Classe, période, dates, coef'!V30)</f>
        <v/>
      </c>
      <c r="HO348" s="118" t="str">
        <f>IF('Classe, période, dates, coef'!W30="","",'Classe, période, dates, coef'!W30)</f>
        <v/>
      </c>
      <c r="HR348" s="85" t="str">
        <f t="shared" si="35"/>
        <v/>
      </c>
      <c r="HS348" s="85" t="str">
        <f t="shared" si="36"/>
        <v/>
      </c>
      <c r="HT348" s="85" t="str">
        <f t="shared" si="37"/>
        <v/>
      </c>
    </row>
    <row r="349" spans="215:228" x14ac:dyDescent="0.2">
      <c r="HG349" s="28"/>
      <c r="HH349" s="30">
        <f t="shared" si="19"/>
        <v>49</v>
      </c>
      <c r="HN349" s="117" t="str">
        <f>IF('Classe, période, dates, coef'!V31="","",'Classe, période, dates, coef'!V31)</f>
        <v/>
      </c>
      <c r="HO349" s="118" t="str">
        <f>IF('Classe, période, dates, coef'!W31="","",'Classe, période, dates, coef'!W31)</f>
        <v/>
      </c>
      <c r="HR349" s="85" t="str">
        <f t="shared" si="35"/>
        <v/>
      </c>
      <c r="HS349" s="85" t="str">
        <f t="shared" si="36"/>
        <v/>
      </c>
      <c r="HT349" s="85" t="str">
        <f t="shared" si="37"/>
        <v/>
      </c>
    </row>
    <row r="350" spans="215:228" x14ac:dyDescent="0.2">
      <c r="HG350" s="28"/>
      <c r="HH350" s="30">
        <f t="shared" si="19"/>
        <v>50</v>
      </c>
      <c r="HN350" s="117" t="str">
        <f>IF('Classe, période, dates, coef'!V32="","",'Classe, période, dates, coef'!V32)</f>
        <v/>
      </c>
      <c r="HO350" s="118" t="str">
        <f>IF('Classe, période, dates, coef'!W32="","",'Classe, période, dates, coef'!W32)</f>
        <v/>
      </c>
      <c r="HR350" s="85" t="str">
        <f t="shared" si="35"/>
        <v/>
      </c>
      <c r="HS350" s="85" t="str">
        <f t="shared" si="36"/>
        <v/>
      </c>
      <c r="HT350" s="85" t="str">
        <f t="shared" si="37"/>
        <v/>
      </c>
    </row>
    <row r="351" spans="215:228" x14ac:dyDescent="0.2">
      <c r="HG351" s="28"/>
      <c r="HH351" s="30">
        <f t="shared" si="19"/>
        <v>51</v>
      </c>
      <c r="HR351" s="85" t="str">
        <f t="shared" si="35"/>
        <v/>
      </c>
      <c r="HS351" s="85" t="str">
        <f t="shared" si="36"/>
        <v/>
      </c>
      <c r="HT351" s="85" t="str">
        <f t="shared" si="37"/>
        <v/>
      </c>
    </row>
    <row r="352" spans="215:228" x14ac:dyDescent="0.2">
      <c r="HG352" s="28"/>
      <c r="HH352" s="30">
        <f t="shared" si="19"/>
        <v>52</v>
      </c>
      <c r="HR352" s="85" t="str">
        <f t="shared" si="35"/>
        <v/>
      </c>
      <c r="HS352" s="85" t="str">
        <f t="shared" si="36"/>
        <v/>
      </c>
      <c r="HT352" s="85" t="str">
        <f t="shared" si="37"/>
        <v/>
      </c>
    </row>
    <row r="353" spans="215:228" x14ac:dyDescent="0.2">
      <c r="HG353" s="28"/>
      <c r="HH353" s="30">
        <f t="shared" si="19"/>
        <v>53</v>
      </c>
      <c r="HR353" s="85" t="str">
        <f t="shared" si="35"/>
        <v/>
      </c>
      <c r="HS353" s="85" t="str">
        <f t="shared" si="36"/>
        <v/>
      </c>
      <c r="HT353" s="85" t="str">
        <f t="shared" si="37"/>
        <v/>
      </c>
    </row>
    <row r="354" spans="215:228" x14ac:dyDescent="0.2">
      <c r="HG354" s="28"/>
      <c r="HH354" s="30">
        <f t="shared" si="19"/>
        <v>54</v>
      </c>
      <c r="HR354" s="85" t="str">
        <f t="shared" si="35"/>
        <v/>
      </c>
      <c r="HS354" s="85" t="str">
        <f t="shared" si="36"/>
        <v/>
      </c>
      <c r="HT354" s="85" t="str">
        <f t="shared" si="37"/>
        <v/>
      </c>
    </row>
    <row r="355" spans="215:228" x14ac:dyDescent="0.2">
      <c r="HG355" s="28"/>
      <c r="HH355" s="30">
        <f t="shared" si="19"/>
        <v>55</v>
      </c>
      <c r="HR355" s="85" t="str">
        <f t="shared" si="35"/>
        <v/>
      </c>
      <c r="HS355" s="85" t="str">
        <f t="shared" si="36"/>
        <v/>
      </c>
      <c r="HT355" s="85" t="str">
        <f t="shared" si="37"/>
        <v/>
      </c>
    </row>
    <row r="356" spans="215:228" x14ac:dyDescent="0.2">
      <c r="HG356" s="28"/>
      <c r="HH356" s="30">
        <f t="shared" si="19"/>
        <v>56</v>
      </c>
      <c r="HR356" s="85" t="str">
        <f t="shared" si="35"/>
        <v/>
      </c>
      <c r="HS356" s="85" t="str">
        <f t="shared" si="36"/>
        <v/>
      </c>
      <c r="HT356" s="85" t="str">
        <f t="shared" si="37"/>
        <v/>
      </c>
    </row>
    <row r="357" spans="215:228" x14ac:dyDescent="0.2">
      <c r="HG357" s="28"/>
      <c r="HH357" s="30">
        <f t="shared" si="19"/>
        <v>57</v>
      </c>
      <c r="HR357" s="85" t="str">
        <f t="shared" si="35"/>
        <v/>
      </c>
      <c r="HS357" s="85" t="str">
        <f t="shared" si="36"/>
        <v/>
      </c>
      <c r="HT357" s="85" t="str">
        <f t="shared" si="37"/>
        <v/>
      </c>
    </row>
    <row r="358" spans="215:228" x14ac:dyDescent="0.2">
      <c r="HG358" s="28"/>
      <c r="HH358" s="30">
        <f t="shared" si="19"/>
        <v>58</v>
      </c>
      <c r="HR358" s="85" t="str">
        <f t="shared" si="35"/>
        <v/>
      </c>
      <c r="HS358" s="85" t="str">
        <f t="shared" si="36"/>
        <v/>
      </c>
      <c r="HT358" s="85" t="str">
        <f t="shared" si="37"/>
        <v/>
      </c>
    </row>
    <row r="359" spans="215:228" x14ac:dyDescent="0.2">
      <c r="HG359" s="28"/>
      <c r="HH359" s="30">
        <f t="shared" si="19"/>
        <v>59</v>
      </c>
      <c r="HR359" s="85" t="str">
        <f t="shared" si="35"/>
        <v/>
      </c>
      <c r="HS359" s="85" t="str">
        <f t="shared" si="36"/>
        <v/>
      </c>
      <c r="HT359" s="85" t="str">
        <f t="shared" si="37"/>
        <v/>
      </c>
    </row>
    <row r="360" spans="215:228" x14ac:dyDescent="0.2">
      <c r="HG360" s="28"/>
      <c r="HH360" s="30">
        <f t="shared" si="19"/>
        <v>60</v>
      </c>
      <c r="HR360" s="85" t="str">
        <f t="shared" si="35"/>
        <v/>
      </c>
      <c r="HS360" s="85" t="str">
        <f t="shared" si="36"/>
        <v/>
      </c>
      <c r="HT360" s="85" t="str">
        <f t="shared" si="37"/>
        <v/>
      </c>
    </row>
    <row r="361" spans="215:228" x14ac:dyDescent="0.2">
      <c r="HG361" s="28"/>
      <c r="HH361" s="30">
        <f t="shared" si="19"/>
        <v>61</v>
      </c>
      <c r="HR361" s="85" t="str">
        <f t="shared" si="35"/>
        <v/>
      </c>
      <c r="HS361" s="85" t="str">
        <f t="shared" si="36"/>
        <v/>
      </c>
      <c r="HT361" s="85" t="str">
        <f t="shared" si="37"/>
        <v/>
      </c>
    </row>
    <row r="362" spans="215:228" x14ac:dyDescent="0.2">
      <c r="HG362" s="28"/>
      <c r="HH362" s="30">
        <f t="shared" si="19"/>
        <v>62</v>
      </c>
      <c r="HR362" s="85" t="str">
        <f t="shared" si="35"/>
        <v/>
      </c>
      <c r="HS362" s="85" t="str">
        <f t="shared" si="36"/>
        <v/>
      </c>
      <c r="HT362" s="85" t="str">
        <f t="shared" si="37"/>
        <v/>
      </c>
    </row>
    <row r="363" spans="215:228" x14ac:dyDescent="0.2">
      <c r="HG363" s="28"/>
      <c r="HH363" s="30">
        <f t="shared" si="19"/>
        <v>63</v>
      </c>
      <c r="HR363" s="85" t="str">
        <f t="shared" si="35"/>
        <v/>
      </c>
      <c r="HS363" s="85" t="str">
        <f t="shared" si="36"/>
        <v/>
      </c>
      <c r="HT363" s="85" t="str">
        <f t="shared" si="37"/>
        <v/>
      </c>
    </row>
    <row r="364" spans="215:228" x14ac:dyDescent="0.2">
      <c r="HG364" s="28"/>
      <c r="HH364" s="30">
        <f t="shared" si="19"/>
        <v>64</v>
      </c>
      <c r="HR364" s="85" t="str">
        <f t="shared" si="35"/>
        <v/>
      </c>
      <c r="HS364" s="85" t="str">
        <f t="shared" si="36"/>
        <v/>
      </c>
      <c r="HT364" s="85" t="str">
        <f t="shared" si="37"/>
        <v/>
      </c>
    </row>
    <row r="365" spans="215:228" x14ac:dyDescent="0.2">
      <c r="HG365" s="28"/>
      <c r="HH365" s="30">
        <f t="shared" si="19"/>
        <v>65</v>
      </c>
      <c r="HR365" s="85" t="str">
        <f t="shared" si="35"/>
        <v/>
      </c>
      <c r="HS365" s="85" t="str">
        <f t="shared" si="36"/>
        <v/>
      </c>
      <c r="HT365" s="85" t="str">
        <f t="shared" si="37"/>
        <v/>
      </c>
    </row>
    <row r="366" spans="215:228" x14ac:dyDescent="0.2">
      <c r="HG366" s="28"/>
      <c r="HH366" s="30">
        <f t="shared" ref="HH366:HH426" si="38">HH365+1</f>
        <v>66</v>
      </c>
      <c r="HR366" s="85" t="str">
        <f t="shared" si="35"/>
        <v/>
      </c>
      <c r="HS366" s="85" t="str">
        <f t="shared" si="36"/>
        <v/>
      </c>
      <c r="HT366" s="85" t="str">
        <f t="shared" si="37"/>
        <v/>
      </c>
    </row>
    <row r="367" spans="215:228" x14ac:dyDescent="0.2">
      <c r="HG367" s="28"/>
      <c r="HH367" s="30">
        <f t="shared" si="38"/>
        <v>67</v>
      </c>
    </row>
    <row r="368" spans="215:228" x14ac:dyDescent="0.2">
      <c r="HG368" s="28"/>
      <c r="HH368" s="30">
        <f t="shared" si="38"/>
        <v>68</v>
      </c>
    </row>
    <row r="369" spans="215:216" x14ac:dyDescent="0.2">
      <c r="HG369" s="28"/>
      <c r="HH369" s="30">
        <f t="shared" si="38"/>
        <v>69</v>
      </c>
    </row>
    <row r="370" spans="215:216" x14ac:dyDescent="0.2">
      <c r="HG370" s="28"/>
      <c r="HH370" s="30">
        <f t="shared" si="38"/>
        <v>70</v>
      </c>
    </row>
    <row r="371" spans="215:216" x14ac:dyDescent="0.2">
      <c r="HG371" s="28"/>
      <c r="HH371" s="30">
        <f t="shared" si="38"/>
        <v>71</v>
      </c>
    </row>
    <row r="372" spans="215:216" x14ac:dyDescent="0.2">
      <c r="HG372" s="28"/>
      <c r="HH372" s="30">
        <f t="shared" si="38"/>
        <v>72</v>
      </c>
    </row>
    <row r="373" spans="215:216" x14ac:dyDescent="0.2">
      <c r="HG373" s="28"/>
      <c r="HH373" s="30">
        <f t="shared" si="38"/>
        <v>73</v>
      </c>
    </row>
    <row r="374" spans="215:216" x14ac:dyDescent="0.2">
      <c r="HG374" s="28"/>
      <c r="HH374" s="30">
        <f t="shared" si="38"/>
        <v>74</v>
      </c>
    </row>
    <row r="375" spans="215:216" x14ac:dyDescent="0.2">
      <c r="HG375" s="28"/>
      <c r="HH375" s="30">
        <f t="shared" si="38"/>
        <v>75</v>
      </c>
    </row>
    <row r="376" spans="215:216" x14ac:dyDescent="0.2">
      <c r="HG376" s="28"/>
      <c r="HH376" s="30">
        <f t="shared" si="38"/>
        <v>76</v>
      </c>
    </row>
    <row r="377" spans="215:216" x14ac:dyDescent="0.2">
      <c r="HG377" s="28"/>
      <c r="HH377" s="30">
        <f t="shared" si="38"/>
        <v>77</v>
      </c>
    </row>
    <row r="378" spans="215:216" x14ac:dyDescent="0.2">
      <c r="HG378" s="28"/>
      <c r="HH378" s="30">
        <f t="shared" si="38"/>
        <v>78</v>
      </c>
    </row>
    <row r="379" spans="215:216" x14ac:dyDescent="0.2">
      <c r="HG379" s="28"/>
      <c r="HH379" s="30">
        <f t="shared" si="38"/>
        <v>79</v>
      </c>
    </row>
    <row r="380" spans="215:216" x14ac:dyDescent="0.2">
      <c r="HG380" s="28"/>
      <c r="HH380" s="30">
        <f t="shared" si="38"/>
        <v>80</v>
      </c>
    </row>
    <row r="381" spans="215:216" x14ac:dyDescent="0.2">
      <c r="HG381" s="28"/>
      <c r="HH381" s="30">
        <f t="shared" si="38"/>
        <v>81</v>
      </c>
    </row>
    <row r="382" spans="215:216" x14ac:dyDescent="0.2">
      <c r="HG382" s="28"/>
      <c r="HH382" s="30">
        <f t="shared" si="38"/>
        <v>82</v>
      </c>
    </row>
    <row r="383" spans="215:216" x14ac:dyDescent="0.2">
      <c r="HG383" s="28"/>
      <c r="HH383" s="30">
        <f t="shared" si="38"/>
        <v>83</v>
      </c>
    </row>
    <row r="384" spans="215:216" x14ac:dyDescent="0.2">
      <c r="HG384" s="28"/>
      <c r="HH384" s="30">
        <f t="shared" si="38"/>
        <v>84</v>
      </c>
    </row>
    <row r="385" spans="215:216" x14ac:dyDescent="0.2">
      <c r="HG385" s="28"/>
      <c r="HH385" s="30">
        <f t="shared" si="38"/>
        <v>85</v>
      </c>
    </row>
    <row r="386" spans="215:216" x14ac:dyDescent="0.2">
      <c r="HG386" s="28"/>
      <c r="HH386" s="30">
        <f t="shared" si="38"/>
        <v>86</v>
      </c>
    </row>
    <row r="387" spans="215:216" x14ac:dyDescent="0.2">
      <c r="HG387" s="28"/>
      <c r="HH387" s="30">
        <f t="shared" si="38"/>
        <v>87</v>
      </c>
    </row>
    <row r="388" spans="215:216" x14ac:dyDescent="0.2">
      <c r="HG388" s="28"/>
      <c r="HH388" s="30">
        <f t="shared" si="38"/>
        <v>88</v>
      </c>
    </row>
    <row r="389" spans="215:216" x14ac:dyDescent="0.2">
      <c r="HG389" s="28"/>
      <c r="HH389" s="30">
        <f t="shared" si="38"/>
        <v>89</v>
      </c>
    </row>
    <row r="390" spans="215:216" x14ac:dyDescent="0.2">
      <c r="HG390" s="28"/>
      <c r="HH390" s="30">
        <f t="shared" si="38"/>
        <v>90</v>
      </c>
    </row>
    <row r="391" spans="215:216" x14ac:dyDescent="0.2">
      <c r="HG391" s="28"/>
      <c r="HH391" s="30">
        <f t="shared" si="38"/>
        <v>91</v>
      </c>
    </row>
    <row r="392" spans="215:216" x14ac:dyDescent="0.2">
      <c r="HG392" s="28"/>
      <c r="HH392" s="30">
        <f t="shared" si="38"/>
        <v>92</v>
      </c>
    </row>
    <row r="393" spans="215:216" x14ac:dyDescent="0.2">
      <c r="HG393" s="28"/>
      <c r="HH393" s="30">
        <f t="shared" si="38"/>
        <v>93</v>
      </c>
    </row>
    <row r="394" spans="215:216" x14ac:dyDescent="0.2">
      <c r="HG394" s="28"/>
      <c r="HH394" s="30">
        <f t="shared" si="38"/>
        <v>94</v>
      </c>
    </row>
    <row r="395" spans="215:216" x14ac:dyDescent="0.2">
      <c r="HG395" s="28"/>
      <c r="HH395" s="30">
        <f t="shared" si="38"/>
        <v>95</v>
      </c>
    </row>
    <row r="396" spans="215:216" x14ac:dyDescent="0.2">
      <c r="HG396" s="28"/>
      <c r="HH396" s="30">
        <f t="shared" si="38"/>
        <v>96</v>
      </c>
    </row>
    <row r="397" spans="215:216" x14ac:dyDescent="0.2">
      <c r="HG397" s="28"/>
      <c r="HH397" s="30">
        <f t="shared" si="38"/>
        <v>97</v>
      </c>
    </row>
    <row r="398" spans="215:216" x14ac:dyDescent="0.2">
      <c r="HG398" s="28"/>
      <c r="HH398" s="30">
        <f t="shared" si="38"/>
        <v>98</v>
      </c>
    </row>
    <row r="399" spans="215:216" x14ac:dyDescent="0.2">
      <c r="HG399" s="28"/>
      <c r="HH399" s="30">
        <f t="shared" si="38"/>
        <v>99</v>
      </c>
    </row>
    <row r="400" spans="215:216" x14ac:dyDescent="0.2">
      <c r="HG400" s="28"/>
      <c r="HH400" s="30">
        <f t="shared" si="38"/>
        <v>100</v>
      </c>
    </row>
    <row r="401" spans="215:218" x14ac:dyDescent="0.2">
      <c r="HG401" s="28"/>
      <c r="HH401" s="30">
        <f t="shared" si="38"/>
        <v>101</v>
      </c>
    </row>
    <row r="402" spans="215:218" x14ac:dyDescent="0.2">
      <c r="HG402" s="28"/>
      <c r="HH402" s="30">
        <f t="shared" si="38"/>
        <v>102</v>
      </c>
      <c r="HJ402" s="17"/>
    </row>
    <row r="403" spans="215:218" x14ac:dyDescent="0.2">
      <c r="HG403" s="28"/>
      <c r="HH403" s="30">
        <f t="shared" si="38"/>
        <v>103</v>
      </c>
    </row>
    <row r="404" spans="215:218" x14ac:dyDescent="0.2">
      <c r="HG404" s="28"/>
      <c r="HH404" s="30">
        <f t="shared" si="38"/>
        <v>104</v>
      </c>
    </row>
    <row r="405" spans="215:218" x14ac:dyDescent="0.2">
      <c r="HG405" s="28"/>
      <c r="HH405" s="30">
        <f t="shared" si="38"/>
        <v>105</v>
      </c>
    </row>
    <row r="406" spans="215:218" x14ac:dyDescent="0.2">
      <c r="HG406" s="28"/>
      <c r="HH406" s="30">
        <f t="shared" si="38"/>
        <v>106</v>
      </c>
    </row>
    <row r="407" spans="215:218" x14ac:dyDescent="0.2">
      <c r="HG407" s="28"/>
      <c r="HH407" s="30">
        <f t="shared" si="38"/>
        <v>107</v>
      </c>
    </row>
    <row r="408" spans="215:218" x14ac:dyDescent="0.2">
      <c r="HG408" s="28"/>
      <c r="HH408" s="30">
        <f t="shared" si="38"/>
        <v>108</v>
      </c>
    </row>
    <row r="409" spans="215:218" x14ac:dyDescent="0.2">
      <c r="HG409" s="28"/>
      <c r="HH409" s="30">
        <f t="shared" si="38"/>
        <v>109</v>
      </c>
    </row>
    <row r="410" spans="215:218" x14ac:dyDescent="0.2">
      <c r="HG410" s="28"/>
      <c r="HH410" s="30">
        <f t="shared" si="38"/>
        <v>110</v>
      </c>
    </row>
    <row r="411" spans="215:218" x14ac:dyDescent="0.2">
      <c r="HG411" s="28"/>
      <c r="HH411" s="30">
        <f t="shared" si="38"/>
        <v>111</v>
      </c>
    </row>
    <row r="412" spans="215:218" x14ac:dyDescent="0.2">
      <c r="HG412" s="28"/>
      <c r="HH412" s="30">
        <f t="shared" si="38"/>
        <v>112</v>
      </c>
    </row>
    <row r="413" spans="215:218" x14ac:dyDescent="0.2">
      <c r="HG413" s="28"/>
      <c r="HH413" s="30">
        <f t="shared" si="38"/>
        <v>113</v>
      </c>
    </row>
    <row r="414" spans="215:218" x14ac:dyDescent="0.2">
      <c r="HG414" s="28"/>
      <c r="HH414" s="30">
        <f t="shared" si="38"/>
        <v>114</v>
      </c>
    </row>
    <row r="415" spans="215:218" x14ac:dyDescent="0.2">
      <c r="HG415" s="28"/>
      <c r="HH415" s="30">
        <f t="shared" si="38"/>
        <v>115</v>
      </c>
    </row>
    <row r="416" spans="215:218" x14ac:dyDescent="0.2">
      <c r="HG416" s="28"/>
      <c r="HH416" s="30">
        <f t="shared" si="38"/>
        <v>116</v>
      </c>
    </row>
    <row r="417" spans="215:216" x14ac:dyDescent="0.2">
      <c r="HG417" s="28"/>
      <c r="HH417" s="30">
        <f t="shared" si="38"/>
        <v>117</v>
      </c>
    </row>
    <row r="418" spans="215:216" x14ac:dyDescent="0.2">
      <c r="HG418" s="28"/>
      <c r="HH418" s="30">
        <f t="shared" si="38"/>
        <v>118</v>
      </c>
    </row>
    <row r="419" spans="215:216" x14ac:dyDescent="0.2">
      <c r="HG419" s="28"/>
      <c r="HH419" s="30">
        <f t="shared" si="38"/>
        <v>119</v>
      </c>
    </row>
    <row r="420" spans="215:216" x14ac:dyDescent="0.2">
      <c r="HG420" s="28"/>
      <c r="HH420" s="30">
        <f t="shared" si="38"/>
        <v>120</v>
      </c>
    </row>
    <row r="421" spans="215:216" x14ac:dyDescent="0.2">
      <c r="HG421" s="28"/>
      <c r="HH421" s="30">
        <f t="shared" si="38"/>
        <v>121</v>
      </c>
    </row>
    <row r="422" spans="215:216" x14ac:dyDescent="0.2">
      <c r="HG422" s="28"/>
      <c r="HH422" s="30">
        <f t="shared" si="38"/>
        <v>122</v>
      </c>
    </row>
    <row r="423" spans="215:216" x14ac:dyDescent="0.2">
      <c r="HG423" s="28"/>
      <c r="HH423" s="30">
        <f t="shared" si="38"/>
        <v>123</v>
      </c>
    </row>
    <row r="424" spans="215:216" x14ac:dyDescent="0.2">
      <c r="HG424" s="28"/>
      <c r="HH424" s="30">
        <f t="shared" si="38"/>
        <v>124</v>
      </c>
    </row>
    <row r="425" spans="215:216" x14ac:dyDescent="0.2">
      <c r="HG425" s="28"/>
      <c r="HH425" s="30">
        <f t="shared" si="38"/>
        <v>125</v>
      </c>
    </row>
    <row r="426" spans="215:216" x14ac:dyDescent="0.2">
      <c r="HG426" s="28"/>
      <c r="HH426" s="30">
        <f t="shared" si="38"/>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59:E59"/>
    <mergeCell ref="A60:E60"/>
    <mergeCell ref="A61:E61"/>
    <mergeCell ref="A62:E62"/>
    <mergeCell ref="A63:E63"/>
    <mergeCell ref="A64:E64"/>
    <mergeCell ref="A65:E65"/>
    <mergeCell ref="A66:E66"/>
    <mergeCell ref="A67:E67"/>
    <mergeCell ref="A50:E50"/>
    <mergeCell ref="A51:E51"/>
    <mergeCell ref="A52:E52"/>
    <mergeCell ref="A53:E53"/>
    <mergeCell ref="A54:E54"/>
    <mergeCell ref="A55:E55"/>
    <mergeCell ref="A56:E56"/>
    <mergeCell ref="A57:E57"/>
    <mergeCell ref="A58:E58"/>
    <mergeCell ref="A41:E41"/>
    <mergeCell ref="A42:E42"/>
    <mergeCell ref="A43:E43"/>
    <mergeCell ref="A44:E44"/>
    <mergeCell ref="A45:E45"/>
    <mergeCell ref="A46:E46"/>
    <mergeCell ref="A47:E47"/>
    <mergeCell ref="A48:E48"/>
    <mergeCell ref="A49:E49"/>
    <mergeCell ref="A18:E18"/>
    <mergeCell ref="A19:E19"/>
    <mergeCell ref="A20:E20"/>
    <mergeCell ref="A21:E21"/>
    <mergeCell ref="A22:E22"/>
    <mergeCell ref="A23:E23"/>
    <mergeCell ref="C5:C8"/>
    <mergeCell ref="E5:H5"/>
    <mergeCell ref="E6:H6"/>
    <mergeCell ref="A12:E12"/>
    <mergeCell ref="A13:E13"/>
    <mergeCell ref="A14:E14"/>
    <mergeCell ref="F9:I9"/>
    <mergeCell ref="H10:I10"/>
    <mergeCell ref="A9:D9"/>
    <mergeCell ref="A10:E10"/>
    <mergeCell ref="A11:E11"/>
    <mergeCell ref="F7:H7"/>
    <mergeCell ref="F8:H8"/>
    <mergeCell ref="AL9:AL10"/>
    <mergeCell ref="AM9:AM10"/>
    <mergeCell ref="AN9:AN10"/>
    <mergeCell ref="H13:I13"/>
    <mergeCell ref="H14:I14"/>
    <mergeCell ref="H15:I15"/>
    <mergeCell ref="H16:I16"/>
    <mergeCell ref="H17:I17"/>
    <mergeCell ref="H18:I18"/>
    <mergeCell ref="U9:U10"/>
    <mergeCell ref="AP9:AP10"/>
    <mergeCell ref="AQ9:AQ10"/>
    <mergeCell ref="AR9:AR10"/>
    <mergeCell ref="H69:I69"/>
    <mergeCell ref="H70:I70"/>
    <mergeCell ref="H71:I71"/>
    <mergeCell ref="AJ9:AJ10"/>
    <mergeCell ref="H60:I60"/>
    <mergeCell ref="H61:I61"/>
    <mergeCell ref="H62:I62"/>
    <mergeCell ref="H63:I63"/>
    <mergeCell ref="H64:I64"/>
    <mergeCell ref="H65:I65"/>
    <mergeCell ref="H66:I66"/>
    <mergeCell ref="H67:I67"/>
    <mergeCell ref="H68:I68"/>
    <mergeCell ref="H51:I51"/>
    <mergeCell ref="H52:I52"/>
    <mergeCell ref="H53:I53"/>
    <mergeCell ref="H54:I54"/>
    <mergeCell ref="H55:I55"/>
    <mergeCell ref="H56:I56"/>
    <mergeCell ref="H57:I57"/>
    <mergeCell ref="AK9:AK10"/>
    <mergeCell ref="H42:I42"/>
    <mergeCell ref="H43:I43"/>
    <mergeCell ref="H44:I44"/>
    <mergeCell ref="H45:I45"/>
    <mergeCell ref="H46:I46"/>
    <mergeCell ref="H47:I47"/>
    <mergeCell ref="H48:I48"/>
    <mergeCell ref="H49:I49"/>
    <mergeCell ref="H50:I50"/>
    <mergeCell ref="H32:I32"/>
    <mergeCell ref="A68:E68"/>
    <mergeCell ref="A69:E69"/>
    <mergeCell ref="A70:E70"/>
    <mergeCell ref="A32:E32"/>
    <mergeCell ref="A33:E33"/>
    <mergeCell ref="A34:E34"/>
    <mergeCell ref="A35:E35"/>
    <mergeCell ref="A36:E36"/>
    <mergeCell ref="A37:E37"/>
    <mergeCell ref="A38:E38"/>
    <mergeCell ref="A39:E39"/>
    <mergeCell ref="A40:E40"/>
    <mergeCell ref="H33:I33"/>
    <mergeCell ref="H34:I34"/>
    <mergeCell ref="H35:I35"/>
    <mergeCell ref="H36:I36"/>
    <mergeCell ref="H37:I37"/>
    <mergeCell ref="H38:I38"/>
    <mergeCell ref="H39:I39"/>
    <mergeCell ref="H40:I40"/>
    <mergeCell ref="H41:I41"/>
    <mergeCell ref="H58:I58"/>
    <mergeCell ref="H59:I59"/>
    <mergeCell ref="A71:E71"/>
    <mergeCell ref="AI9:AI10"/>
    <mergeCell ref="J9:J10"/>
    <mergeCell ref="AF9:AF10"/>
    <mergeCell ref="AG9:AG10"/>
    <mergeCell ref="AH9:AH10"/>
    <mergeCell ref="AE9:AE10"/>
    <mergeCell ref="AD9:AD10"/>
    <mergeCell ref="H11:I11"/>
    <mergeCell ref="AC9:AC10"/>
    <mergeCell ref="AB9:AB10"/>
    <mergeCell ref="AA9:AA10"/>
    <mergeCell ref="K9:K10"/>
    <mergeCell ref="L9:L10"/>
    <mergeCell ref="M9:M10"/>
    <mergeCell ref="N9:N10"/>
    <mergeCell ref="O9:O10"/>
    <mergeCell ref="P9:P10"/>
    <mergeCell ref="Q9:Q10"/>
    <mergeCell ref="R9:R10"/>
    <mergeCell ref="S9:S10"/>
    <mergeCell ref="Y9:Y10"/>
    <mergeCell ref="Z9:Z10"/>
    <mergeCell ref="T9:T10"/>
    <mergeCell ref="A29:E29"/>
    <mergeCell ref="A30:E30"/>
    <mergeCell ref="A31:E31"/>
    <mergeCell ref="AS9:AS10"/>
    <mergeCell ref="AT9:AT10"/>
    <mergeCell ref="BG9:BG10"/>
    <mergeCell ref="AV9:AV10"/>
    <mergeCell ref="AW9:AW10"/>
    <mergeCell ref="AX9:AX10"/>
    <mergeCell ref="AY9:AY10"/>
    <mergeCell ref="AZ9:AZ10"/>
    <mergeCell ref="BA9:BA10"/>
    <mergeCell ref="BB9:BB10"/>
    <mergeCell ref="BC9:BC10"/>
    <mergeCell ref="BD9:BD10"/>
    <mergeCell ref="BE9:BE10"/>
    <mergeCell ref="BF9:BF10"/>
    <mergeCell ref="AU9:AU10"/>
    <mergeCell ref="H27:I27"/>
    <mergeCell ref="H28:I28"/>
    <mergeCell ref="H29:I29"/>
    <mergeCell ref="H30:I30"/>
    <mergeCell ref="H31:I31"/>
    <mergeCell ref="AO9:AO10"/>
    <mergeCell ref="A2:I4"/>
    <mergeCell ref="B1:I1"/>
    <mergeCell ref="V9:V10"/>
    <mergeCell ref="W9:W10"/>
    <mergeCell ref="X9:X10"/>
    <mergeCell ref="H12:I12"/>
    <mergeCell ref="A27:E27"/>
    <mergeCell ref="A28:E28"/>
    <mergeCell ref="A24:E24"/>
    <mergeCell ref="A25:E25"/>
    <mergeCell ref="A26:E26"/>
    <mergeCell ref="A5:B6"/>
    <mergeCell ref="A7:B8"/>
    <mergeCell ref="H19:I19"/>
    <mergeCell ref="H20:I20"/>
    <mergeCell ref="H21:I21"/>
    <mergeCell ref="H22:I22"/>
    <mergeCell ref="H23:I23"/>
    <mergeCell ref="H24:I24"/>
    <mergeCell ref="H25:I25"/>
    <mergeCell ref="H26:I26"/>
    <mergeCell ref="A15:E15"/>
    <mergeCell ref="A16:E16"/>
    <mergeCell ref="A17:E17"/>
  </mergeCells>
  <conditionalFormatting sqref="J5:BG5">
    <cfRule type="cellIs" dxfId="1675" priority="937" operator="equal">
      <formula>20</formula>
    </cfRule>
    <cfRule type="cellIs" dxfId="1674" priority="938" operator="between">
      <formula>15</formula>
      <formula>19.9999999999999</formula>
    </cfRule>
    <cfRule type="cellIs" dxfId="1673" priority="939" operator="between">
      <formula>10</formula>
      <formula>14.9999999999999</formula>
    </cfRule>
    <cfRule type="containsBlanks" dxfId="1672" priority="940" stopIfTrue="1">
      <formula>LEN(TRIM(J5))=0</formula>
    </cfRule>
    <cfRule type="cellIs" dxfId="1671" priority="941" operator="between">
      <formula>5</formula>
      <formula>9.999999999999</formula>
    </cfRule>
    <cfRule type="cellIs" dxfId="1670" priority="942" operator="between">
      <formula>0</formula>
      <formula>4.99999999999999</formula>
    </cfRule>
  </conditionalFormatting>
  <conditionalFormatting sqref="J6:BG6">
    <cfRule type="cellIs" dxfId="1669" priority="931" operator="equal">
      <formula>20</formula>
    </cfRule>
    <cfRule type="cellIs" dxfId="1668" priority="932" operator="between">
      <formula>15</formula>
      <formula>19.9999999999999</formula>
    </cfRule>
    <cfRule type="cellIs" dxfId="1667" priority="933" operator="between">
      <formula>10</formula>
      <formula>14.9999999999999</formula>
    </cfRule>
    <cfRule type="containsBlanks" dxfId="1666" priority="934" stopIfTrue="1">
      <formula>LEN(TRIM(J6))=0</formula>
    </cfRule>
    <cfRule type="cellIs" dxfId="1665" priority="935" operator="between">
      <formula>5</formula>
      <formula>9.999999999999</formula>
    </cfRule>
    <cfRule type="cellIs" dxfId="1664" priority="936" operator="between">
      <formula>0</formula>
      <formula>4.99999999999999</formula>
    </cfRule>
  </conditionalFormatting>
  <conditionalFormatting sqref="F12:G71">
    <cfRule type="cellIs" dxfId="1663" priority="12" operator="equal">
      <formula>20</formula>
    </cfRule>
    <cfRule type="cellIs" dxfId="1662" priority="13" operator="between">
      <formula>15</formula>
      <formula>19.9999999999999</formula>
    </cfRule>
    <cfRule type="cellIs" dxfId="1661" priority="14" operator="between">
      <formula>10</formula>
      <formula>14.9999999999999</formula>
    </cfRule>
    <cfRule type="containsBlanks" dxfId="1660" priority="15" stopIfTrue="1">
      <formula>LEN(TRIM(F12))=0</formula>
    </cfRule>
    <cfRule type="cellIs" dxfId="1659" priority="16" operator="between">
      <formula>5</formula>
      <formula>9.999999999999</formula>
    </cfRule>
    <cfRule type="cellIs" dxfId="1658" priority="17" operator="between">
      <formula>0</formula>
      <formula>4.99999999999999</formula>
    </cfRule>
  </conditionalFormatting>
  <conditionalFormatting sqref="A7">
    <cfRule type="cellIs" dxfId="1657" priority="6" operator="equal">
      <formula>20</formula>
    </cfRule>
    <cfRule type="cellIs" dxfId="1656" priority="7" operator="between">
      <formula>15</formula>
      <formula>19.9999999999999</formula>
    </cfRule>
    <cfRule type="cellIs" dxfId="1655" priority="8" operator="between">
      <formula>10</formula>
      <formula>14.9999999999999</formula>
    </cfRule>
    <cfRule type="containsBlanks" dxfId="1654" priority="9" stopIfTrue="1">
      <formula>LEN(TRIM(A7))=0</formula>
    </cfRule>
    <cfRule type="cellIs" dxfId="1653" priority="10" operator="between">
      <formula>5</formula>
      <formula>9.999999999999</formula>
    </cfRule>
    <cfRule type="cellIs" dxfId="1652" priority="11" operator="between">
      <formula>0</formula>
      <formula>4.99999999999999</formula>
    </cfRule>
  </conditionalFormatting>
  <conditionalFormatting sqref="C5">
    <cfRule type="cellIs" dxfId="1651" priority="5" operator="equal">
      <formula>20</formula>
    </cfRule>
  </conditionalFormatting>
  <conditionalFormatting sqref="J12:BG71 H12:H71">
    <cfRule type="cellIs" dxfId="1650" priority="1075" stopIfTrue="1" operator="equal">
      <formula>$HI$301</formula>
    </cfRule>
    <cfRule type="cellIs" dxfId="1649" priority="1076" stopIfTrue="1" operator="equal">
      <formula>$HI$302</formula>
    </cfRule>
    <cfRule type="cellIs" dxfId="1648" priority="1077" stopIfTrue="1" operator="equal">
      <formula>$HI$303</formula>
    </cfRule>
    <cfRule type="cellIs" dxfId="1647" priority="1078" stopIfTrue="1" operator="equal">
      <formula>$HI$304</formula>
    </cfRule>
    <cfRule type="cellIs" dxfId="1646" priority="1079" stopIfTrue="1" operator="equal">
      <formula>$HI$305</formula>
    </cfRule>
    <cfRule type="cellIs" dxfId="1645" priority="1080" stopIfTrue="1" operator="equal">
      <formula>$HI$306</formula>
    </cfRule>
  </conditionalFormatting>
  <conditionalFormatting sqref="J7:BG7">
    <cfRule type="cellIs" dxfId="1644" priority="1081" operator="equal">
      <formula>$HI$306</formula>
    </cfRule>
    <cfRule type="cellIs" dxfId="1643" priority="1082" operator="equal">
      <formula>$HI$305</formula>
    </cfRule>
    <cfRule type="cellIs" dxfId="1642" priority="1083" operator="equal">
      <formula>$HI$304</formula>
    </cfRule>
    <cfRule type="cellIs" dxfId="1641" priority="1084" operator="equal">
      <formula>$HI$303</formula>
    </cfRule>
    <cfRule type="cellIs" dxfId="1640" priority="1085" operator="equal">
      <formula>$HI$302</formula>
    </cfRule>
    <cfRule type="cellIs" dxfId="1639" priority="1086" operator="equal">
      <formula>$HI$301</formula>
    </cfRule>
    <cfRule type="cellIs" dxfId="1638" priority="1087" operator="equal">
      <formula>20</formula>
    </cfRule>
    <cfRule type="cellIs" dxfId="1637" priority="1088" operator="between">
      <formula>15</formula>
      <formula>19.9999999999999</formula>
    </cfRule>
    <cfRule type="cellIs" dxfId="1636" priority="1089" operator="between">
      <formula>10</formula>
      <formula>14.9999999999999</formula>
    </cfRule>
    <cfRule type="containsBlanks" dxfId="1635" priority="1090" stopIfTrue="1">
      <formula>LEN(TRIM(J7))=0</formula>
    </cfRule>
    <cfRule type="cellIs" dxfId="1634" priority="1091" operator="between">
      <formula>5</formula>
      <formula>9.999999999999</formula>
    </cfRule>
    <cfRule type="cellIs" dxfId="1633" priority="1092" operator="between">
      <formula>0</formula>
      <formula>4.99999999999999</formula>
    </cfRule>
  </conditionalFormatting>
  <conditionalFormatting sqref="A7:B8">
    <cfRule type="cellIs" dxfId="1632" priority="1099" operator="equal">
      <formula>$HI$306</formula>
    </cfRule>
  </conditionalFormatting>
  <dataValidations count="3">
    <dataValidation type="list" allowBlank="1" showInputMessage="1" showErrorMessage="1" sqref="J12:BG71">
      <formula1>$HI$301:$HI$306</formula1>
    </dataValidation>
    <dataValidation type="list" allowBlank="1" showInputMessage="1" showErrorMessage="1" sqref="J7:BG7">
      <formula1>$HI$301:$HI$348</formula1>
    </dataValidation>
    <dataValidation type="list" allowBlank="1" showInputMessage="1" showErrorMessage="1" sqref="J8:BG8">
      <formula1>$HP$301:$HP$329</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3" operator="equal" id="{F97D225E-7691-409E-ABC1-A0FF0310D924}">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2" operator="equal" id="{E7839515-361B-48D8-85AA-19B72E6A9EF1}">
            <xm:f>'Classe, période, dates, coef'!$DW$301</xm:f>
            <x14:dxf>
              <font>
                <color rgb="FFFF0000"/>
              </font>
              <fill>
                <patternFill>
                  <bgColor rgb="FFFFCCCC"/>
                </patternFill>
              </fill>
            </x14:dxf>
          </x14:cfRule>
          <xm:sqref>A2:I4</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7" t="str">
        <f>IF(OR('Classe, période, dates, coef'!A7="",'Classe, période, dates, coef'!A14=""),'Bilan Groupe Compétences'!B3,CONCATENATE('Classe, période, dates, coef'!A7,"  ~  Période : ",'Classe, période, dates, coef'!A14))</f>
        <v>Affichage classe et période : Complétez l'onglet ''Classe, période, dates, coef''</v>
      </c>
      <c r="C1" s="357"/>
      <c r="D1" s="357"/>
      <c r="E1" s="357"/>
      <c r="F1" s="357"/>
      <c r="G1" s="357"/>
      <c r="H1" s="357"/>
      <c r="I1" s="357"/>
      <c r="J1" s="111" t="str">
        <f>CONCATENATE("   ",'Bilan Groupe Compétences'!DW303)</f>
        <v xml:space="preserve">   Seconde Relation Client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5" t="str">
        <f ca="1">IF(INDEX($HF$301:$HG$338,MATCH(RIGHT(CELL("nomfichier",$HF$301),2),$HF$301:$HF$338,0),2)=0,'Classe, période, dates, coef'!DW301,INDEX($HF$301:$HG$338,MATCH(RIGHT(CELL("nomfichier",$HF$301),2),$HF$301:$HF$338,0),2))</f>
        <v>Nom élève &gt; Complétez l'onglet ''Classe, période, dates, coef''</v>
      </c>
      <c r="B2" s="355"/>
      <c r="C2" s="355"/>
      <c r="D2" s="355"/>
      <c r="E2" s="355"/>
      <c r="F2" s="355"/>
      <c r="G2" s="355"/>
      <c r="H2" s="355"/>
      <c r="I2" s="355"/>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5"/>
      <c r="B3" s="355"/>
      <c r="C3" s="355"/>
      <c r="D3" s="355"/>
      <c r="E3" s="355"/>
      <c r="F3" s="355"/>
      <c r="G3" s="355"/>
      <c r="H3" s="355"/>
      <c r="I3" s="355"/>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6"/>
      <c r="B4" s="356"/>
      <c r="C4" s="356"/>
      <c r="D4" s="356"/>
      <c r="E4" s="356"/>
      <c r="F4" s="356"/>
      <c r="G4" s="356"/>
      <c r="H4" s="356"/>
      <c r="I4" s="356"/>
    </row>
    <row r="5" spans="1:127" ht="21" customHeight="1" thickTop="1" x14ac:dyDescent="0.2">
      <c r="A5" s="365" t="s">
        <v>49</v>
      </c>
      <c r="B5" s="366"/>
      <c r="C5" s="382" t="s">
        <v>75</v>
      </c>
      <c r="D5" s="55">
        <v>4</v>
      </c>
      <c r="E5" s="385" t="s">
        <v>99</v>
      </c>
      <c r="F5" s="385"/>
      <c r="G5" s="385"/>
      <c r="H5" s="385"/>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7"/>
      <c r="B6" s="368"/>
      <c r="C6" s="383"/>
      <c r="D6" s="90">
        <v>4</v>
      </c>
      <c r="E6" s="386" t="s">
        <v>100</v>
      </c>
      <c r="F6" s="386"/>
      <c r="G6" s="386"/>
      <c r="H6" s="386"/>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9" t="str">
        <f>IF(COUNTA(J5:BG6)-COUNTIF(J5:BG6,"")=0,"",IF(ISTEXT(HT300),HT300,ROUND(HT300,1)))</f>
        <v/>
      </c>
      <c r="B7" s="370"/>
      <c r="C7" s="383"/>
      <c r="D7" s="204">
        <v>4</v>
      </c>
      <c r="E7" s="203"/>
      <c r="F7" s="400" t="s">
        <v>122</v>
      </c>
      <c r="G7" s="400"/>
      <c r="H7" s="400"/>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1"/>
      <c r="B8" s="372"/>
      <c r="C8" s="384"/>
      <c r="D8" s="201">
        <v>4</v>
      </c>
      <c r="E8" s="202"/>
      <c r="F8" s="401" t="s">
        <v>232</v>
      </c>
      <c r="G8" s="401"/>
      <c r="H8" s="401"/>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2" t="s">
        <v>22</v>
      </c>
      <c r="B9" s="393"/>
      <c r="C9" s="393"/>
      <c r="D9" s="393"/>
      <c r="E9" s="97">
        <v>4</v>
      </c>
      <c r="F9" s="387" t="s">
        <v>118</v>
      </c>
      <c r="G9" s="388"/>
      <c r="H9" s="388"/>
      <c r="I9" s="389"/>
      <c r="J9" s="375" t="str">
        <f t="shared" ref="J9:BG9" ca="1" si="3">IF(OFFSET($HN$301,COLUMN(A:A)-1,0)=0,"",OFFSET($HN$301,COLUMN(A:A)-1,0))</f>
        <v/>
      </c>
      <c r="K9" s="358" t="str">
        <f t="shared" ca="1" si="3"/>
        <v/>
      </c>
      <c r="L9" s="358" t="str">
        <f t="shared" ca="1" si="3"/>
        <v/>
      </c>
      <c r="M9" s="358" t="str">
        <f t="shared" ca="1" si="3"/>
        <v/>
      </c>
      <c r="N9" s="358" t="str">
        <f t="shared" ca="1" si="3"/>
        <v/>
      </c>
      <c r="O9" s="358" t="str">
        <f t="shared" ca="1" si="3"/>
        <v/>
      </c>
      <c r="P9" s="358" t="str">
        <f t="shared" ca="1" si="3"/>
        <v/>
      </c>
      <c r="Q9" s="358" t="str">
        <f t="shared" ca="1" si="3"/>
        <v/>
      </c>
      <c r="R9" s="358" t="str">
        <f t="shared" ca="1" si="3"/>
        <v/>
      </c>
      <c r="S9" s="358" t="str">
        <f t="shared" ca="1" si="3"/>
        <v/>
      </c>
      <c r="T9" s="358" t="str">
        <f t="shared" ca="1" si="3"/>
        <v/>
      </c>
      <c r="U9" s="358" t="str">
        <f t="shared" ca="1" si="3"/>
        <v/>
      </c>
      <c r="V9" s="358" t="str">
        <f t="shared" ca="1" si="3"/>
        <v/>
      </c>
      <c r="W9" s="358" t="str">
        <f t="shared" ca="1" si="3"/>
        <v/>
      </c>
      <c r="X9" s="358" t="str">
        <f t="shared" ca="1" si="3"/>
        <v/>
      </c>
      <c r="Y9" s="358" t="str">
        <f t="shared" ca="1" si="3"/>
        <v/>
      </c>
      <c r="Z9" s="358" t="str">
        <f t="shared" ca="1" si="3"/>
        <v/>
      </c>
      <c r="AA9" s="358" t="str">
        <f t="shared" ca="1" si="3"/>
        <v/>
      </c>
      <c r="AB9" s="358" t="str">
        <f t="shared" ca="1" si="3"/>
        <v/>
      </c>
      <c r="AC9" s="358" t="str">
        <f t="shared" ca="1" si="3"/>
        <v/>
      </c>
      <c r="AD9" s="358" t="str">
        <f t="shared" ca="1" si="3"/>
        <v/>
      </c>
      <c r="AE9" s="358" t="str">
        <f t="shared" ca="1" si="3"/>
        <v/>
      </c>
      <c r="AF9" s="358" t="str">
        <f t="shared" ca="1" si="3"/>
        <v/>
      </c>
      <c r="AG9" s="358" t="str">
        <f t="shared" ca="1" si="3"/>
        <v/>
      </c>
      <c r="AH9" s="358" t="str">
        <f t="shared" ca="1" si="3"/>
        <v/>
      </c>
      <c r="AI9" s="358" t="str">
        <f t="shared" ca="1" si="3"/>
        <v/>
      </c>
      <c r="AJ9" s="358" t="str">
        <f t="shared" ca="1" si="3"/>
        <v/>
      </c>
      <c r="AK9" s="358" t="str">
        <f t="shared" ca="1" si="3"/>
        <v/>
      </c>
      <c r="AL9" s="358" t="str">
        <f t="shared" ca="1" si="3"/>
        <v/>
      </c>
      <c r="AM9" s="358" t="str">
        <f t="shared" ca="1" si="3"/>
        <v/>
      </c>
      <c r="AN9" s="358" t="str">
        <f t="shared" ca="1" si="3"/>
        <v/>
      </c>
      <c r="AO9" s="358" t="str">
        <f t="shared" ca="1" si="3"/>
        <v/>
      </c>
      <c r="AP9" s="358" t="str">
        <f t="shared" ca="1" si="3"/>
        <v/>
      </c>
      <c r="AQ9" s="358" t="str">
        <f t="shared" ca="1" si="3"/>
        <v/>
      </c>
      <c r="AR9" s="358" t="str">
        <f t="shared" ca="1" si="3"/>
        <v/>
      </c>
      <c r="AS9" s="358" t="str">
        <f t="shared" ca="1" si="3"/>
        <v/>
      </c>
      <c r="AT9" s="358" t="str">
        <f t="shared" ca="1" si="3"/>
        <v/>
      </c>
      <c r="AU9" s="358" t="str">
        <f t="shared" ca="1" si="3"/>
        <v/>
      </c>
      <c r="AV9" s="358" t="str">
        <f t="shared" ca="1" si="3"/>
        <v/>
      </c>
      <c r="AW9" s="358" t="str">
        <f t="shared" ca="1" si="3"/>
        <v/>
      </c>
      <c r="AX9" s="358" t="str">
        <f t="shared" ca="1" si="3"/>
        <v/>
      </c>
      <c r="AY9" s="358" t="str">
        <f t="shared" ca="1" si="3"/>
        <v/>
      </c>
      <c r="AZ9" s="358" t="str">
        <f t="shared" ca="1" si="3"/>
        <v/>
      </c>
      <c r="BA9" s="358" t="str">
        <f t="shared" ca="1" si="3"/>
        <v/>
      </c>
      <c r="BB9" s="358" t="str">
        <f t="shared" ca="1" si="3"/>
        <v/>
      </c>
      <c r="BC9" s="358" t="str">
        <f t="shared" ca="1" si="3"/>
        <v/>
      </c>
      <c r="BD9" s="358" t="str">
        <f t="shared" ca="1" si="3"/>
        <v/>
      </c>
      <c r="BE9" s="358" t="str">
        <f t="shared" ca="1" si="3"/>
        <v/>
      </c>
      <c r="BF9" s="358" t="str">
        <f t="shared" ca="1" si="3"/>
        <v/>
      </c>
      <c r="BG9" s="373" t="str">
        <f t="shared" ca="1" si="3"/>
        <v/>
      </c>
      <c r="DF9" s="9"/>
      <c r="DG9" s="28"/>
      <c r="DI9" s="28"/>
      <c r="DK9" s="28"/>
      <c r="DO9" s="28"/>
      <c r="DQ9" s="28"/>
      <c r="DS9" s="28"/>
      <c r="DU9" s="28"/>
      <c r="DW9" s="28"/>
    </row>
    <row r="10" spans="1:127" ht="36" customHeight="1" x14ac:dyDescent="0.2">
      <c r="A10" s="394" t="s">
        <v>23</v>
      </c>
      <c r="B10" s="395"/>
      <c r="C10" s="395"/>
      <c r="D10" s="395"/>
      <c r="E10" s="396"/>
      <c r="F10" s="112" t="str">
        <f>E6</f>
        <v>Moyenne minimale indicative</v>
      </c>
      <c r="G10" s="113" t="str">
        <f>E5</f>
        <v>Moyenne maximale indicative</v>
      </c>
      <c r="H10" s="390" t="s">
        <v>77</v>
      </c>
      <c r="I10" s="391"/>
      <c r="J10" s="376"/>
      <c r="K10" s="359"/>
      <c r="L10" s="359"/>
      <c r="M10" s="359"/>
      <c r="N10" s="359"/>
      <c r="O10" s="359"/>
      <c r="P10" s="359"/>
      <c r="Q10" s="359"/>
      <c r="R10" s="359"/>
      <c r="S10" s="359"/>
      <c r="T10" s="359"/>
      <c r="U10" s="359"/>
      <c r="V10" s="359"/>
      <c r="W10" s="359"/>
      <c r="X10" s="359"/>
      <c r="Y10" s="359"/>
      <c r="Z10" s="359"/>
      <c r="AA10" s="359"/>
      <c r="AB10" s="359"/>
      <c r="AC10" s="359"/>
      <c r="AD10" s="359"/>
      <c r="AE10" s="359"/>
      <c r="AF10" s="359"/>
      <c r="AG10" s="359"/>
      <c r="AH10" s="359"/>
      <c r="AI10" s="359"/>
      <c r="AJ10" s="359"/>
      <c r="AK10" s="359"/>
      <c r="AL10" s="359"/>
      <c r="AM10" s="359"/>
      <c r="AN10" s="359"/>
      <c r="AO10" s="359"/>
      <c r="AP10" s="359"/>
      <c r="AQ10" s="359"/>
      <c r="AR10" s="359"/>
      <c r="AS10" s="359"/>
      <c r="AT10" s="359"/>
      <c r="AU10" s="359"/>
      <c r="AV10" s="359"/>
      <c r="AW10" s="359"/>
      <c r="AX10" s="359"/>
      <c r="AY10" s="359"/>
      <c r="AZ10" s="359"/>
      <c r="BA10" s="359"/>
      <c r="BB10" s="359"/>
      <c r="BC10" s="359"/>
      <c r="BD10" s="359"/>
      <c r="BE10" s="359"/>
      <c r="BF10" s="359"/>
      <c r="BG10" s="374"/>
      <c r="DF10" s="9"/>
      <c r="DG10" s="28"/>
      <c r="DI10" s="28"/>
      <c r="DK10" s="28"/>
      <c r="DO10" s="28"/>
      <c r="DQ10" s="28"/>
      <c r="DS10" s="28"/>
      <c r="DU10" s="28"/>
      <c r="DW10" s="28"/>
    </row>
    <row r="11" spans="1:127" ht="12.75" customHeight="1" x14ac:dyDescent="0.2">
      <c r="A11" s="397">
        <v>6</v>
      </c>
      <c r="B11" s="398"/>
      <c r="C11" s="398"/>
      <c r="D11" s="398"/>
      <c r="E11" s="399"/>
      <c r="F11" s="82">
        <v>6</v>
      </c>
      <c r="G11" s="100">
        <v>6</v>
      </c>
      <c r="H11" s="377">
        <v>6</v>
      </c>
      <c r="I11" s="378"/>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2" t="str">
        <f>IF('Bilan Groupe Compétences'!A13="","",'Bilan Groupe Compétences'!A13)</f>
        <v>Orientation MA1 : Communiquer avec courtoisie, faire preuve de serviabilité, de calme et de tact</v>
      </c>
      <c r="B12" s="363"/>
      <c r="C12" s="363"/>
      <c r="D12" s="363"/>
      <c r="E12" s="363"/>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60" t="str">
        <f t="shared" ref="H12:H71" si="6">IF(HR307="","",HR307)</f>
        <v/>
      </c>
      <c r="I12" s="361"/>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2" t="str">
        <f>IF('Bilan Groupe Compétences'!A14="","",'Bilan Groupe Compétences'!A14)</f>
        <v>Orientation MA2 : Maintenir son espace de travail fonctionnel et propre dans le respect des règles internes</v>
      </c>
      <c r="B13" s="363"/>
      <c r="C13" s="363"/>
      <c r="D13" s="363"/>
      <c r="E13" s="364"/>
      <c r="F13" s="96" t="str">
        <f t="shared" si="4"/>
        <v/>
      </c>
      <c r="G13" s="95" t="str">
        <f t="shared" si="5"/>
        <v/>
      </c>
      <c r="H13" s="360" t="str">
        <f t="shared" si="6"/>
        <v/>
      </c>
      <c r="I13" s="361"/>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2" t="str">
        <f>IF('Bilan Groupe Compétences'!A15="","",'Bilan Groupe Compétences'!A15)</f>
        <v>Orientation MA3 : Rechercher, trier, classifier, sélectionner l'information papier et numérique</v>
      </c>
      <c r="B14" s="363"/>
      <c r="C14" s="363"/>
      <c r="D14" s="363"/>
      <c r="E14" s="364"/>
      <c r="F14" s="96" t="str">
        <f t="shared" si="4"/>
        <v/>
      </c>
      <c r="G14" s="95" t="str">
        <f t="shared" si="5"/>
        <v/>
      </c>
      <c r="H14" s="360" t="str">
        <f t="shared" si="6"/>
        <v/>
      </c>
      <c r="I14" s="361"/>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2" t="str">
        <f>IF('Bilan Groupe Compétences'!A16="","",'Bilan Groupe Compétences'!A16)</f>
        <v>Orientation MA4 : Rédiger correctement des messages et comptes-rendus simples</v>
      </c>
      <c r="B15" s="363"/>
      <c r="C15" s="363"/>
      <c r="D15" s="363"/>
      <c r="E15" s="364"/>
      <c r="F15" s="96" t="str">
        <f t="shared" si="4"/>
        <v/>
      </c>
      <c r="G15" s="95" t="str">
        <f t="shared" si="5"/>
        <v/>
      </c>
      <c r="H15" s="360" t="str">
        <f t="shared" si="6"/>
        <v/>
      </c>
      <c r="I15" s="361"/>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2" t="str">
        <f>IF('Bilan Groupe Compétences'!A17="","",'Bilan Groupe Compétences'!A17)</f>
        <v>Orientation MA5 : Montrer de l'intérêt pour l'anglais et/ou autre(s) langue(s) étrangère(s)</v>
      </c>
      <c r="B16" s="363"/>
      <c r="C16" s="363"/>
      <c r="D16" s="363"/>
      <c r="E16" s="364"/>
      <c r="F16" s="96" t="str">
        <f t="shared" si="4"/>
        <v/>
      </c>
      <c r="G16" s="95" t="str">
        <f t="shared" si="5"/>
        <v/>
      </c>
      <c r="H16" s="360" t="str">
        <f t="shared" si="6"/>
        <v/>
      </c>
      <c r="I16" s="361"/>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2" t="str">
        <f>IF('Bilan Groupe Compétences'!A18="","",'Bilan Groupe Compétences'!A18)</f>
        <v>Orientation MCV-A1 : Effectuer et comprendre des calculs commerciaux simples (cadencier, % TVA et réduction)</v>
      </c>
      <c r="B17" s="363"/>
      <c r="C17" s="363"/>
      <c r="D17" s="363"/>
      <c r="E17" s="364"/>
      <c r="F17" s="96" t="str">
        <f t="shared" si="4"/>
        <v/>
      </c>
      <c r="G17" s="95" t="str">
        <f t="shared" si="5"/>
        <v/>
      </c>
      <c r="H17" s="360" t="str">
        <f t="shared" si="6"/>
        <v/>
      </c>
      <c r="I17" s="361"/>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2" t="str">
        <f>IF('Bilan Groupe Compétences'!A19="","",'Bilan Groupe Compétences'!A19)</f>
        <v>Orientation MCV-A2 : Travailler en équipe, collaborer, communiquer avec ses collaborateurs</v>
      </c>
      <c r="B18" s="363"/>
      <c r="C18" s="363"/>
      <c r="D18" s="363"/>
      <c r="E18" s="364"/>
      <c r="F18" s="96" t="str">
        <f t="shared" si="4"/>
        <v/>
      </c>
      <c r="G18" s="95" t="str">
        <f t="shared" si="5"/>
        <v/>
      </c>
      <c r="H18" s="360" t="str">
        <f t="shared" si="6"/>
        <v/>
      </c>
      <c r="I18" s="361"/>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2" t="str">
        <f>IF('Bilan Groupe Compétences'!A20="","",'Bilan Groupe Compétences'!A20)</f>
        <v>Orientation MCV-A3 : Argumenter, convaincre, répondre à des objections sur des sujets (ou produits) simples</v>
      </c>
      <c r="B19" s="363"/>
      <c r="C19" s="363"/>
      <c r="D19" s="363"/>
      <c r="E19" s="364"/>
      <c r="F19" s="96" t="str">
        <f t="shared" si="4"/>
        <v/>
      </c>
      <c r="G19" s="95" t="str">
        <f t="shared" si="5"/>
        <v/>
      </c>
      <c r="H19" s="360" t="str">
        <f t="shared" si="6"/>
        <v/>
      </c>
      <c r="I19" s="361"/>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2" t="str">
        <f>IF('Bilan Groupe Compétences'!A21="","",'Bilan Groupe Compétences'!A21)</f>
        <v>Orientation MCV-A4 : Se montrer dynamique, rapide et efficace dans la réalisation de tâches matérielles</v>
      </c>
      <c r="B20" s="363"/>
      <c r="C20" s="363"/>
      <c r="D20" s="363"/>
      <c r="E20" s="364"/>
      <c r="F20" s="96" t="str">
        <f t="shared" si="4"/>
        <v/>
      </c>
      <c r="G20" s="95" t="str">
        <f t="shared" si="5"/>
        <v/>
      </c>
      <c r="H20" s="360" t="str">
        <f t="shared" si="6"/>
        <v/>
      </c>
      <c r="I20" s="361"/>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2" t="str">
        <f>IF('Bilan Groupe Compétences'!A22="","",'Bilan Groupe Compétences'!A22)</f>
        <v>Orientation MCV-A5 : Mettre en valeur des présentations de produits et/ou créer des affichettes attrayantes</v>
      </c>
      <c r="B21" s="363"/>
      <c r="C21" s="363"/>
      <c r="D21" s="363"/>
      <c r="E21" s="364"/>
      <c r="F21" s="96" t="str">
        <f t="shared" si="4"/>
        <v/>
      </c>
      <c r="G21" s="95" t="str">
        <f t="shared" si="5"/>
        <v/>
      </c>
      <c r="H21" s="360" t="str">
        <f t="shared" si="6"/>
        <v/>
      </c>
      <c r="I21" s="361"/>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2" t="str">
        <f>IF('Bilan Groupe Compétences'!A23="","",'Bilan Groupe Compétences'!A23)</f>
        <v>Orientation MCV-B1 : Travailler en autonomie, faire preuve d’indépendance et d’organisation, prendre des initiatives</v>
      </c>
      <c r="B22" s="363"/>
      <c r="C22" s="363"/>
      <c r="D22" s="363"/>
      <c r="E22" s="364"/>
      <c r="F22" s="96" t="str">
        <f t="shared" si="4"/>
        <v/>
      </c>
      <c r="G22" s="95" t="str">
        <f t="shared" si="5"/>
        <v/>
      </c>
      <c r="H22" s="360" t="str">
        <f t="shared" si="6"/>
        <v/>
      </c>
      <c r="I22" s="361"/>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2" t="str">
        <f>IF('Bilan Groupe Compétences'!A24="","",'Bilan Groupe Compétences'!A24)</f>
        <v>Orientation MCV-B2 : Faire preuve de qualité d'écoute, d'observation, d'adaptabilité et d'aisance verbale</v>
      </c>
      <c r="B23" s="363"/>
      <c r="C23" s="363"/>
      <c r="D23" s="363"/>
      <c r="E23" s="364"/>
      <c r="F23" s="96" t="str">
        <f t="shared" si="4"/>
        <v/>
      </c>
      <c r="G23" s="95" t="str">
        <f t="shared" si="5"/>
        <v/>
      </c>
      <c r="H23" s="360" t="str">
        <f t="shared" si="6"/>
        <v/>
      </c>
      <c r="I23" s="361"/>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2" t="str">
        <f>IF('Bilan Groupe Compétences'!A25="","",'Bilan Groupe Compétences'!A25)</f>
        <v>Orientation MCV-B3 : Faire preuve d'aisance, de persévérance dans l'argumentation, la réponse aux objections</v>
      </c>
      <c r="B24" s="363"/>
      <c r="C24" s="363"/>
      <c r="D24" s="363"/>
      <c r="E24" s="364"/>
      <c r="F24" s="96" t="str">
        <f t="shared" si="4"/>
        <v/>
      </c>
      <c r="G24" s="95" t="str">
        <f t="shared" si="5"/>
        <v/>
      </c>
      <c r="H24" s="360" t="str">
        <f t="shared" si="6"/>
        <v/>
      </c>
      <c r="I24" s="361"/>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2" t="str">
        <f>IF('Bilan Groupe Compétences'!A26="","",'Bilan Groupe Compétences'!A26)</f>
        <v>Orientation MCV-B4 : Analyser, synthétiser, s’autoanalyser avec pertinence à l’oral ou l’écrit</v>
      </c>
      <c r="B25" s="363"/>
      <c r="C25" s="363"/>
      <c r="D25" s="363"/>
      <c r="E25" s="364"/>
      <c r="F25" s="96" t="str">
        <f t="shared" si="4"/>
        <v/>
      </c>
      <c r="G25" s="95" t="str">
        <f t="shared" si="5"/>
        <v/>
      </c>
      <c r="H25" s="360" t="str">
        <f t="shared" si="6"/>
        <v/>
      </c>
      <c r="I25" s="361"/>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2" t="str">
        <f>IF('Bilan Groupe Compétences'!A27="","",'Bilan Groupe Compétences'!A27)</f>
        <v>Orientation MCV-B5 : Se montrer rationnel, flexible et entreprenant dans des situations de mobilité</v>
      </c>
      <c r="B26" s="363"/>
      <c r="C26" s="363"/>
      <c r="D26" s="363"/>
      <c r="E26" s="364"/>
      <c r="F26" s="96" t="str">
        <f t="shared" si="4"/>
        <v/>
      </c>
      <c r="G26" s="95" t="str">
        <f t="shared" si="5"/>
        <v/>
      </c>
      <c r="H26" s="360" t="str">
        <f t="shared" si="6"/>
        <v/>
      </c>
      <c r="I26" s="361"/>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2" t="str">
        <f>IF('Bilan Groupe Compétences'!A28="","",'Bilan Groupe Compétences'!A28)</f>
        <v>1.A. Prendre contact avec le client interne ou externe (ou prospect), dans un cadre omnicanal :</v>
      </c>
      <c r="B27" s="363"/>
      <c r="C27" s="363"/>
      <c r="D27" s="363"/>
      <c r="E27" s="364"/>
      <c r="F27" s="96" t="str">
        <f t="shared" si="4"/>
        <v/>
      </c>
      <c r="G27" s="95" t="str">
        <f t="shared" si="5"/>
        <v/>
      </c>
      <c r="H27" s="360" t="str">
        <f t="shared" si="6"/>
        <v/>
      </c>
      <c r="I27" s="361"/>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2" t="str">
        <f>IF('Bilan Groupe Compétences'!A29="","",'Bilan Groupe Compétences'!A29)</f>
        <v>1.B. Identifier le client externe ou interne à l’organisation et ses caractéristiques, dans un cadre omnicanal</v>
      </c>
      <c r="B28" s="363"/>
      <c r="C28" s="363"/>
      <c r="D28" s="363"/>
      <c r="E28" s="364"/>
      <c r="F28" s="96" t="str">
        <f t="shared" si="4"/>
        <v/>
      </c>
      <c r="G28" s="95" t="str">
        <f t="shared" si="5"/>
        <v/>
      </c>
      <c r="H28" s="360" t="str">
        <f t="shared" si="6"/>
        <v/>
      </c>
      <c r="I28" s="361"/>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2" t="str">
        <f>IF('Bilan Groupe Compétences'!A30="","",'Bilan Groupe Compétences'!A30)</f>
        <v>1.C. Identifier le besoin du client externe ou interne (ou du prospect), dans un cadre omnicanal</v>
      </c>
      <c r="B29" s="363"/>
      <c r="C29" s="363"/>
      <c r="D29" s="363"/>
      <c r="E29" s="364"/>
      <c r="F29" s="96" t="str">
        <f t="shared" si="4"/>
        <v/>
      </c>
      <c r="G29" s="95" t="str">
        <f t="shared" si="5"/>
        <v/>
      </c>
      <c r="H29" s="360" t="str">
        <f t="shared" si="6"/>
        <v/>
      </c>
      <c r="I29" s="361"/>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2" t="str">
        <f>IF('Bilan Groupe Compétences'!A31="","",'Bilan Groupe Compétences'!A31)</f>
        <v>1.D. Proposer une solution adaptée au parcours et à l’expérience du client interne ou externe (ou prospect), dans un cadre omnicanal</v>
      </c>
      <c r="B30" s="363"/>
      <c r="C30" s="363"/>
      <c r="D30" s="363"/>
      <c r="E30" s="364"/>
      <c r="F30" s="96" t="str">
        <f t="shared" si="4"/>
        <v/>
      </c>
      <c r="G30" s="95" t="str">
        <f t="shared" si="5"/>
        <v/>
      </c>
      <c r="H30" s="360" t="str">
        <f t="shared" si="6"/>
        <v/>
      </c>
      <c r="I30" s="361"/>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2" t="str">
        <f>IF('Bilan Groupe Compétences'!A32="","",'Bilan Groupe Compétences'!A32)</f>
        <v>2.A. Gérer le suivi de la demande du client interne ou externe (ou du prospect) dans un cadre omnicanal, notamment :</v>
      </c>
      <c r="B31" s="363"/>
      <c r="C31" s="363"/>
      <c r="D31" s="363"/>
      <c r="E31" s="364"/>
      <c r="F31" s="96" t="str">
        <f t="shared" si="4"/>
        <v/>
      </c>
      <c r="G31" s="95" t="str">
        <f t="shared" si="5"/>
        <v/>
      </c>
      <c r="H31" s="360" t="str">
        <f t="shared" si="6"/>
        <v/>
      </c>
      <c r="I31" s="361"/>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2" t="str">
        <f>IF('Bilan Groupe Compétences'!A33="","",'Bilan Groupe Compétences'!A33)</f>
        <v>2.B. Satisfaire le client interne ou externe (ou prospect) dans un cadre omnicanal</v>
      </c>
      <c r="B32" s="363"/>
      <c r="C32" s="363"/>
      <c r="D32" s="363"/>
      <c r="E32" s="364"/>
      <c r="F32" s="96" t="str">
        <f t="shared" si="4"/>
        <v/>
      </c>
      <c r="G32" s="95" t="str">
        <f t="shared" si="5"/>
        <v/>
      </c>
      <c r="H32" s="360" t="str">
        <f t="shared" si="6"/>
        <v/>
      </c>
      <c r="I32" s="361"/>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2" t="str">
        <f>IF('Bilan Groupe Compétences'!A34="","",'Bilan Groupe Compétences'!A34)</f>
        <v>2.C. Fidéliser/pérenniser la relation avec le client interne ou externe dans un cadre omnicanal</v>
      </c>
      <c r="B33" s="363"/>
      <c r="C33" s="363"/>
      <c r="D33" s="363"/>
      <c r="E33" s="364"/>
      <c r="F33" s="96" t="str">
        <f t="shared" si="4"/>
        <v/>
      </c>
      <c r="G33" s="95" t="str">
        <f t="shared" si="5"/>
        <v/>
      </c>
      <c r="H33" s="360" t="str">
        <f t="shared" si="6"/>
        <v/>
      </c>
      <c r="I33" s="361"/>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2" t="str">
        <f>IF('Bilan Groupe Compétences'!A35="","",'Bilan Groupe Compétences'!A35)</f>
        <v>3.A. Assurer la veille informationnelle et commerciale (la collecte) dans un cadre omnicanal</v>
      </c>
      <c r="B34" s="363"/>
      <c r="C34" s="363"/>
      <c r="D34" s="363"/>
      <c r="E34" s="364"/>
      <c r="F34" s="96" t="str">
        <f t="shared" si="4"/>
        <v/>
      </c>
      <c r="G34" s="95" t="str">
        <f t="shared" si="5"/>
        <v/>
      </c>
      <c r="H34" s="360" t="str">
        <f t="shared" si="6"/>
        <v/>
      </c>
      <c r="I34" s="361"/>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2" t="str">
        <f>IF('Bilan Groupe Compétences'!A36="","",'Bilan Groupe Compétences'!A36)</f>
        <v>3.B. Traiter et exploiter l’information relative à la relation client (interne, externe ou prospect) dans un cadre omnicanal</v>
      </c>
      <c r="B35" s="363"/>
      <c r="C35" s="363"/>
      <c r="D35" s="363"/>
      <c r="E35" s="364"/>
      <c r="F35" s="96" t="str">
        <f t="shared" si="4"/>
        <v/>
      </c>
      <c r="G35" s="95" t="str">
        <f t="shared" si="5"/>
        <v/>
      </c>
      <c r="H35" s="360" t="str">
        <f t="shared" si="6"/>
        <v/>
      </c>
      <c r="I35" s="361"/>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2" t="str">
        <f>IF('Bilan Groupe Compétences'!A37="","",'Bilan Groupe Compétences'!A37)</f>
        <v>3.C. Diffuser l’information au client interne, externe ou au prospect dans un cadre omnicanal</v>
      </c>
      <c r="B36" s="363"/>
      <c r="C36" s="363"/>
      <c r="D36" s="363"/>
      <c r="E36" s="364"/>
      <c r="F36" s="96" t="str">
        <f t="shared" si="4"/>
        <v/>
      </c>
      <c r="G36" s="95" t="str">
        <f t="shared" si="5"/>
        <v/>
      </c>
      <c r="H36" s="360" t="str">
        <f t="shared" si="6"/>
        <v/>
      </c>
      <c r="I36" s="361"/>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2" t="str">
        <f>IF('Bilan Groupe Compétences'!A38="","",'Bilan Groupe Compétences'!A38)</f>
        <v>CT 1. Produire un résultat conforme à la commande (de la hiérarchie, du client…)</v>
      </c>
      <c r="B37" s="363"/>
      <c r="C37" s="363"/>
      <c r="D37" s="363"/>
      <c r="E37" s="364"/>
      <c r="F37" s="96" t="str">
        <f t="shared" si="4"/>
        <v/>
      </c>
      <c r="G37" s="95" t="str">
        <f t="shared" si="5"/>
        <v/>
      </c>
      <c r="H37" s="360" t="str">
        <f t="shared" si="6"/>
        <v/>
      </c>
      <c r="I37" s="361"/>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2" t="str">
        <f>IF('Bilan Groupe Compétences'!A39="","",'Bilan Groupe Compétences'!A39)</f>
        <v>CT 2. Respecter les délais impartis</v>
      </c>
      <c r="B38" s="363"/>
      <c r="C38" s="363"/>
      <c r="D38" s="363"/>
      <c r="E38" s="364"/>
      <c r="F38" s="96" t="str">
        <f t="shared" si="4"/>
        <v/>
      </c>
      <c r="G38" s="95" t="str">
        <f t="shared" si="5"/>
        <v/>
      </c>
      <c r="H38" s="360" t="str">
        <f t="shared" si="6"/>
        <v/>
      </c>
      <c r="I38" s="361"/>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2" t="str">
        <f>IF('Bilan Groupe Compétences'!A40="","",'Bilan Groupe Compétences'!A40)</f>
        <v>CT 3. Restituer la présentation de son activité</v>
      </c>
      <c r="B39" s="363"/>
      <c r="C39" s="363"/>
      <c r="D39" s="363"/>
      <c r="E39" s="364"/>
      <c r="F39" s="96" t="str">
        <f t="shared" si="4"/>
        <v/>
      </c>
      <c r="G39" s="95" t="str">
        <f t="shared" si="5"/>
        <v/>
      </c>
      <c r="H39" s="360" t="str">
        <f t="shared" si="6"/>
        <v/>
      </c>
      <c r="I39" s="361"/>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2" t="str">
        <f>IF('Bilan Groupe Compétences'!A41="","",'Bilan Groupe Compétences'!A41)</f>
        <v>CT 4. S'impliquer dans son action</v>
      </c>
      <c r="B40" s="363"/>
      <c r="C40" s="363"/>
      <c r="D40" s="363"/>
      <c r="E40" s="364"/>
      <c r="F40" s="96" t="str">
        <f t="shared" si="4"/>
        <v/>
      </c>
      <c r="G40" s="95" t="str">
        <f t="shared" si="5"/>
        <v/>
      </c>
      <c r="H40" s="360" t="str">
        <f t="shared" si="6"/>
        <v/>
      </c>
      <c r="I40" s="361"/>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2" t="str">
        <f>IF('Bilan Groupe Compétences'!A42="","",'Bilan Groupe Compétences'!A42)</f>
        <v>CT 5. S'intégrer de façon harmonieuse et constructive à l'équipe de travail</v>
      </c>
      <c r="B41" s="363"/>
      <c r="C41" s="363"/>
      <c r="D41" s="363"/>
      <c r="E41" s="364"/>
      <c r="F41" s="96" t="str">
        <f t="shared" si="4"/>
        <v/>
      </c>
      <c r="G41" s="95" t="str">
        <f t="shared" si="5"/>
        <v/>
      </c>
      <c r="H41" s="360" t="str">
        <f t="shared" si="6"/>
        <v/>
      </c>
      <c r="I41" s="361"/>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2" t="str">
        <f>IF('Bilan Groupe Compétences'!A43="","",'Bilan Groupe Compétences'!A43)</f>
        <v>CT 6. Rechercher l'information et l'exploiter</v>
      </c>
      <c r="B42" s="363"/>
      <c r="C42" s="363"/>
      <c r="D42" s="363"/>
      <c r="E42" s="364"/>
      <c r="F42" s="96" t="str">
        <f t="shared" si="4"/>
        <v/>
      </c>
      <c r="G42" s="95" t="str">
        <f t="shared" si="5"/>
        <v/>
      </c>
      <c r="H42" s="360" t="str">
        <f t="shared" si="6"/>
        <v/>
      </c>
      <c r="I42" s="361"/>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2" t="str">
        <f>IF('Bilan Groupe Compétences'!A44="","",'Bilan Groupe Compétences'!A44)</f>
        <v>CT 7. A l'écrit, s'exprimer avec la qualité rédactionnelle attendue</v>
      </c>
      <c r="B43" s="363"/>
      <c r="C43" s="363"/>
      <c r="D43" s="363"/>
      <c r="E43" s="364"/>
      <c r="F43" s="96" t="str">
        <f t="shared" si="4"/>
        <v/>
      </c>
      <c r="G43" s="95" t="str">
        <f t="shared" si="5"/>
        <v/>
      </c>
      <c r="H43" s="360" t="str">
        <f t="shared" si="6"/>
        <v/>
      </c>
      <c r="I43" s="361"/>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2" t="str">
        <f>IF('Bilan Groupe Compétences'!A45="","",'Bilan Groupe Compétences'!A45)</f>
        <v>CT 8. A l'oral, s'exprimer de façon professionnelle</v>
      </c>
      <c r="B44" s="363"/>
      <c r="C44" s="363"/>
      <c r="D44" s="363"/>
      <c r="E44" s="364"/>
      <c r="F44" s="96" t="str">
        <f t="shared" si="4"/>
        <v/>
      </c>
      <c r="G44" s="95" t="str">
        <f t="shared" si="5"/>
        <v/>
      </c>
      <c r="H44" s="360" t="str">
        <f t="shared" si="6"/>
        <v/>
      </c>
      <c r="I44" s="361"/>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2" t="str">
        <f>IF('Bilan Groupe Compétences'!A46="","",'Bilan Groupe Compétences'!A46)</f>
        <v>CT 9. Développer son agilité numérique</v>
      </c>
      <c r="B45" s="363"/>
      <c r="C45" s="363"/>
      <c r="D45" s="363"/>
      <c r="E45" s="364"/>
      <c r="F45" s="96" t="str">
        <f t="shared" si="4"/>
        <v/>
      </c>
      <c r="G45" s="95" t="str">
        <f t="shared" si="5"/>
        <v/>
      </c>
      <c r="H45" s="360" t="str">
        <f t="shared" si="6"/>
        <v/>
      </c>
      <c r="I45" s="361"/>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2" t="str">
        <f>IF('Bilan Groupe Compétences'!A47="","",'Bilan Groupe Compétences'!A47)</f>
        <v>CT 10. Adopter une posture professionnelle (non verbal)</v>
      </c>
      <c r="B46" s="363"/>
      <c r="C46" s="363"/>
      <c r="D46" s="363"/>
      <c r="E46" s="364"/>
      <c r="F46" s="96" t="str">
        <f t="shared" si="4"/>
        <v/>
      </c>
      <c r="G46" s="95" t="str">
        <f t="shared" si="5"/>
        <v/>
      </c>
      <c r="H46" s="360" t="str">
        <f t="shared" si="6"/>
        <v/>
      </c>
      <c r="I46" s="361"/>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2" t="str">
        <f>IF('Bilan Groupe Compétences'!A48="","",'Bilan Groupe Compétences'!A48)</f>
        <v>CT 11. S'autoévaluer</v>
      </c>
      <c r="B47" s="363"/>
      <c r="C47" s="363"/>
      <c r="D47" s="363"/>
      <c r="E47" s="364"/>
      <c r="F47" s="96" t="str">
        <f t="shared" si="4"/>
        <v/>
      </c>
      <c r="G47" s="95" t="str">
        <f t="shared" si="5"/>
        <v/>
      </c>
      <c r="H47" s="360" t="str">
        <f t="shared" si="6"/>
        <v/>
      </c>
      <c r="I47" s="361"/>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2" t="str">
        <f>IF('Bilan Groupe Compétences'!A49="","",'Bilan Groupe Compétences'!A49)</f>
        <v/>
      </c>
      <c r="B48" s="363"/>
      <c r="C48" s="363"/>
      <c r="D48" s="363"/>
      <c r="E48" s="364"/>
      <c r="F48" s="96" t="str">
        <f t="shared" si="4"/>
        <v/>
      </c>
      <c r="G48" s="95" t="str">
        <f t="shared" si="5"/>
        <v/>
      </c>
      <c r="H48" s="360" t="str">
        <f t="shared" si="6"/>
        <v/>
      </c>
      <c r="I48" s="361"/>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2" t="str">
        <f>IF('Bilan Groupe Compétences'!A50="","",'Bilan Groupe Compétences'!A50)</f>
        <v/>
      </c>
      <c r="B49" s="363"/>
      <c r="C49" s="363"/>
      <c r="D49" s="363"/>
      <c r="E49" s="364"/>
      <c r="F49" s="96" t="str">
        <f t="shared" si="4"/>
        <v/>
      </c>
      <c r="G49" s="95" t="str">
        <f t="shared" si="5"/>
        <v/>
      </c>
      <c r="H49" s="360" t="str">
        <f t="shared" si="6"/>
        <v/>
      </c>
      <c r="I49" s="361"/>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2" t="str">
        <f>IF('Bilan Groupe Compétences'!A51="","",'Bilan Groupe Compétences'!A51)</f>
        <v/>
      </c>
      <c r="B50" s="363"/>
      <c r="C50" s="363"/>
      <c r="D50" s="363"/>
      <c r="E50" s="364"/>
      <c r="F50" s="96" t="str">
        <f t="shared" si="4"/>
        <v/>
      </c>
      <c r="G50" s="95" t="str">
        <f t="shared" si="5"/>
        <v/>
      </c>
      <c r="H50" s="360" t="str">
        <f t="shared" si="6"/>
        <v/>
      </c>
      <c r="I50" s="361"/>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2" t="str">
        <f>IF('Bilan Groupe Compétences'!A52="","",'Bilan Groupe Compétences'!A52)</f>
        <v/>
      </c>
      <c r="B51" s="363"/>
      <c r="C51" s="363"/>
      <c r="D51" s="363"/>
      <c r="E51" s="364"/>
      <c r="F51" s="96" t="str">
        <f t="shared" si="4"/>
        <v/>
      </c>
      <c r="G51" s="95" t="str">
        <f t="shared" si="5"/>
        <v/>
      </c>
      <c r="H51" s="360" t="str">
        <f t="shared" si="6"/>
        <v/>
      </c>
      <c r="I51" s="361"/>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2" t="str">
        <f>IF('Bilan Groupe Compétences'!A53="","",'Bilan Groupe Compétences'!A53)</f>
        <v/>
      </c>
      <c r="B52" s="363"/>
      <c r="C52" s="363"/>
      <c r="D52" s="363"/>
      <c r="E52" s="364"/>
      <c r="F52" s="96" t="str">
        <f t="shared" si="4"/>
        <v/>
      </c>
      <c r="G52" s="95" t="str">
        <f t="shared" si="5"/>
        <v/>
      </c>
      <c r="H52" s="360" t="str">
        <f t="shared" si="6"/>
        <v/>
      </c>
      <c r="I52" s="361"/>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2" t="str">
        <f>IF('Bilan Groupe Compétences'!A54="","",'Bilan Groupe Compétences'!A54)</f>
        <v/>
      </c>
      <c r="B53" s="363"/>
      <c r="C53" s="363"/>
      <c r="D53" s="363"/>
      <c r="E53" s="364"/>
      <c r="F53" s="96" t="str">
        <f t="shared" si="4"/>
        <v/>
      </c>
      <c r="G53" s="95" t="str">
        <f t="shared" si="5"/>
        <v/>
      </c>
      <c r="H53" s="360" t="str">
        <f t="shared" si="6"/>
        <v/>
      </c>
      <c r="I53" s="361"/>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2" t="str">
        <f>IF('Bilan Groupe Compétences'!A55="","",'Bilan Groupe Compétences'!A55)</f>
        <v/>
      </c>
      <c r="B54" s="363"/>
      <c r="C54" s="363"/>
      <c r="D54" s="363"/>
      <c r="E54" s="364"/>
      <c r="F54" s="96" t="str">
        <f t="shared" si="4"/>
        <v/>
      </c>
      <c r="G54" s="95" t="str">
        <f t="shared" si="5"/>
        <v/>
      </c>
      <c r="H54" s="360" t="str">
        <f t="shared" si="6"/>
        <v/>
      </c>
      <c r="I54" s="361"/>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2" t="str">
        <f>IF('Bilan Groupe Compétences'!A56="","",'Bilan Groupe Compétences'!A56)</f>
        <v/>
      </c>
      <c r="B55" s="363"/>
      <c r="C55" s="363"/>
      <c r="D55" s="363"/>
      <c r="E55" s="364"/>
      <c r="F55" s="96" t="str">
        <f t="shared" si="4"/>
        <v/>
      </c>
      <c r="G55" s="95" t="str">
        <f t="shared" si="5"/>
        <v/>
      </c>
      <c r="H55" s="360" t="str">
        <f t="shared" si="6"/>
        <v/>
      </c>
      <c r="I55" s="361"/>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2" t="str">
        <f>IF('Bilan Groupe Compétences'!A57="","",'Bilan Groupe Compétences'!A57)</f>
        <v/>
      </c>
      <c r="B56" s="363"/>
      <c r="C56" s="363"/>
      <c r="D56" s="363"/>
      <c r="E56" s="364"/>
      <c r="F56" s="96" t="str">
        <f t="shared" si="4"/>
        <v/>
      </c>
      <c r="G56" s="95" t="str">
        <f t="shared" si="5"/>
        <v/>
      </c>
      <c r="H56" s="360" t="str">
        <f t="shared" si="6"/>
        <v/>
      </c>
      <c r="I56" s="361"/>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2" t="str">
        <f>IF('Bilan Groupe Compétences'!A58="","",'Bilan Groupe Compétences'!A58)</f>
        <v/>
      </c>
      <c r="B57" s="363"/>
      <c r="C57" s="363"/>
      <c r="D57" s="363"/>
      <c r="E57" s="364"/>
      <c r="F57" s="96" t="str">
        <f t="shared" si="4"/>
        <v/>
      </c>
      <c r="G57" s="95" t="str">
        <f t="shared" si="5"/>
        <v/>
      </c>
      <c r="H57" s="360" t="str">
        <f t="shared" si="6"/>
        <v/>
      </c>
      <c r="I57" s="361"/>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2" t="str">
        <f>IF('Bilan Groupe Compétences'!A59="","",'Bilan Groupe Compétences'!A59)</f>
        <v/>
      </c>
      <c r="B58" s="363"/>
      <c r="C58" s="363"/>
      <c r="D58" s="363"/>
      <c r="E58" s="364"/>
      <c r="F58" s="96" t="str">
        <f t="shared" si="4"/>
        <v/>
      </c>
      <c r="G58" s="95" t="str">
        <f t="shared" si="5"/>
        <v/>
      </c>
      <c r="H58" s="360" t="str">
        <f t="shared" si="6"/>
        <v/>
      </c>
      <c r="I58" s="361"/>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2" t="str">
        <f>IF('Bilan Groupe Compétences'!A60="","",'Bilan Groupe Compétences'!A60)</f>
        <v/>
      </c>
      <c r="B59" s="363"/>
      <c r="C59" s="363"/>
      <c r="D59" s="363"/>
      <c r="E59" s="364"/>
      <c r="F59" s="96" t="str">
        <f t="shared" si="4"/>
        <v/>
      </c>
      <c r="G59" s="95" t="str">
        <f t="shared" si="5"/>
        <v/>
      </c>
      <c r="H59" s="360" t="str">
        <f t="shared" si="6"/>
        <v/>
      </c>
      <c r="I59" s="361"/>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2" t="str">
        <f>IF('Bilan Groupe Compétences'!A61="","",'Bilan Groupe Compétences'!A61)</f>
        <v/>
      </c>
      <c r="B60" s="363"/>
      <c r="C60" s="363"/>
      <c r="D60" s="363"/>
      <c r="E60" s="364"/>
      <c r="F60" s="96" t="str">
        <f t="shared" si="4"/>
        <v/>
      </c>
      <c r="G60" s="95" t="str">
        <f t="shared" si="5"/>
        <v/>
      </c>
      <c r="H60" s="360" t="str">
        <f t="shared" si="6"/>
        <v/>
      </c>
      <c r="I60" s="361"/>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2" t="str">
        <f>IF('Bilan Groupe Compétences'!A62="","",'Bilan Groupe Compétences'!A62)</f>
        <v/>
      </c>
      <c r="B61" s="363"/>
      <c r="C61" s="363"/>
      <c r="D61" s="363"/>
      <c r="E61" s="364"/>
      <c r="F61" s="96" t="str">
        <f t="shared" si="4"/>
        <v/>
      </c>
      <c r="G61" s="95" t="str">
        <f t="shared" si="5"/>
        <v/>
      </c>
      <c r="H61" s="360" t="str">
        <f t="shared" si="6"/>
        <v/>
      </c>
      <c r="I61" s="361"/>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2" t="str">
        <f>IF('Bilan Groupe Compétences'!A63="","",'Bilan Groupe Compétences'!A63)</f>
        <v/>
      </c>
      <c r="B62" s="363"/>
      <c r="C62" s="363"/>
      <c r="D62" s="363"/>
      <c r="E62" s="364"/>
      <c r="F62" s="96" t="str">
        <f t="shared" si="4"/>
        <v/>
      </c>
      <c r="G62" s="95" t="str">
        <f t="shared" si="5"/>
        <v/>
      </c>
      <c r="H62" s="360" t="str">
        <f t="shared" si="6"/>
        <v/>
      </c>
      <c r="I62" s="361"/>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2" t="str">
        <f>IF('Bilan Groupe Compétences'!A64="","",'Bilan Groupe Compétences'!A64)</f>
        <v/>
      </c>
      <c r="B63" s="363"/>
      <c r="C63" s="363"/>
      <c r="D63" s="363"/>
      <c r="E63" s="364"/>
      <c r="F63" s="96" t="str">
        <f t="shared" si="4"/>
        <v/>
      </c>
      <c r="G63" s="95" t="str">
        <f t="shared" si="5"/>
        <v/>
      </c>
      <c r="H63" s="360" t="str">
        <f t="shared" si="6"/>
        <v/>
      </c>
      <c r="I63" s="361"/>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2" t="str">
        <f>IF('Bilan Groupe Compétences'!A65="","",'Bilan Groupe Compétences'!A65)</f>
        <v/>
      </c>
      <c r="B64" s="363"/>
      <c r="C64" s="363"/>
      <c r="D64" s="363"/>
      <c r="E64" s="364"/>
      <c r="F64" s="96" t="str">
        <f t="shared" si="4"/>
        <v/>
      </c>
      <c r="G64" s="95" t="str">
        <f t="shared" si="5"/>
        <v/>
      </c>
      <c r="H64" s="360" t="str">
        <f t="shared" si="6"/>
        <v/>
      </c>
      <c r="I64" s="361"/>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2" t="str">
        <f>IF('Bilan Groupe Compétences'!A66="","",'Bilan Groupe Compétences'!A66)</f>
        <v/>
      </c>
      <c r="B65" s="363"/>
      <c r="C65" s="363"/>
      <c r="D65" s="363"/>
      <c r="E65" s="364"/>
      <c r="F65" s="96" t="str">
        <f t="shared" si="4"/>
        <v/>
      </c>
      <c r="G65" s="95" t="str">
        <f t="shared" si="5"/>
        <v/>
      </c>
      <c r="H65" s="360" t="str">
        <f t="shared" si="6"/>
        <v/>
      </c>
      <c r="I65" s="361"/>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2" t="str">
        <f>IF('Bilan Groupe Compétences'!A67="","",'Bilan Groupe Compétences'!A67)</f>
        <v/>
      </c>
      <c r="B66" s="363"/>
      <c r="C66" s="363"/>
      <c r="D66" s="363"/>
      <c r="E66" s="364"/>
      <c r="F66" s="96" t="str">
        <f t="shared" si="4"/>
        <v/>
      </c>
      <c r="G66" s="95" t="str">
        <f t="shared" si="5"/>
        <v/>
      </c>
      <c r="H66" s="360" t="str">
        <f t="shared" si="6"/>
        <v/>
      </c>
      <c r="I66" s="361"/>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2" t="str">
        <f>IF('Bilan Groupe Compétences'!A68="","",'Bilan Groupe Compétences'!A68)</f>
        <v/>
      </c>
      <c r="B67" s="363"/>
      <c r="C67" s="363"/>
      <c r="D67" s="363"/>
      <c r="E67" s="364"/>
      <c r="F67" s="96" t="str">
        <f t="shared" si="4"/>
        <v/>
      </c>
      <c r="G67" s="95" t="str">
        <f t="shared" si="5"/>
        <v/>
      </c>
      <c r="H67" s="360" t="str">
        <f t="shared" si="6"/>
        <v/>
      </c>
      <c r="I67" s="361"/>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2" t="str">
        <f>IF('Bilan Groupe Compétences'!A69="","",'Bilan Groupe Compétences'!A69)</f>
        <v/>
      </c>
      <c r="B68" s="363"/>
      <c r="C68" s="363"/>
      <c r="D68" s="363"/>
      <c r="E68" s="364"/>
      <c r="F68" s="96" t="str">
        <f t="shared" si="4"/>
        <v/>
      </c>
      <c r="G68" s="95" t="str">
        <f t="shared" si="5"/>
        <v/>
      </c>
      <c r="H68" s="360" t="str">
        <f t="shared" si="6"/>
        <v/>
      </c>
      <c r="I68" s="361"/>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2" t="str">
        <f>IF('Bilan Groupe Compétences'!A70="","",'Bilan Groupe Compétences'!A70)</f>
        <v/>
      </c>
      <c r="B69" s="363"/>
      <c r="C69" s="363"/>
      <c r="D69" s="363"/>
      <c r="E69" s="379"/>
      <c r="F69" s="96" t="str">
        <f t="shared" si="4"/>
        <v/>
      </c>
      <c r="G69" s="95" t="str">
        <f t="shared" si="5"/>
        <v/>
      </c>
      <c r="H69" s="360" t="str">
        <f t="shared" si="6"/>
        <v/>
      </c>
      <c r="I69" s="361"/>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2" t="str">
        <f>IF('Bilan Groupe Compétences'!A71="","",'Bilan Groupe Compétences'!A71)</f>
        <v/>
      </c>
      <c r="B70" s="363"/>
      <c r="C70" s="363"/>
      <c r="D70" s="363"/>
      <c r="E70" s="379"/>
      <c r="F70" s="96" t="str">
        <f t="shared" si="4"/>
        <v/>
      </c>
      <c r="G70" s="95" t="str">
        <f t="shared" si="5"/>
        <v/>
      </c>
      <c r="H70" s="360" t="str">
        <f t="shared" si="6"/>
        <v/>
      </c>
      <c r="I70" s="361"/>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6" t="str">
        <f>IF('Bilan Groupe Compétences'!A72="","",'Bilan Groupe Compétences'!A72)</f>
        <v/>
      </c>
      <c r="B71" s="337"/>
      <c r="C71" s="337"/>
      <c r="D71" s="337"/>
      <c r="E71" s="338"/>
      <c r="F71" s="98" t="str">
        <f t="shared" si="4"/>
        <v/>
      </c>
      <c r="G71" s="99" t="str">
        <f t="shared" si="5"/>
        <v/>
      </c>
      <c r="H71" s="380" t="str">
        <f t="shared" si="6"/>
        <v/>
      </c>
      <c r="I71" s="381"/>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127</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132</v>
      </c>
      <c r="HT300" s="10" t="str">
        <f ca="1">IF(COUNTA($HV$300:$JS$300)-COUNTIF($HV$300:$JS$300,"")=0,$HI$307,IF(COUNTIF(HV306:JS306,$HI$307)=COUNTA($J$6:$BG$6)-COUNTIF($J$6:$BG$6,""),$HI$307,IF(AND(COUNTA($J$7:$BG$7)-COUNTIF($J$7:$BG$7,$HI$307)=COUNTIF($J$7:$BG$7,$HI$306),COUNTA($J$12:$BG$71)=COUNTIF($J$12:$BG$71,$HI$306)),$HI$306,SUM(HV300:JS300)/SUM(HV305:JS305))))</f>
        <v>NC</v>
      </c>
      <c r="HU300" s="16" t="s">
        <v>130</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133</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1629" priority="22" operator="equal">
      <formula>20</formula>
    </cfRule>
    <cfRule type="cellIs" dxfId="1628" priority="23" operator="between">
      <formula>15</formula>
      <formula>19.9999999999999</formula>
    </cfRule>
    <cfRule type="cellIs" dxfId="1627" priority="24" operator="between">
      <formula>10</formula>
      <formula>14.9999999999999</formula>
    </cfRule>
    <cfRule type="containsBlanks" dxfId="1626" priority="25" stopIfTrue="1">
      <formula>LEN(TRIM(J5))=0</formula>
    </cfRule>
    <cfRule type="cellIs" dxfId="1625" priority="26" operator="between">
      <formula>5</formula>
      <formula>9.999999999999</formula>
    </cfRule>
    <cfRule type="cellIs" dxfId="1624" priority="27" operator="between">
      <formula>0</formula>
      <formula>4.99999999999999</formula>
    </cfRule>
  </conditionalFormatting>
  <conditionalFormatting sqref="J6:BG6">
    <cfRule type="cellIs" dxfId="1623" priority="16" operator="equal">
      <formula>20</formula>
    </cfRule>
    <cfRule type="cellIs" dxfId="1622" priority="17" operator="between">
      <formula>15</formula>
      <formula>19.9999999999999</formula>
    </cfRule>
    <cfRule type="cellIs" dxfId="1621" priority="18" operator="between">
      <formula>10</formula>
      <formula>14.9999999999999</formula>
    </cfRule>
    <cfRule type="containsBlanks" dxfId="1620" priority="19" stopIfTrue="1">
      <formula>LEN(TRIM(J6))=0</formula>
    </cfRule>
    <cfRule type="cellIs" dxfId="1619" priority="20" operator="between">
      <formula>5</formula>
      <formula>9.999999999999</formula>
    </cfRule>
    <cfRule type="cellIs" dxfId="1618" priority="21" operator="between">
      <formula>0</formula>
      <formula>4.99999999999999</formula>
    </cfRule>
  </conditionalFormatting>
  <conditionalFormatting sqref="F12:G71">
    <cfRule type="cellIs" dxfId="1617" priority="10" operator="equal">
      <formula>20</formula>
    </cfRule>
    <cfRule type="cellIs" dxfId="1616" priority="11" operator="between">
      <formula>15</formula>
      <formula>19.9999999999999</formula>
    </cfRule>
    <cfRule type="cellIs" dxfId="1615" priority="12" operator="between">
      <formula>10</formula>
      <formula>14.9999999999999</formula>
    </cfRule>
    <cfRule type="containsBlanks" dxfId="1614" priority="13" stopIfTrue="1">
      <formula>LEN(TRIM(F12))=0</formula>
    </cfRule>
    <cfRule type="cellIs" dxfId="1613" priority="14" operator="between">
      <formula>5</formula>
      <formula>9.999999999999</formula>
    </cfRule>
    <cfRule type="cellIs" dxfId="1612" priority="15" operator="between">
      <formula>0</formula>
      <formula>4.99999999999999</formula>
    </cfRule>
  </conditionalFormatting>
  <conditionalFormatting sqref="A7">
    <cfRule type="cellIs" dxfId="1611" priority="4" operator="equal">
      <formula>20</formula>
    </cfRule>
    <cfRule type="cellIs" dxfId="1610" priority="5" operator="between">
      <formula>15</formula>
      <formula>19.9999999999999</formula>
    </cfRule>
    <cfRule type="cellIs" dxfId="1609" priority="6" operator="between">
      <formula>10</formula>
      <formula>14.9999999999999</formula>
    </cfRule>
    <cfRule type="containsBlanks" dxfId="1608" priority="7" stopIfTrue="1">
      <formula>LEN(TRIM(A7))=0</formula>
    </cfRule>
    <cfRule type="cellIs" dxfId="1607" priority="8" operator="between">
      <formula>5</formula>
      <formula>9.999999999999</formula>
    </cfRule>
    <cfRule type="cellIs" dxfId="1606" priority="9" operator="between">
      <formula>0</formula>
      <formula>4.99999999999999</formula>
    </cfRule>
  </conditionalFormatting>
  <conditionalFormatting sqref="C5">
    <cfRule type="cellIs" dxfId="1605" priority="3" operator="equal">
      <formula>20</formula>
    </cfRule>
  </conditionalFormatting>
  <conditionalFormatting sqref="J12:BG71 H12:H71">
    <cfRule type="cellIs" dxfId="1604" priority="28" stopIfTrue="1" operator="equal">
      <formula>$HI$301</formula>
    </cfRule>
    <cfRule type="cellIs" dxfId="1603" priority="29" stopIfTrue="1" operator="equal">
      <formula>$HI$302</formula>
    </cfRule>
    <cfRule type="cellIs" dxfId="1602" priority="30" stopIfTrue="1" operator="equal">
      <formula>$HI$303</formula>
    </cfRule>
    <cfRule type="cellIs" dxfId="1601" priority="31" stopIfTrue="1" operator="equal">
      <formula>$HI$304</formula>
    </cfRule>
    <cfRule type="cellIs" dxfId="1600" priority="32" stopIfTrue="1" operator="equal">
      <formula>$HI$305</formula>
    </cfRule>
    <cfRule type="cellIs" dxfId="1599" priority="33" stopIfTrue="1" operator="equal">
      <formula>$HI$306</formula>
    </cfRule>
  </conditionalFormatting>
  <conditionalFormatting sqref="J7:BG7">
    <cfRule type="cellIs" dxfId="1598" priority="34" operator="equal">
      <formula>$HI$306</formula>
    </cfRule>
    <cfRule type="cellIs" dxfId="1597" priority="35" operator="equal">
      <formula>$HI$305</formula>
    </cfRule>
    <cfRule type="cellIs" dxfId="1596" priority="36" operator="equal">
      <formula>$HI$304</formula>
    </cfRule>
    <cfRule type="cellIs" dxfId="1595" priority="37" operator="equal">
      <formula>$HI$303</formula>
    </cfRule>
    <cfRule type="cellIs" dxfId="1594" priority="38" operator="equal">
      <formula>$HI$302</formula>
    </cfRule>
    <cfRule type="cellIs" dxfId="1593" priority="39" operator="equal">
      <formula>$HI$301</formula>
    </cfRule>
    <cfRule type="cellIs" dxfId="1592" priority="40" operator="equal">
      <formula>20</formula>
    </cfRule>
    <cfRule type="cellIs" dxfId="1591" priority="41" operator="between">
      <formula>15</formula>
      <formula>19.9999999999999</formula>
    </cfRule>
    <cfRule type="cellIs" dxfId="1590" priority="42" operator="between">
      <formula>10</formula>
      <formula>14.9999999999999</formula>
    </cfRule>
    <cfRule type="containsBlanks" dxfId="1589" priority="43" stopIfTrue="1">
      <formula>LEN(TRIM(J7))=0</formula>
    </cfRule>
    <cfRule type="cellIs" dxfId="1588" priority="44" operator="between">
      <formula>5</formula>
      <formula>9.999999999999</formula>
    </cfRule>
    <cfRule type="cellIs" dxfId="1587" priority="45" operator="between">
      <formula>0</formula>
      <formula>4.99999999999999</formula>
    </cfRule>
  </conditionalFormatting>
  <conditionalFormatting sqref="A7:B8">
    <cfRule type="cellIs" dxfId="1586" priority="46" operator="equal">
      <formula>$HI$306</formula>
    </cfRule>
  </conditionalFormatting>
  <dataValidations count="3">
    <dataValidation type="list" allowBlank="1" showInputMessage="1" showErrorMessage="1" sqref="J8:BG8">
      <formula1>$HP$301:$HP$329</formula1>
    </dataValidation>
    <dataValidation type="list" allowBlank="1" showInputMessage="1" showErrorMessage="1" sqref="J7:BG7">
      <formula1>$HI$301:$HI$348</formula1>
    </dataValidation>
    <dataValidation type="list" allowBlank="1" showInputMessage="1" showErrorMessage="1" sqref="J12:BG71">
      <formula1>$HI$301:$HI$306</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8B919545-F4D7-4277-A025-1FAE81B8B793}">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A44EB10F-C66B-4324-BF9C-B942FA0F3F76}">
            <xm:f>'Classe, période, dates, coef'!$DW$301</xm:f>
            <x14:dxf>
              <font>
                <color rgb="FFFF0000"/>
              </font>
              <fill>
                <patternFill>
                  <bgColor rgb="FFFFCCCC"/>
                </patternFill>
              </fill>
            </x14:dxf>
          </x14:cfRule>
          <xm:sqref>A2:I4</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S430"/>
  <sheetViews>
    <sheetView showGridLines="0" zoomScaleNormal="100" workbookViewId="0">
      <pane xSplit="9" ySplit="11" topLeftCell="J12" activePane="bottomRight" state="frozen"/>
      <selection activeCell="Y22" sqref="Y22"/>
      <selection pane="topRight" activeCell="Y22" sqref="Y22"/>
      <selection pane="bottomLeft" activeCell="Y22" sqref="Y22"/>
      <selection pane="bottomRight" activeCell="J12" sqref="J12"/>
    </sheetView>
  </sheetViews>
  <sheetFormatPr baseColWidth="10" defaultRowHeight="12.75" x14ac:dyDescent="0.2"/>
  <cols>
    <col min="1" max="1" width="12.7109375" style="9" customWidth="1"/>
    <col min="2" max="2" width="11.140625" style="9" customWidth="1"/>
    <col min="3" max="3" width="12.140625" style="9" customWidth="1"/>
    <col min="4" max="5" width="3.42578125" style="9" customWidth="1"/>
    <col min="6" max="7" width="10.28515625" style="9" customWidth="1"/>
    <col min="8" max="8" width="5.42578125" style="9" customWidth="1"/>
    <col min="9" max="9" width="3.42578125" style="9" customWidth="1"/>
    <col min="10" max="59" width="4.5703125" style="9" customWidth="1"/>
    <col min="60" max="107" width="3.42578125" style="9" customWidth="1"/>
    <col min="108" max="108" width="8.140625" style="9" customWidth="1"/>
    <col min="109" max="109" width="8.140625" style="28" customWidth="1"/>
    <col min="110" max="110" width="4.28515625" style="28" customWidth="1"/>
    <col min="111" max="111" width="6.5703125" style="9" customWidth="1"/>
    <col min="112" max="115" width="5" style="9" customWidth="1"/>
    <col min="116" max="116" width="11.140625" style="9" customWidth="1"/>
    <col min="117" max="118" width="8" style="9" customWidth="1"/>
    <col min="119" max="119" width="11.42578125" style="9" customWidth="1"/>
    <col min="120" max="120" width="7.28515625" style="9" customWidth="1"/>
    <col min="121" max="121" width="9.85546875" style="9" customWidth="1"/>
    <col min="122" max="122" width="8.85546875" style="9" customWidth="1"/>
    <col min="123" max="123" width="28" style="9" customWidth="1"/>
    <col min="124" max="184" width="11.42578125" style="9" customWidth="1"/>
    <col min="185" max="210" width="11.42578125" style="9"/>
    <col min="211" max="213" width="11.42578125" style="9" customWidth="1"/>
    <col min="214" max="279" width="11.42578125" style="9" hidden="1" customWidth="1"/>
    <col min="280" max="282" width="11.42578125" style="9" customWidth="1"/>
    <col min="283" max="16384" width="11.42578125" style="9"/>
  </cols>
  <sheetData>
    <row r="1" spans="1:127" ht="33.75" customHeight="1" x14ac:dyDescent="0.2">
      <c r="A1" s="32"/>
      <c r="B1" s="357" t="str">
        <f>IF(OR('Classe, période, dates, coef'!A7="",'Classe, période, dates, coef'!A14=""),'Bilan Groupe Compétences'!B3,CONCATENATE('Classe, période, dates, coef'!A7,"  ~  Période : ",'Classe, période, dates, coef'!A14))</f>
        <v>Affichage classe et période : Complétez l'onglet ''Classe, période, dates, coef''</v>
      </c>
      <c r="C1" s="357"/>
      <c r="D1" s="357"/>
      <c r="E1" s="357"/>
      <c r="F1" s="357"/>
      <c r="G1" s="357"/>
      <c r="H1" s="357"/>
      <c r="I1" s="357"/>
      <c r="J1" s="111" t="str">
        <f>CONCATENATE("   ",'Bilan Groupe Compétences'!DW303)</f>
        <v xml:space="preserve">   Seconde Relation Client ~ Livret de compétence</v>
      </c>
      <c r="K1" s="57"/>
      <c r="L1" s="57"/>
      <c r="M1" s="57"/>
      <c r="N1" s="57"/>
      <c r="O1" s="57"/>
      <c r="P1" s="57"/>
      <c r="Q1" s="57"/>
      <c r="R1" s="57"/>
      <c r="S1" s="57"/>
      <c r="T1" s="57"/>
      <c r="U1" s="57"/>
      <c r="V1" s="57"/>
      <c r="W1" s="57"/>
      <c r="Y1" s="111" t="str">
        <f>'Bilan Groupe Compétences'!DX303</f>
        <v>&gt; Disponible sur ecogest.ac-grenoble.fr</v>
      </c>
      <c r="Z1" s="57"/>
      <c r="AA1" s="57"/>
      <c r="AB1" s="57"/>
      <c r="AC1" s="57"/>
      <c r="AD1" s="57"/>
      <c r="AE1" s="57"/>
      <c r="AF1" s="57"/>
      <c r="AG1" s="57"/>
      <c r="AH1" s="57"/>
      <c r="AI1" s="57"/>
      <c r="AJ1" s="57"/>
      <c r="AK1" s="57"/>
      <c r="AL1" s="57"/>
      <c r="AN1" s="111" t="str">
        <f>'Bilan Groupe Compétences'!DY303</f>
        <v>&gt; Rénovation Bac Pro Métiers Commerce Vente Accueil</v>
      </c>
      <c r="AO1" s="57"/>
      <c r="AP1" s="57"/>
      <c r="AQ1" s="57"/>
      <c r="AR1" s="57"/>
      <c r="AS1" s="57"/>
      <c r="AT1" s="57"/>
      <c r="AU1" s="57"/>
      <c r="AV1" s="57"/>
      <c r="AW1" s="57"/>
      <c r="AX1" s="57"/>
      <c r="AY1" s="57"/>
      <c r="AZ1" s="57"/>
      <c r="BA1" s="57"/>
      <c r="BB1" s="57"/>
      <c r="BC1" s="57"/>
      <c r="BD1" s="57"/>
      <c r="BE1" s="57"/>
      <c r="BF1" s="57"/>
      <c r="BG1" s="57"/>
    </row>
    <row r="2" spans="1:127" ht="11.25" customHeight="1" x14ac:dyDescent="0.2">
      <c r="A2" s="355" t="str">
        <f ca="1">IF(INDEX($HF$301:$HG$338,MATCH(RIGHT(CELL("nomfichier",$HF$301),2),$HF$301:$HF$338,0),2)=0,'Classe, période, dates, coef'!DW301,INDEX($HF$301:$HG$338,MATCH(RIGHT(CELL("nomfichier",$HF$301),2),$HF$301:$HF$338,0),2))</f>
        <v>Nom élève &gt; Complétez l'onglet ''Classe, période, dates, coef''</v>
      </c>
      <c r="B2" s="355"/>
      <c r="C2" s="355"/>
      <c r="D2" s="355"/>
      <c r="E2" s="355"/>
      <c r="F2" s="355"/>
      <c r="G2" s="355"/>
      <c r="H2" s="355"/>
      <c r="I2" s="355"/>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row>
    <row r="3" spans="1:127" ht="13.5" customHeight="1" x14ac:dyDescent="0.2">
      <c r="A3" s="355"/>
      <c r="B3" s="355"/>
      <c r="C3" s="355"/>
      <c r="D3" s="355"/>
      <c r="E3" s="355"/>
      <c r="F3" s="355"/>
      <c r="G3" s="355"/>
      <c r="H3" s="355"/>
      <c r="I3" s="355"/>
      <c r="J3" s="208" t="str">
        <f>'Bilan Groupe Compétences'!E6</f>
        <v xml:space="preserve">    Enseignant.e.s : Complétez l'onglet ''Classe, période, dates''</v>
      </c>
      <c r="K3" s="56"/>
      <c r="L3" s="56"/>
      <c r="M3" s="56"/>
      <c r="N3" s="56"/>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row>
    <row r="4" spans="1:127" ht="11.25" customHeight="1" thickBot="1" x14ac:dyDescent="0.25">
      <c r="A4" s="356"/>
      <c r="B4" s="356"/>
      <c r="C4" s="356"/>
      <c r="D4" s="356"/>
      <c r="E4" s="356"/>
      <c r="F4" s="356"/>
      <c r="G4" s="356"/>
      <c r="H4" s="356"/>
      <c r="I4" s="356"/>
    </row>
    <row r="5" spans="1:127" ht="21" customHeight="1" thickTop="1" x14ac:dyDescent="0.2">
      <c r="A5" s="365" t="s">
        <v>49</v>
      </c>
      <c r="B5" s="366"/>
      <c r="C5" s="382" t="s">
        <v>75</v>
      </c>
      <c r="D5" s="55">
        <v>4</v>
      </c>
      <c r="E5" s="385" t="s">
        <v>99</v>
      </c>
      <c r="F5" s="385"/>
      <c r="G5" s="385"/>
      <c r="H5" s="385"/>
      <c r="I5" s="89">
        <v>4</v>
      </c>
      <c r="J5" s="58" t="str">
        <f t="shared" ref="J5:BG5" si="0">IF(COUNTA(J$12:J$71)=0,"",(COUNTIF(J$12:J$71,$HI$305)*$HK$305+COUNTIF(J$12:J$71,$HI$304)*$HK$304+COUNTIF(J$12:J$71,$HI$303)*$HK$303+COUNTIF(J$12:J$71,$HI$302)*$HK$302+COUNTIF(J$12:J$71,$HI$301)*$HK$301)/COUNTA(J$12:J$71))</f>
        <v/>
      </c>
      <c r="K5" s="58" t="str">
        <f t="shared" si="0"/>
        <v/>
      </c>
      <c r="L5" s="58" t="str">
        <f t="shared" si="0"/>
        <v/>
      </c>
      <c r="M5" s="58" t="str">
        <f t="shared" si="0"/>
        <v/>
      </c>
      <c r="N5" s="58" t="str">
        <f t="shared" si="0"/>
        <v/>
      </c>
      <c r="O5" s="58" t="str">
        <f t="shared" si="0"/>
        <v/>
      </c>
      <c r="P5" s="58" t="str">
        <f t="shared" si="0"/>
        <v/>
      </c>
      <c r="Q5" s="58" t="str">
        <f t="shared" si="0"/>
        <v/>
      </c>
      <c r="R5" s="58" t="str">
        <f t="shared" si="0"/>
        <v/>
      </c>
      <c r="S5" s="58" t="str">
        <f t="shared" si="0"/>
        <v/>
      </c>
      <c r="T5" s="58" t="str">
        <f t="shared" si="0"/>
        <v/>
      </c>
      <c r="U5" s="58" t="str">
        <f t="shared" si="0"/>
        <v/>
      </c>
      <c r="V5" s="58" t="str">
        <f t="shared" si="0"/>
        <v/>
      </c>
      <c r="W5" s="58" t="str">
        <f t="shared" si="0"/>
        <v/>
      </c>
      <c r="X5" s="58" t="str">
        <f t="shared" si="0"/>
        <v/>
      </c>
      <c r="Y5" s="58" t="str">
        <f t="shared" si="0"/>
        <v/>
      </c>
      <c r="Z5" s="58" t="str">
        <f t="shared" si="0"/>
        <v/>
      </c>
      <c r="AA5" s="58" t="str">
        <f t="shared" si="0"/>
        <v/>
      </c>
      <c r="AB5" s="58" t="str">
        <f t="shared" si="0"/>
        <v/>
      </c>
      <c r="AC5" s="58" t="str">
        <f t="shared" si="0"/>
        <v/>
      </c>
      <c r="AD5" s="58" t="str">
        <f t="shared" si="0"/>
        <v/>
      </c>
      <c r="AE5" s="58" t="str">
        <f t="shared" si="0"/>
        <v/>
      </c>
      <c r="AF5" s="58" t="str">
        <f t="shared" si="0"/>
        <v/>
      </c>
      <c r="AG5" s="58" t="str">
        <f t="shared" si="0"/>
        <v/>
      </c>
      <c r="AH5" s="58" t="str">
        <f t="shared" si="0"/>
        <v/>
      </c>
      <c r="AI5" s="58" t="str">
        <f t="shared" si="0"/>
        <v/>
      </c>
      <c r="AJ5" s="58" t="str">
        <f t="shared" si="0"/>
        <v/>
      </c>
      <c r="AK5" s="58" t="str">
        <f t="shared" si="0"/>
        <v/>
      </c>
      <c r="AL5" s="58" t="str">
        <f t="shared" si="0"/>
        <v/>
      </c>
      <c r="AM5" s="58" t="str">
        <f t="shared" si="0"/>
        <v/>
      </c>
      <c r="AN5" s="58" t="str">
        <f t="shared" si="0"/>
        <v/>
      </c>
      <c r="AO5" s="58" t="str">
        <f t="shared" si="0"/>
        <v/>
      </c>
      <c r="AP5" s="58" t="str">
        <f t="shared" si="0"/>
        <v/>
      </c>
      <c r="AQ5" s="58" t="str">
        <f t="shared" si="0"/>
        <v/>
      </c>
      <c r="AR5" s="58" t="str">
        <f t="shared" si="0"/>
        <v/>
      </c>
      <c r="AS5" s="58" t="str">
        <f t="shared" si="0"/>
        <v/>
      </c>
      <c r="AT5" s="58" t="str">
        <f t="shared" si="0"/>
        <v/>
      </c>
      <c r="AU5" s="58" t="str">
        <f t="shared" si="0"/>
        <v/>
      </c>
      <c r="AV5" s="58" t="str">
        <f t="shared" si="0"/>
        <v/>
      </c>
      <c r="AW5" s="58" t="str">
        <f t="shared" si="0"/>
        <v/>
      </c>
      <c r="AX5" s="58" t="str">
        <f t="shared" si="0"/>
        <v/>
      </c>
      <c r="AY5" s="58" t="str">
        <f t="shared" si="0"/>
        <v/>
      </c>
      <c r="AZ5" s="58" t="str">
        <f t="shared" si="0"/>
        <v/>
      </c>
      <c r="BA5" s="58" t="str">
        <f t="shared" si="0"/>
        <v/>
      </c>
      <c r="BB5" s="58" t="str">
        <f t="shared" si="0"/>
        <v/>
      </c>
      <c r="BC5" s="58" t="str">
        <f t="shared" si="0"/>
        <v/>
      </c>
      <c r="BD5" s="58" t="str">
        <f t="shared" si="0"/>
        <v/>
      </c>
      <c r="BE5" s="58" t="str">
        <f t="shared" si="0"/>
        <v/>
      </c>
      <c r="BF5" s="58" t="str">
        <f t="shared" si="0"/>
        <v/>
      </c>
      <c r="BG5" s="59" t="str">
        <f t="shared" si="0"/>
        <v/>
      </c>
      <c r="DF5" s="9"/>
      <c r="DG5" s="28"/>
      <c r="DI5" s="28"/>
      <c r="DK5" s="28"/>
      <c r="DO5" s="28"/>
      <c r="DQ5" s="28"/>
      <c r="DS5" s="28"/>
      <c r="DU5" s="28"/>
      <c r="DW5" s="28"/>
    </row>
    <row r="6" spans="1:127" ht="21" customHeight="1" thickBot="1" x14ac:dyDescent="0.25">
      <c r="A6" s="367"/>
      <c r="B6" s="368"/>
      <c r="C6" s="383"/>
      <c r="D6" s="90">
        <v>4</v>
      </c>
      <c r="E6" s="386" t="s">
        <v>100</v>
      </c>
      <c r="F6" s="386"/>
      <c r="G6" s="386"/>
      <c r="H6" s="386"/>
      <c r="I6" s="91">
        <v>4</v>
      </c>
      <c r="J6" s="60" t="str">
        <f t="shared" ref="J6:BG6" si="1">IF(COUNTA(J$12:J$71)=0,"",(COUNTIF(J$12:J$71,$HI$304)*$HJ$304+COUNTIF(J$12:J$71,$HI$303)*$HJ$303+COUNTIF(J$12:J$71,$HI$302)*$HJ$302+COUNTIF(J$12:J$71,$HI$301)*$HJ$301)/COUNTA(J$12:J$71))</f>
        <v/>
      </c>
      <c r="K6" s="60" t="str">
        <f t="shared" si="1"/>
        <v/>
      </c>
      <c r="L6" s="60" t="str">
        <f t="shared" si="1"/>
        <v/>
      </c>
      <c r="M6" s="60" t="str">
        <f t="shared" si="1"/>
        <v/>
      </c>
      <c r="N6" s="60" t="str">
        <f t="shared" si="1"/>
        <v/>
      </c>
      <c r="O6" s="60" t="str">
        <f t="shared" si="1"/>
        <v/>
      </c>
      <c r="P6" s="60" t="str">
        <f t="shared" si="1"/>
        <v/>
      </c>
      <c r="Q6" s="60" t="str">
        <f t="shared" si="1"/>
        <v/>
      </c>
      <c r="R6" s="60" t="str">
        <f t="shared" si="1"/>
        <v/>
      </c>
      <c r="S6" s="60" t="str">
        <f t="shared" si="1"/>
        <v/>
      </c>
      <c r="T6" s="60" t="str">
        <f t="shared" si="1"/>
        <v/>
      </c>
      <c r="U6" s="60" t="str">
        <f t="shared" si="1"/>
        <v/>
      </c>
      <c r="V6" s="60" t="str">
        <f t="shared" si="1"/>
        <v/>
      </c>
      <c r="W6" s="60" t="str">
        <f t="shared" si="1"/>
        <v/>
      </c>
      <c r="X6" s="60" t="str">
        <f t="shared" si="1"/>
        <v/>
      </c>
      <c r="Y6" s="60" t="str">
        <f t="shared" si="1"/>
        <v/>
      </c>
      <c r="Z6" s="60" t="str">
        <f t="shared" si="1"/>
        <v/>
      </c>
      <c r="AA6" s="60" t="str">
        <f t="shared" si="1"/>
        <v/>
      </c>
      <c r="AB6" s="60" t="str">
        <f t="shared" si="1"/>
        <v/>
      </c>
      <c r="AC6" s="60" t="str">
        <f t="shared" si="1"/>
        <v/>
      </c>
      <c r="AD6" s="60" t="str">
        <f t="shared" si="1"/>
        <v/>
      </c>
      <c r="AE6" s="60" t="str">
        <f t="shared" si="1"/>
        <v/>
      </c>
      <c r="AF6" s="60" t="str">
        <f t="shared" si="1"/>
        <v/>
      </c>
      <c r="AG6" s="60" t="str">
        <f t="shared" si="1"/>
        <v/>
      </c>
      <c r="AH6" s="60" t="str">
        <f t="shared" si="1"/>
        <v/>
      </c>
      <c r="AI6" s="60" t="str">
        <f t="shared" si="1"/>
        <v/>
      </c>
      <c r="AJ6" s="60" t="str">
        <f t="shared" si="1"/>
        <v/>
      </c>
      <c r="AK6" s="60" t="str">
        <f t="shared" si="1"/>
        <v/>
      </c>
      <c r="AL6" s="60" t="str">
        <f t="shared" si="1"/>
        <v/>
      </c>
      <c r="AM6" s="60" t="str">
        <f t="shared" si="1"/>
        <v/>
      </c>
      <c r="AN6" s="60" t="str">
        <f t="shared" si="1"/>
        <v/>
      </c>
      <c r="AO6" s="60" t="str">
        <f t="shared" si="1"/>
        <v/>
      </c>
      <c r="AP6" s="60" t="str">
        <f t="shared" si="1"/>
        <v/>
      </c>
      <c r="AQ6" s="60" t="str">
        <f t="shared" si="1"/>
        <v/>
      </c>
      <c r="AR6" s="60" t="str">
        <f t="shared" si="1"/>
        <v/>
      </c>
      <c r="AS6" s="60" t="str">
        <f t="shared" si="1"/>
        <v/>
      </c>
      <c r="AT6" s="60" t="str">
        <f t="shared" si="1"/>
        <v/>
      </c>
      <c r="AU6" s="60" t="str">
        <f t="shared" si="1"/>
        <v/>
      </c>
      <c r="AV6" s="60" t="str">
        <f t="shared" si="1"/>
        <v/>
      </c>
      <c r="AW6" s="60" t="str">
        <f t="shared" si="1"/>
        <v/>
      </c>
      <c r="AX6" s="60" t="str">
        <f t="shared" si="1"/>
        <v/>
      </c>
      <c r="AY6" s="60" t="str">
        <f t="shared" si="1"/>
        <v/>
      </c>
      <c r="AZ6" s="60" t="str">
        <f t="shared" si="1"/>
        <v/>
      </c>
      <c r="BA6" s="60" t="str">
        <f t="shared" si="1"/>
        <v/>
      </c>
      <c r="BB6" s="60" t="str">
        <f t="shared" si="1"/>
        <v/>
      </c>
      <c r="BC6" s="60" t="str">
        <f t="shared" si="1"/>
        <v/>
      </c>
      <c r="BD6" s="60" t="str">
        <f t="shared" si="1"/>
        <v/>
      </c>
      <c r="BE6" s="60" t="str">
        <f t="shared" si="1"/>
        <v/>
      </c>
      <c r="BF6" s="60" t="str">
        <f t="shared" si="1"/>
        <v/>
      </c>
      <c r="BG6" s="61" t="str">
        <f t="shared" si="1"/>
        <v/>
      </c>
      <c r="DF6" s="9"/>
      <c r="DG6" s="28"/>
      <c r="DI6" s="28"/>
      <c r="DK6" s="28"/>
      <c r="DO6" s="28"/>
      <c r="DQ6" s="28"/>
      <c r="DS6" s="28"/>
      <c r="DU6" s="28"/>
      <c r="DW6" s="28"/>
    </row>
    <row r="7" spans="1:127" ht="40.5" customHeight="1" thickTop="1" thickBot="1" x14ac:dyDescent="0.25">
      <c r="A7" s="369" t="str">
        <f>IF(COUNTA(J5:BG6)-COUNTIF(J5:BG6,"")=0,"",IF(ISTEXT(HT300),HT300,ROUND(HT300,1)))</f>
        <v/>
      </c>
      <c r="B7" s="370"/>
      <c r="C7" s="383"/>
      <c r="D7" s="204">
        <v>4</v>
      </c>
      <c r="E7" s="203"/>
      <c r="F7" s="400" t="s">
        <v>122</v>
      </c>
      <c r="G7" s="400"/>
      <c r="H7" s="400"/>
      <c r="I7" s="204">
        <v>4</v>
      </c>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1"/>
      <c r="DF7" s="9"/>
      <c r="DG7" s="28"/>
      <c r="DI7" s="28"/>
      <c r="DK7" s="28"/>
      <c r="DO7" s="28"/>
      <c r="DQ7" s="28"/>
      <c r="DS7" s="28"/>
      <c r="DU7" s="28"/>
      <c r="DW7" s="28"/>
    </row>
    <row r="8" spans="1:127" ht="29.25" customHeight="1" thickTop="1" thickBot="1" x14ac:dyDescent="0.25">
      <c r="A8" s="371"/>
      <c r="B8" s="372"/>
      <c r="C8" s="384"/>
      <c r="D8" s="201">
        <v>4</v>
      </c>
      <c r="E8" s="202"/>
      <c r="F8" s="401" t="s">
        <v>232</v>
      </c>
      <c r="G8" s="401"/>
      <c r="H8" s="401"/>
      <c r="I8" s="201">
        <v>4</v>
      </c>
      <c r="J8" s="119" t="str">
        <f t="shared" ref="J8:BG8" ca="1" si="2">IF(OFFSET($HO$301,COLUMN(A:A)-1,0)=0,"",OFFSET($HO$301,COLUMN(A:A)-1,0))</f>
        <v/>
      </c>
      <c r="K8" s="119" t="str">
        <f t="shared" ca="1" si="2"/>
        <v/>
      </c>
      <c r="L8" s="119" t="str">
        <f t="shared" ca="1" si="2"/>
        <v/>
      </c>
      <c r="M8" s="119" t="str">
        <f t="shared" ca="1" si="2"/>
        <v/>
      </c>
      <c r="N8" s="119" t="str">
        <f t="shared" ca="1" si="2"/>
        <v/>
      </c>
      <c r="O8" s="119" t="str">
        <f t="shared" ca="1" si="2"/>
        <v/>
      </c>
      <c r="P8" s="119" t="str">
        <f t="shared" ca="1" si="2"/>
        <v/>
      </c>
      <c r="Q8" s="119" t="str">
        <f t="shared" ca="1" si="2"/>
        <v/>
      </c>
      <c r="R8" s="119" t="str">
        <f t="shared" ca="1" si="2"/>
        <v/>
      </c>
      <c r="S8" s="119" t="str">
        <f t="shared" ca="1" si="2"/>
        <v/>
      </c>
      <c r="T8" s="119" t="str">
        <f t="shared" ca="1" si="2"/>
        <v/>
      </c>
      <c r="U8" s="119" t="str">
        <f t="shared" ca="1" si="2"/>
        <v/>
      </c>
      <c r="V8" s="119" t="str">
        <f t="shared" ca="1" si="2"/>
        <v/>
      </c>
      <c r="W8" s="119" t="str">
        <f t="shared" ca="1" si="2"/>
        <v/>
      </c>
      <c r="X8" s="119" t="str">
        <f t="shared" ca="1" si="2"/>
        <v/>
      </c>
      <c r="Y8" s="119" t="str">
        <f t="shared" ca="1" si="2"/>
        <v/>
      </c>
      <c r="Z8" s="119" t="str">
        <f t="shared" ca="1" si="2"/>
        <v/>
      </c>
      <c r="AA8" s="119" t="str">
        <f t="shared" ca="1" si="2"/>
        <v/>
      </c>
      <c r="AB8" s="119" t="str">
        <f t="shared" ca="1" si="2"/>
        <v/>
      </c>
      <c r="AC8" s="119" t="str">
        <f t="shared" ca="1" si="2"/>
        <v/>
      </c>
      <c r="AD8" s="119" t="str">
        <f t="shared" ca="1" si="2"/>
        <v/>
      </c>
      <c r="AE8" s="119" t="str">
        <f t="shared" ca="1" si="2"/>
        <v/>
      </c>
      <c r="AF8" s="119" t="str">
        <f t="shared" ca="1" si="2"/>
        <v/>
      </c>
      <c r="AG8" s="119" t="str">
        <f t="shared" ca="1" si="2"/>
        <v/>
      </c>
      <c r="AH8" s="119" t="str">
        <f t="shared" ca="1" si="2"/>
        <v/>
      </c>
      <c r="AI8" s="119" t="str">
        <f t="shared" ca="1" si="2"/>
        <v/>
      </c>
      <c r="AJ8" s="119" t="str">
        <f t="shared" ca="1" si="2"/>
        <v/>
      </c>
      <c r="AK8" s="119" t="str">
        <f t="shared" ca="1" si="2"/>
        <v/>
      </c>
      <c r="AL8" s="119" t="str">
        <f t="shared" ca="1" si="2"/>
        <v/>
      </c>
      <c r="AM8" s="119" t="str">
        <f t="shared" ca="1" si="2"/>
        <v/>
      </c>
      <c r="AN8" s="119" t="str">
        <f t="shared" ca="1" si="2"/>
        <v/>
      </c>
      <c r="AO8" s="119" t="str">
        <f t="shared" ca="1" si="2"/>
        <v/>
      </c>
      <c r="AP8" s="119" t="str">
        <f t="shared" ca="1" si="2"/>
        <v/>
      </c>
      <c r="AQ8" s="119" t="str">
        <f t="shared" ca="1" si="2"/>
        <v/>
      </c>
      <c r="AR8" s="119" t="str">
        <f t="shared" ca="1" si="2"/>
        <v/>
      </c>
      <c r="AS8" s="119" t="str">
        <f t="shared" ca="1" si="2"/>
        <v/>
      </c>
      <c r="AT8" s="119" t="str">
        <f t="shared" ca="1" si="2"/>
        <v/>
      </c>
      <c r="AU8" s="119" t="str">
        <f t="shared" ca="1" si="2"/>
        <v/>
      </c>
      <c r="AV8" s="119" t="str">
        <f t="shared" ca="1" si="2"/>
        <v/>
      </c>
      <c r="AW8" s="119" t="str">
        <f t="shared" ca="1" si="2"/>
        <v/>
      </c>
      <c r="AX8" s="119" t="str">
        <f t="shared" ca="1" si="2"/>
        <v/>
      </c>
      <c r="AY8" s="119" t="str">
        <f t="shared" ca="1" si="2"/>
        <v/>
      </c>
      <c r="AZ8" s="119" t="str">
        <f t="shared" ca="1" si="2"/>
        <v/>
      </c>
      <c r="BA8" s="119" t="str">
        <f t="shared" ca="1" si="2"/>
        <v/>
      </c>
      <c r="BB8" s="119" t="str">
        <f t="shared" ca="1" si="2"/>
        <v/>
      </c>
      <c r="BC8" s="119" t="str">
        <f t="shared" ca="1" si="2"/>
        <v/>
      </c>
      <c r="BD8" s="119" t="str">
        <f t="shared" ca="1" si="2"/>
        <v/>
      </c>
      <c r="BE8" s="119" t="str">
        <f t="shared" ca="1" si="2"/>
        <v/>
      </c>
      <c r="BF8" s="119" t="str">
        <f t="shared" ca="1" si="2"/>
        <v/>
      </c>
      <c r="BG8" s="120" t="str">
        <f t="shared" ca="1" si="2"/>
        <v/>
      </c>
      <c r="DF8" s="9"/>
      <c r="DG8" s="28"/>
      <c r="DI8" s="28"/>
      <c r="DK8" s="28"/>
      <c r="DO8" s="28"/>
      <c r="DQ8" s="28"/>
      <c r="DS8" s="28"/>
      <c r="DU8" s="28"/>
      <c r="DW8" s="28"/>
    </row>
    <row r="9" spans="1:127" ht="45" customHeight="1" thickTop="1" x14ac:dyDescent="0.2">
      <c r="A9" s="392" t="s">
        <v>22</v>
      </c>
      <c r="B9" s="393"/>
      <c r="C9" s="393"/>
      <c r="D9" s="393"/>
      <c r="E9" s="97">
        <v>4</v>
      </c>
      <c r="F9" s="387" t="s">
        <v>118</v>
      </c>
      <c r="G9" s="388"/>
      <c r="H9" s="388"/>
      <c r="I9" s="389"/>
      <c r="J9" s="375" t="str">
        <f t="shared" ref="J9:BG9" ca="1" si="3">IF(OFFSET($HN$301,COLUMN(A:A)-1,0)=0,"",OFFSET($HN$301,COLUMN(A:A)-1,0))</f>
        <v/>
      </c>
      <c r="K9" s="358" t="str">
        <f t="shared" ca="1" si="3"/>
        <v/>
      </c>
      <c r="L9" s="358" t="str">
        <f t="shared" ca="1" si="3"/>
        <v/>
      </c>
      <c r="M9" s="358" t="str">
        <f t="shared" ca="1" si="3"/>
        <v/>
      </c>
      <c r="N9" s="358" t="str">
        <f t="shared" ca="1" si="3"/>
        <v/>
      </c>
      <c r="O9" s="358" t="str">
        <f t="shared" ca="1" si="3"/>
        <v/>
      </c>
      <c r="P9" s="358" t="str">
        <f t="shared" ca="1" si="3"/>
        <v/>
      </c>
      <c r="Q9" s="358" t="str">
        <f t="shared" ca="1" si="3"/>
        <v/>
      </c>
      <c r="R9" s="358" t="str">
        <f t="shared" ca="1" si="3"/>
        <v/>
      </c>
      <c r="S9" s="358" t="str">
        <f t="shared" ca="1" si="3"/>
        <v/>
      </c>
      <c r="T9" s="358" t="str">
        <f t="shared" ca="1" si="3"/>
        <v/>
      </c>
      <c r="U9" s="358" t="str">
        <f t="shared" ca="1" si="3"/>
        <v/>
      </c>
      <c r="V9" s="358" t="str">
        <f t="shared" ca="1" si="3"/>
        <v/>
      </c>
      <c r="W9" s="358" t="str">
        <f t="shared" ca="1" si="3"/>
        <v/>
      </c>
      <c r="X9" s="358" t="str">
        <f t="shared" ca="1" si="3"/>
        <v/>
      </c>
      <c r="Y9" s="358" t="str">
        <f t="shared" ca="1" si="3"/>
        <v/>
      </c>
      <c r="Z9" s="358" t="str">
        <f t="shared" ca="1" si="3"/>
        <v/>
      </c>
      <c r="AA9" s="358" t="str">
        <f t="shared" ca="1" si="3"/>
        <v/>
      </c>
      <c r="AB9" s="358" t="str">
        <f t="shared" ca="1" si="3"/>
        <v/>
      </c>
      <c r="AC9" s="358" t="str">
        <f t="shared" ca="1" si="3"/>
        <v/>
      </c>
      <c r="AD9" s="358" t="str">
        <f t="shared" ca="1" si="3"/>
        <v/>
      </c>
      <c r="AE9" s="358" t="str">
        <f t="shared" ca="1" si="3"/>
        <v/>
      </c>
      <c r="AF9" s="358" t="str">
        <f t="shared" ca="1" si="3"/>
        <v/>
      </c>
      <c r="AG9" s="358" t="str">
        <f t="shared" ca="1" si="3"/>
        <v/>
      </c>
      <c r="AH9" s="358" t="str">
        <f t="shared" ca="1" si="3"/>
        <v/>
      </c>
      <c r="AI9" s="358" t="str">
        <f t="shared" ca="1" si="3"/>
        <v/>
      </c>
      <c r="AJ9" s="358" t="str">
        <f t="shared" ca="1" si="3"/>
        <v/>
      </c>
      <c r="AK9" s="358" t="str">
        <f t="shared" ca="1" si="3"/>
        <v/>
      </c>
      <c r="AL9" s="358" t="str">
        <f t="shared" ca="1" si="3"/>
        <v/>
      </c>
      <c r="AM9" s="358" t="str">
        <f t="shared" ca="1" si="3"/>
        <v/>
      </c>
      <c r="AN9" s="358" t="str">
        <f t="shared" ca="1" si="3"/>
        <v/>
      </c>
      <c r="AO9" s="358" t="str">
        <f t="shared" ca="1" si="3"/>
        <v/>
      </c>
      <c r="AP9" s="358" t="str">
        <f t="shared" ca="1" si="3"/>
        <v/>
      </c>
      <c r="AQ9" s="358" t="str">
        <f t="shared" ca="1" si="3"/>
        <v/>
      </c>
      <c r="AR9" s="358" t="str">
        <f t="shared" ca="1" si="3"/>
        <v/>
      </c>
      <c r="AS9" s="358" t="str">
        <f t="shared" ca="1" si="3"/>
        <v/>
      </c>
      <c r="AT9" s="358" t="str">
        <f t="shared" ca="1" si="3"/>
        <v/>
      </c>
      <c r="AU9" s="358" t="str">
        <f t="shared" ca="1" si="3"/>
        <v/>
      </c>
      <c r="AV9" s="358" t="str">
        <f t="shared" ca="1" si="3"/>
        <v/>
      </c>
      <c r="AW9" s="358" t="str">
        <f t="shared" ca="1" si="3"/>
        <v/>
      </c>
      <c r="AX9" s="358" t="str">
        <f t="shared" ca="1" si="3"/>
        <v/>
      </c>
      <c r="AY9" s="358" t="str">
        <f t="shared" ca="1" si="3"/>
        <v/>
      </c>
      <c r="AZ9" s="358" t="str">
        <f t="shared" ca="1" si="3"/>
        <v/>
      </c>
      <c r="BA9" s="358" t="str">
        <f t="shared" ca="1" si="3"/>
        <v/>
      </c>
      <c r="BB9" s="358" t="str">
        <f t="shared" ca="1" si="3"/>
        <v/>
      </c>
      <c r="BC9" s="358" t="str">
        <f t="shared" ca="1" si="3"/>
        <v/>
      </c>
      <c r="BD9" s="358" t="str">
        <f t="shared" ca="1" si="3"/>
        <v/>
      </c>
      <c r="BE9" s="358" t="str">
        <f t="shared" ca="1" si="3"/>
        <v/>
      </c>
      <c r="BF9" s="358" t="str">
        <f t="shared" ca="1" si="3"/>
        <v/>
      </c>
      <c r="BG9" s="373" t="str">
        <f t="shared" ca="1" si="3"/>
        <v/>
      </c>
      <c r="DF9" s="9"/>
      <c r="DG9" s="28"/>
      <c r="DI9" s="28"/>
      <c r="DK9" s="28"/>
      <c r="DO9" s="28"/>
      <c r="DQ9" s="28"/>
      <c r="DS9" s="28"/>
      <c r="DU9" s="28"/>
      <c r="DW9" s="28"/>
    </row>
    <row r="10" spans="1:127" ht="36" customHeight="1" x14ac:dyDescent="0.2">
      <c r="A10" s="394" t="s">
        <v>23</v>
      </c>
      <c r="B10" s="395"/>
      <c r="C10" s="395"/>
      <c r="D10" s="395"/>
      <c r="E10" s="396"/>
      <c r="F10" s="112" t="str">
        <f>E6</f>
        <v>Moyenne minimale indicative</v>
      </c>
      <c r="G10" s="113" t="str">
        <f>E5</f>
        <v>Moyenne maximale indicative</v>
      </c>
      <c r="H10" s="390" t="s">
        <v>77</v>
      </c>
      <c r="I10" s="391"/>
      <c r="J10" s="376"/>
      <c r="K10" s="359"/>
      <c r="L10" s="359"/>
      <c r="M10" s="359"/>
      <c r="N10" s="359"/>
      <c r="O10" s="359"/>
      <c r="P10" s="359"/>
      <c r="Q10" s="359"/>
      <c r="R10" s="359"/>
      <c r="S10" s="359"/>
      <c r="T10" s="359"/>
      <c r="U10" s="359"/>
      <c r="V10" s="359"/>
      <c r="W10" s="359"/>
      <c r="X10" s="359"/>
      <c r="Y10" s="359"/>
      <c r="Z10" s="359"/>
      <c r="AA10" s="359"/>
      <c r="AB10" s="359"/>
      <c r="AC10" s="359"/>
      <c r="AD10" s="359"/>
      <c r="AE10" s="359"/>
      <c r="AF10" s="359"/>
      <c r="AG10" s="359"/>
      <c r="AH10" s="359"/>
      <c r="AI10" s="359"/>
      <c r="AJ10" s="359"/>
      <c r="AK10" s="359"/>
      <c r="AL10" s="359"/>
      <c r="AM10" s="359"/>
      <c r="AN10" s="359"/>
      <c r="AO10" s="359"/>
      <c r="AP10" s="359"/>
      <c r="AQ10" s="359"/>
      <c r="AR10" s="359"/>
      <c r="AS10" s="359"/>
      <c r="AT10" s="359"/>
      <c r="AU10" s="359"/>
      <c r="AV10" s="359"/>
      <c r="AW10" s="359"/>
      <c r="AX10" s="359"/>
      <c r="AY10" s="359"/>
      <c r="AZ10" s="359"/>
      <c r="BA10" s="359"/>
      <c r="BB10" s="359"/>
      <c r="BC10" s="359"/>
      <c r="BD10" s="359"/>
      <c r="BE10" s="359"/>
      <c r="BF10" s="359"/>
      <c r="BG10" s="374"/>
      <c r="DF10" s="9"/>
      <c r="DG10" s="28"/>
      <c r="DI10" s="28"/>
      <c r="DK10" s="28"/>
      <c r="DO10" s="28"/>
      <c r="DQ10" s="28"/>
      <c r="DS10" s="28"/>
      <c r="DU10" s="28"/>
      <c r="DW10" s="28"/>
    </row>
    <row r="11" spans="1:127" ht="12.75" customHeight="1" x14ac:dyDescent="0.2">
      <c r="A11" s="397">
        <v>6</v>
      </c>
      <c r="B11" s="398"/>
      <c r="C11" s="398"/>
      <c r="D11" s="398"/>
      <c r="E11" s="399"/>
      <c r="F11" s="82">
        <v>6</v>
      </c>
      <c r="G11" s="100">
        <v>6</v>
      </c>
      <c r="H11" s="377">
        <v>6</v>
      </c>
      <c r="I11" s="378"/>
      <c r="J11" s="62"/>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31"/>
      <c r="DF11" s="9"/>
      <c r="DG11" s="28"/>
      <c r="DI11" s="28"/>
      <c r="DK11" s="28"/>
      <c r="DO11" s="28"/>
      <c r="DQ11" s="28"/>
      <c r="DS11" s="28"/>
      <c r="DU11" s="28"/>
      <c r="DW11" s="28"/>
    </row>
    <row r="12" spans="1:127" ht="20.100000000000001" customHeight="1" x14ac:dyDescent="0.2">
      <c r="A12" s="362" t="str">
        <f>IF('Bilan Groupe Compétences'!A13="","",'Bilan Groupe Compétences'!A13)</f>
        <v>Orientation MA1 : Communiquer avec courtoisie, faire preuve de serviabilité, de calme et de tact</v>
      </c>
      <c r="B12" s="363"/>
      <c r="C12" s="363"/>
      <c r="D12" s="363"/>
      <c r="E12" s="363"/>
      <c r="F12" s="96" t="str">
        <f t="shared" ref="F12:F71" si="4">IF(COUNTA(J12:BG12)=0,"",(COUNTIF(J12:BG12,$HI$301)*$HJ$301+COUNTIF(J12:BG12,$HI$302)*$HJ$302+COUNTIF(J12:BG12,$HI$303)*$HJ$303+COUNTIF(J12:BG12,$HI$304)*$HJ$304)/COUNTA(J12:BG12))</f>
        <v/>
      </c>
      <c r="G12" s="95" t="str">
        <f t="shared" ref="G12:G71" si="5">IF(COUNTA(J12:BG12)=0,"",(COUNTIF(J12:BG12,$HI$301)*$HK$301+COUNTIF(J12:BG12,$HI$302)*$HK$302+COUNTIF(J12:BG12,$HI$303)*$HK$303+COUNTIF(J12:BG12,$HI$304)*$HK$304+COUNTIF(J12:BG12,$HI$305)*$HK$305)/COUNTA(J12:BG12))</f>
        <v/>
      </c>
      <c r="H12" s="360" t="str">
        <f t="shared" ref="H12:H71" si="6">IF(HR307="","",HR307)</f>
        <v/>
      </c>
      <c r="I12" s="361"/>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5"/>
      <c r="DF12" s="9"/>
      <c r="DG12" s="28"/>
      <c r="DI12" s="28"/>
      <c r="DK12" s="28"/>
      <c r="DO12" s="28"/>
      <c r="DQ12" s="28"/>
      <c r="DS12" s="28"/>
      <c r="DU12" s="28"/>
      <c r="DW12" s="28"/>
    </row>
    <row r="13" spans="1:127" ht="20.100000000000001" customHeight="1" x14ac:dyDescent="0.2">
      <c r="A13" s="362" t="str">
        <f>IF('Bilan Groupe Compétences'!A14="","",'Bilan Groupe Compétences'!A14)</f>
        <v>Orientation MA2 : Maintenir son espace de travail fonctionnel et propre dans le respect des règles internes</v>
      </c>
      <c r="B13" s="363"/>
      <c r="C13" s="363"/>
      <c r="D13" s="363"/>
      <c r="E13" s="364"/>
      <c r="F13" s="96" t="str">
        <f t="shared" si="4"/>
        <v/>
      </c>
      <c r="G13" s="95" t="str">
        <f t="shared" si="5"/>
        <v/>
      </c>
      <c r="H13" s="360" t="str">
        <f t="shared" si="6"/>
        <v/>
      </c>
      <c r="I13" s="361"/>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5"/>
      <c r="DF13" s="9"/>
      <c r="DG13" s="28"/>
      <c r="DI13" s="28"/>
      <c r="DK13" s="28"/>
      <c r="DO13" s="28"/>
      <c r="DQ13" s="28"/>
      <c r="DS13" s="28"/>
      <c r="DU13" s="28"/>
      <c r="DW13" s="28"/>
    </row>
    <row r="14" spans="1:127" ht="20.100000000000001" customHeight="1" x14ac:dyDescent="0.2">
      <c r="A14" s="362" t="str">
        <f>IF('Bilan Groupe Compétences'!A15="","",'Bilan Groupe Compétences'!A15)</f>
        <v>Orientation MA3 : Rechercher, trier, classifier, sélectionner l'information papier et numérique</v>
      </c>
      <c r="B14" s="363"/>
      <c r="C14" s="363"/>
      <c r="D14" s="363"/>
      <c r="E14" s="364"/>
      <c r="F14" s="96" t="str">
        <f t="shared" si="4"/>
        <v/>
      </c>
      <c r="G14" s="95" t="str">
        <f t="shared" si="5"/>
        <v/>
      </c>
      <c r="H14" s="360" t="str">
        <f t="shared" si="6"/>
        <v/>
      </c>
      <c r="I14" s="361"/>
      <c r="J14" s="64"/>
      <c r="K14" s="64"/>
      <c r="L14" s="64"/>
      <c r="M14" s="64"/>
      <c r="N14" s="64"/>
      <c r="O14" s="64"/>
      <c r="P14" s="64"/>
      <c r="Q14" s="64"/>
      <c r="R14" s="64"/>
      <c r="S14" s="64"/>
      <c r="T14" s="64"/>
      <c r="U14" s="64"/>
      <c r="V14" s="64"/>
      <c r="W14" s="64"/>
      <c r="X14" s="64"/>
      <c r="Y14" s="64"/>
      <c r="Z14" s="64"/>
      <c r="AA14" s="64"/>
      <c r="AB14" s="64"/>
      <c r="AC14" s="64"/>
      <c r="AD14" s="64"/>
      <c r="AE14" s="64"/>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7"/>
      <c r="DF14" s="9"/>
      <c r="DG14" s="28"/>
      <c r="DI14" s="28"/>
      <c r="DK14" s="28"/>
      <c r="DO14" s="28"/>
      <c r="DQ14" s="28"/>
      <c r="DS14" s="28"/>
      <c r="DU14" s="28"/>
      <c r="DW14" s="28"/>
    </row>
    <row r="15" spans="1:127" ht="20.100000000000001" customHeight="1" x14ac:dyDescent="0.2">
      <c r="A15" s="362" t="str">
        <f>IF('Bilan Groupe Compétences'!A16="","",'Bilan Groupe Compétences'!A16)</f>
        <v>Orientation MA4 : Rédiger correctement des messages et comptes-rendus simples</v>
      </c>
      <c r="B15" s="363"/>
      <c r="C15" s="363"/>
      <c r="D15" s="363"/>
      <c r="E15" s="364"/>
      <c r="F15" s="96" t="str">
        <f t="shared" si="4"/>
        <v/>
      </c>
      <c r="G15" s="95" t="str">
        <f t="shared" si="5"/>
        <v/>
      </c>
      <c r="H15" s="360" t="str">
        <f t="shared" si="6"/>
        <v/>
      </c>
      <c r="I15" s="361"/>
      <c r="J15" s="64"/>
      <c r="K15" s="64"/>
      <c r="L15" s="64"/>
      <c r="M15" s="64"/>
      <c r="N15" s="64"/>
      <c r="O15" s="64"/>
      <c r="P15" s="64"/>
      <c r="Q15" s="64"/>
      <c r="R15" s="64"/>
      <c r="S15" s="64"/>
      <c r="T15" s="64"/>
      <c r="U15" s="64"/>
      <c r="V15" s="64"/>
      <c r="W15" s="64"/>
      <c r="X15" s="64"/>
      <c r="Y15" s="64"/>
      <c r="Z15" s="64"/>
      <c r="AA15" s="64"/>
      <c r="AB15" s="64"/>
      <c r="AC15" s="64"/>
      <c r="AD15" s="64"/>
      <c r="AE15" s="64"/>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7"/>
      <c r="DF15" s="9"/>
      <c r="DG15" s="28"/>
      <c r="DI15" s="28"/>
      <c r="DK15" s="28"/>
      <c r="DO15" s="28"/>
      <c r="DQ15" s="28"/>
      <c r="DS15" s="28"/>
      <c r="DU15" s="28"/>
      <c r="DW15" s="28"/>
    </row>
    <row r="16" spans="1:127" ht="20.100000000000001" customHeight="1" x14ac:dyDescent="0.2">
      <c r="A16" s="362" t="str">
        <f>IF('Bilan Groupe Compétences'!A17="","",'Bilan Groupe Compétences'!A17)</f>
        <v>Orientation MA5 : Montrer de l'intérêt pour l'anglais et/ou autre(s) langue(s) étrangère(s)</v>
      </c>
      <c r="B16" s="363"/>
      <c r="C16" s="363"/>
      <c r="D16" s="363"/>
      <c r="E16" s="364"/>
      <c r="F16" s="96" t="str">
        <f t="shared" si="4"/>
        <v/>
      </c>
      <c r="G16" s="95" t="str">
        <f t="shared" si="5"/>
        <v/>
      </c>
      <c r="H16" s="360" t="str">
        <f t="shared" si="6"/>
        <v/>
      </c>
      <c r="I16" s="361"/>
      <c r="J16" s="63"/>
      <c r="K16" s="64"/>
      <c r="L16" s="64"/>
      <c r="M16" s="64"/>
      <c r="N16" s="64"/>
      <c r="O16" s="64"/>
      <c r="P16" s="64"/>
      <c r="Q16" s="64"/>
      <c r="R16" s="64"/>
      <c r="S16" s="64"/>
      <c r="T16" s="64"/>
      <c r="U16" s="64"/>
      <c r="V16" s="64"/>
      <c r="W16" s="64"/>
      <c r="X16" s="64"/>
      <c r="Y16" s="64"/>
      <c r="Z16" s="64"/>
      <c r="AA16" s="64"/>
      <c r="AB16" s="64"/>
      <c r="AC16" s="64"/>
      <c r="AD16" s="64"/>
      <c r="AE16" s="64"/>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7"/>
      <c r="DF16" s="9"/>
      <c r="DG16" s="28"/>
      <c r="DI16" s="28"/>
      <c r="DK16" s="28"/>
      <c r="DO16" s="28"/>
      <c r="DQ16" s="28"/>
      <c r="DS16" s="28"/>
      <c r="DU16" s="28"/>
      <c r="DW16" s="28"/>
    </row>
    <row r="17" spans="1:127" ht="20.100000000000001" customHeight="1" x14ac:dyDescent="0.2">
      <c r="A17" s="362" t="str">
        <f>IF('Bilan Groupe Compétences'!A18="","",'Bilan Groupe Compétences'!A18)</f>
        <v>Orientation MCV-A1 : Effectuer et comprendre des calculs commerciaux simples (cadencier, % TVA et réduction)</v>
      </c>
      <c r="B17" s="363"/>
      <c r="C17" s="363"/>
      <c r="D17" s="363"/>
      <c r="E17" s="364"/>
      <c r="F17" s="96" t="str">
        <f t="shared" si="4"/>
        <v/>
      </c>
      <c r="G17" s="95" t="str">
        <f t="shared" si="5"/>
        <v/>
      </c>
      <c r="H17" s="360" t="str">
        <f t="shared" si="6"/>
        <v/>
      </c>
      <c r="I17" s="361"/>
      <c r="J17" s="63"/>
      <c r="K17" s="64"/>
      <c r="L17" s="64"/>
      <c r="M17" s="64"/>
      <c r="N17" s="64"/>
      <c r="O17" s="64"/>
      <c r="P17" s="64"/>
      <c r="Q17" s="64"/>
      <c r="R17" s="64"/>
      <c r="S17" s="64"/>
      <c r="T17" s="64"/>
      <c r="U17" s="64"/>
      <c r="V17" s="64"/>
      <c r="W17" s="64"/>
      <c r="X17" s="64"/>
      <c r="Y17" s="64"/>
      <c r="Z17" s="64"/>
      <c r="AA17" s="64"/>
      <c r="AB17" s="64"/>
      <c r="AC17" s="64"/>
      <c r="AD17" s="64"/>
      <c r="AE17" s="64"/>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7"/>
      <c r="DF17" s="9"/>
      <c r="DG17" s="28"/>
      <c r="DI17" s="28"/>
      <c r="DK17" s="28"/>
      <c r="DO17" s="28"/>
      <c r="DQ17" s="28"/>
      <c r="DS17" s="28"/>
      <c r="DU17" s="28"/>
      <c r="DW17" s="28"/>
    </row>
    <row r="18" spans="1:127" ht="20.100000000000001" customHeight="1" x14ac:dyDescent="0.2">
      <c r="A18" s="362" t="str">
        <f>IF('Bilan Groupe Compétences'!A19="","",'Bilan Groupe Compétences'!A19)</f>
        <v>Orientation MCV-A2 : Travailler en équipe, collaborer, communiquer avec ses collaborateurs</v>
      </c>
      <c r="B18" s="363"/>
      <c r="C18" s="363"/>
      <c r="D18" s="363"/>
      <c r="E18" s="364"/>
      <c r="F18" s="96" t="str">
        <f t="shared" si="4"/>
        <v/>
      </c>
      <c r="G18" s="95" t="str">
        <f t="shared" si="5"/>
        <v/>
      </c>
      <c r="H18" s="360" t="str">
        <f t="shared" si="6"/>
        <v/>
      </c>
      <c r="I18" s="361"/>
      <c r="J18" s="63"/>
      <c r="K18" s="64"/>
      <c r="L18" s="64"/>
      <c r="M18" s="64"/>
      <c r="N18" s="64"/>
      <c r="O18" s="64"/>
      <c r="P18" s="64"/>
      <c r="Q18" s="64"/>
      <c r="R18" s="64"/>
      <c r="S18" s="64"/>
      <c r="T18" s="64"/>
      <c r="U18" s="64"/>
      <c r="V18" s="64"/>
      <c r="W18" s="64"/>
      <c r="X18" s="64"/>
      <c r="Y18" s="64"/>
      <c r="Z18" s="64"/>
      <c r="AA18" s="64"/>
      <c r="AB18" s="64"/>
      <c r="AC18" s="64"/>
      <c r="AD18" s="64"/>
      <c r="AE18" s="64"/>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7"/>
      <c r="DF18" s="9"/>
      <c r="DG18" s="28"/>
      <c r="DI18" s="28"/>
      <c r="DK18" s="28"/>
      <c r="DO18" s="28"/>
      <c r="DQ18" s="28"/>
      <c r="DS18" s="28"/>
      <c r="DU18" s="28"/>
      <c r="DW18" s="28"/>
    </row>
    <row r="19" spans="1:127" ht="20.100000000000001" customHeight="1" x14ac:dyDescent="0.2">
      <c r="A19" s="362" t="str">
        <f>IF('Bilan Groupe Compétences'!A20="","",'Bilan Groupe Compétences'!A20)</f>
        <v>Orientation MCV-A3 : Argumenter, convaincre, répondre à des objections sur des sujets (ou produits) simples</v>
      </c>
      <c r="B19" s="363"/>
      <c r="C19" s="363"/>
      <c r="D19" s="363"/>
      <c r="E19" s="364"/>
      <c r="F19" s="96" t="str">
        <f t="shared" si="4"/>
        <v/>
      </c>
      <c r="G19" s="95" t="str">
        <f t="shared" si="5"/>
        <v/>
      </c>
      <c r="H19" s="360" t="str">
        <f t="shared" si="6"/>
        <v/>
      </c>
      <c r="I19" s="361"/>
      <c r="J19" s="63"/>
      <c r="K19" s="64"/>
      <c r="L19" s="64"/>
      <c r="M19" s="64"/>
      <c r="N19" s="64"/>
      <c r="O19" s="64"/>
      <c r="P19" s="64"/>
      <c r="Q19" s="64"/>
      <c r="R19" s="64"/>
      <c r="S19" s="64"/>
      <c r="T19" s="64"/>
      <c r="U19" s="64"/>
      <c r="V19" s="64"/>
      <c r="W19" s="64"/>
      <c r="X19" s="64"/>
      <c r="Y19" s="64"/>
      <c r="Z19" s="64"/>
      <c r="AA19" s="64"/>
      <c r="AB19" s="64"/>
      <c r="AC19" s="64"/>
      <c r="AD19" s="64"/>
      <c r="AE19" s="64"/>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7"/>
      <c r="DF19" s="9"/>
      <c r="DG19" s="28"/>
      <c r="DI19" s="28"/>
      <c r="DK19" s="28"/>
      <c r="DO19" s="28"/>
      <c r="DQ19" s="28"/>
      <c r="DS19" s="28"/>
      <c r="DU19" s="28"/>
      <c r="DW19" s="28"/>
    </row>
    <row r="20" spans="1:127" ht="20.100000000000001" customHeight="1" x14ac:dyDescent="0.2">
      <c r="A20" s="362" t="str">
        <f>IF('Bilan Groupe Compétences'!A21="","",'Bilan Groupe Compétences'!A21)</f>
        <v>Orientation MCV-A4 : Se montrer dynamique, rapide et efficace dans la réalisation de tâches matérielles</v>
      </c>
      <c r="B20" s="363"/>
      <c r="C20" s="363"/>
      <c r="D20" s="363"/>
      <c r="E20" s="364"/>
      <c r="F20" s="96" t="str">
        <f t="shared" si="4"/>
        <v/>
      </c>
      <c r="G20" s="95" t="str">
        <f t="shared" si="5"/>
        <v/>
      </c>
      <c r="H20" s="360" t="str">
        <f t="shared" si="6"/>
        <v/>
      </c>
      <c r="I20" s="361"/>
      <c r="J20" s="63"/>
      <c r="K20" s="64"/>
      <c r="L20" s="64"/>
      <c r="M20" s="64"/>
      <c r="N20" s="64"/>
      <c r="O20" s="64"/>
      <c r="P20" s="64"/>
      <c r="Q20" s="64"/>
      <c r="R20" s="64"/>
      <c r="S20" s="64"/>
      <c r="T20" s="64"/>
      <c r="U20" s="64"/>
      <c r="V20" s="64"/>
      <c r="W20" s="64"/>
      <c r="X20" s="64"/>
      <c r="Y20" s="64"/>
      <c r="Z20" s="64"/>
      <c r="AA20" s="64"/>
      <c r="AB20" s="64"/>
      <c r="AC20" s="64"/>
      <c r="AD20" s="64"/>
      <c r="AE20" s="64"/>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7"/>
      <c r="DF20" s="9"/>
      <c r="DG20" s="28"/>
      <c r="DI20" s="28"/>
      <c r="DK20" s="28"/>
      <c r="DO20" s="28"/>
      <c r="DQ20" s="28"/>
      <c r="DS20" s="28"/>
      <c r="DU20" s="28"/>
      <c r="DW20" s="28"/>
    </row>
    <row r="21" spans="1:127" ht="20.100000000000001" customHeight="1" x14ac:dyDescent="0.2">
      <c r="A21" s="362" t="str">
        <f>IF('Bilan Groupe Compétences'!A22="","",'Bilan Groupe Compétences'!A22)</f>
        <v>Orientation MCV-A5 : Mettre en valeur des présentations de produits et/ou créer des affichettes attrayantes</v>
      </c>
      <c r="B21" s="363"/>
      <c r="C21" s="363"/>
      <c r="D21" s="363"/>
      <c r="E21" s="364"/>
      <c r="F21" s="96" t="str">
        <f t="shared" si="4"/>
        <v/>
      </c>
      <c r="G21" s="95" t="str">
        <f t="shared" si="5"/>
        <v/>
      </c>
      <c r="H21" s="360" t="str">
        <f t="shared" si="6"/>
        <v/>
      </c>
      <c r="I21" s="361"/>
      <c r="J21" s="63"/>
      <c r="K21" s="64"/>
      <c r="L21" s="64"/>
      <c r="M21" s="64"/>
      <c r="N21" s="64"/>
      <c r="O21" s="64"/>
      <c r="P21" s="64"/>
      <c r="Q21" s="64"/>
      <c r="R21" s="64"/>
      <c r="S21" s="64"/>
      <c r="T21" s="64"/>
      <c r="U21" s="64"/>
      <c r="V21" s="64"/>
      <c r="W21" s="64"/>
      <c r="X21" s="64"/>
      <c r="Y21" s="64"/>
      <c r="Z21" s="64"/>
      <c r="AA21" s="64"/>
      <c r="AB21" s="64"/>
      <c r="AC21" s="64"/>
      <c r="AD21" s="64"/>
      <c r="AE21" s="64"/>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7"/>
      <c r="DF21" s="9"/>
      <c r="DG21" s="28"/>
      <c r="DI21" s="28"/>
      <c r="DK21" s="28"/>
      <c r="DO21" s="28"/>
      <c r="DQ21" s="28"/>
      <c r="DS21" s="28"/>
      <c r="DU21" s="28"/>
      <c r="DW21" s="28"/>
    </row>
    <row r="22" spans="1:127" ht="20.100000000000001" customHeight="1" x14ac:dyDescent="0.2">
      <c r="A22" s="362" t="str">
        <f>IF('Bilan Groupe Compétences'!A23="","",'Bilan Groupe Compétences'!A23)</f>
        <v>Orientation MCV-B1 : Travailler en autonomie, faire preuve d’indépendance et d’organisation, prendre des initiatives</v>
      </c>
      <c r="B22" s="363"/>
      <c r="C22" s="363"/>
      <c r="D22" s="363"/>
      <c r="E22" s="364"/>
      <c r="F22" s="96" t="str">
        <f t="shared" si="4"/>
        <v/>
      </c>
      <c r="G22" s="95" t="str">
        <f t="shared" si="5"/>
        <v/>
      </c>
      <c r="H22" s="360" t="str">
        <f t="shared" si="6"/>
        <v/>
      </c>
      <c r="I22" s="361"/>
      <c r="J22" s="63"/>
      <c r="K22" s="64"/>
      <c r="L22" s="64"/>
      <c r="M22" s="64"/>
      <c r="N22" s="64"/>
      <c r="O22" s="64"/>
      <c r="P22" s="64"/>
      <c r="Q22" s="64"/>
      <c r="R22" s="64"/>
      <c r="S22" s="64"/>
      <c r="T22" s="64"/>
      <c r="U22" s="64"/>
      <c r="V22" s="64"/>
      <c r="W22" s="64"/>
      <c r="X22" s="64"/>
      <c r="Y22" s="64"/>
      <c r="Z22" s="64"/>
      <c r="AA22" s="64"/>
      <c r="AB22" s="64"/>
      <c r="AC22" s="64"/>
      <c r="AD22" s="64"/>
      <c r="AE22" s="64"/>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7"/>
      <c r="DF22" s="9"/>
      <c r="DG22" s="28"/>
      <c r="DI22" s="28"/>
      <c r="DK22" s="28"/>
      <c r="DO22" s="28"/>
      <c r="DQ22" s="28"/>
      <c r="DS22" s="28"/>
      <c r="DU22" s="28"/>
      <c r="DW22" s="28"/>
    </row>
    <row r="23" spans="1:127" ht="20.100000000000001" customHeight="1" x14ac:dyDescent="0.2">
      <c r="A23" s="362" t="str">
        <f>IF('Bilan Groupe Compétences'!A24="","",'Bilan Groupe Compétences'!A24)</f>
        <v>Orientation MCV-B2 : Faire preuve de qualité d'écoute, d'observation, d'adaptabilité et d'aisance verbale</v>
      </c>
      <c r="B23" s="363"/>
      <c r="C23" s="363"/>
      <c r="D23" s="363"/>
      <c r="E23" s="364"/>
      <c r="F23" s="96" t="str">
        <f t="shared" si="4"/>
        <v/>
      </c>
      <c r="G23" s="95" t="str">
        <f t="shared" si="5"/>
        <v/>
      </c>
      <c r="H23" s="360" t="str">
        <f t="shared" si="6"/>
        <v/>
      </c>
      <c r="I23" s="361"/>
      <c r="J23" s="63"/>
      <c r="K23" s="64"/>
      <c r="L23" s="64"/>
      <c r="M23" s="64"/>
      <c r="N23" s="64"/>
      <c r="O23" s="64"/>
      <c r="P23" s="64"/>
      <c r="Q23" s="64"/>
      <c r="R23" s="64"/>
      <c r="S23" s="64"/>
      <c r="T23" s="64"/>
      <c r="U23" s="64"/>
      <c r="V23" s="64"/>
      <c r="W23" s="64"/>
      <c r="X23" s="64"/>
      <c r="Y23" s="64"/>
      <c r="Z23" s="64"/>
      <c r="AA23" s="64"/>
      <c r="AB23" s="64"/>
      <c r="AC23" s="64"/>
      <c r="AD23" s="64"/>
      <c r="AE23" s="64"/>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7"/>
      <c r="DF23" s="9"/>
      <c r="DG23" s="28"/>
      <c r="DI23" s="28"/>
      <c r="DK23" s="28"/>
      <c r="DO23" s="28"/>
      <c r="DQ23" s="28"/>
      <c r="DS23" s="28"/>
      <c r="DU23" s="28"/>
      <c r="DW23" s="28"/>
    </row>
    <row r="24" spans="1:127" ht="20.100000000000001" customHeight="1" x14ac:dyDescent="0.2">
      <c r="A24" s="362" t="str">
        <f>IF('Bilan Groupe Compétences'!A25="","",'Bilan Groupe Compétences'!A25)</f>
        <v>Orientation MCV-B3 : Faire preuve d'aisance, de persévérance dans l'argumentation, la réponse aux objections</v>
      </c>
      <c r="B24" s="363"/>
      <c r="C24" s="363"/>
      <c r="D24" s="363"/>
      <c r="E24" s="364"/>
      <c r="F24" s="96" t="str">
        <f t="shared" si="4"/>
        <v/>
      </c>
      <c r="G24" s="95" t="str">
        <f t="shared" si="5"/>
        <v/>
      </c>
      <c r="H24" s="360" t="str">
        <f t="shared" si="6"/>
        <v/>
      </c>
      <c r="I24" s="361"/>
      <c r="J24" s="63"/>
      <c r="K24" s="64"/>
      <c r="L24" s="64"/>
      <c r="M24" s="64"/>
      <c r="N24" s="64"/>
      <c r="O24" s="64"/>
      <c r="P24" s="64"/>
      <c r="Q24" s="64"/>
      <c r="R24" s="64"/>
      <c r="S24" s="64"/>
      <c r="T24" s="64"/>
      <c r="U24" s="64"/>
      <c r="V24" s="64"/>
      <c r="W24" s="64"/>
      <c r="X24" s="64"/>
      <c r="Y24" s="64"/>
      <c r="Z24" s="64"/>
      <c r="AA24" s="64"/>
      <c r="AB24" s="64"/>
      <c r="AC24" s="64"/>
      <c r="AD24" s="64"/>
      <c r="AE24" s="64"/>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7"/>
      <c r="DF24" s="9"/>
      <c r="DG24" s="28"/>
      <c r="DI24" s="28"/>
      <c r="DK24" s="28"/>
      <c r="DO24" s="28"/>
      <c r="DQ24" s="28"/>
      <c r="DS24" s="28"/>
      <c r="DU24" s="28"/>
      <c r="DW24" s="28"/>
    </row>
    <row r="25" spans="1:127" ht="20.100000000000001" customHeight="1" x14ac:dyDescent="0.2">
      <c r="A25" s="362" t="str">
        <f>IF('Bilan Groupe Compétences'!A26="","",'Bilan Groupe Compétences'!A26)</f>
        <v>Orientation MCV-B4 : Analyser, synthétiser, s’autoanalyser avec pertinence à l’oral ou l’écrit</v>
      </c>
      <c r="B25" s="363"/>
      <c r="C25" s="363"/>
      <c r="D25" s="363"/>
      <c r="E25" s="364"/>
      <c r="F25" s="96" t="str">
        <f t="shared" si="4"/>
        <v/>
      </c>
      <c r="G25" s="95" t="str">
        <f t="shared" si="5"/>
        <v/>
      </c>
      <c r="H25" s="360" t="str">
        <f t="shared" si="6"/>
        <v/>
      </c>
      <c r="I25" s="361"/>
      <c r="J25" s="63"/>
      <c r="K25" s="64"/>
      <c r="L25" s="64"/>
      <c r="M25" s="64"/>
      <c r="N25" s="64"/>
      <c r="O25" s="64"/>
      <c r="P25" s="64"/>
      <c r="Q25" s="64"/>
      <c r="R25" s="64"/>
      <c r="S25" s="64"/>
      <c r="T25" s="64"/>
      <c r="U25" s="64"/>
      <c r="V25" s="64"/>
      <c r="W25" s="64"/>
      <c r="X25" s="64"/>
      <c r="Y25" s="64"/>
      <c r="Z25" s="64"/>
      <c r="AA25" s="64"/>
      <c r="AB25" s="64"/>
      <c r="AC25" s="64"/>
      <c r="AD25" s="64"/>
      <c r="AE25" s="64"/>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7"/>
      <c r="DF25" s="9"/>
      <c r="DG25" s="28"/>
      <c r="DI25" s="28"/>
      <c r="DK25" s="28"/>
      <c r="DO25" s="28"/>
      <c r="DQ25" s="28"/>
      <c r="DS25" s="28"/>
      <c r="DU25" s="28"/>
      <c r="DW25" s="28"/>
    </row>
    <row r="26" spans="1:127" ht="20.100000000000001" customHeight="1" x14ac:dyDescent="0.2">
      <c r="A26" s="362" t="str">
        <f>IF('Bilan Groupe Compétences'!A27="","",'Bilan Groupe Compétences'!A27)</f>
        <v>Orientation MCV-B5 : Se montrer rationnel, flexible et entreprenant dans des situations de mobilité</v>
      </c>
      <c r="B26" s="363"/>
      <c r="C26" s="363"/>
      <c r="D26" s="363"/>
      <c r="E26" s="364"/>
      <c r="F26" s="96" t="str">
        <f t="shared" si="4"/>
        <v/>
      </c>
      <c r="G26" s="95" t="str">
        <f t="shared" si="5"/>
        <v/>
      </c>
      <c r="H26" s="360" t="str">
        <f t="shared" si="6"/>
        <v/>
      </c>
      <c r="I26" s="361"/>
      <c r="J26" s="63"/>
      <c r="K26" s="64"/>
      <c r="L26" s="64"/>
      <c r="M26" s="64"/>
      <c r="N26" s="64"/>
      <c r="O26" s="64"/>
      <c r="P26" s="64"/>
      <c r="Q26" s="64"/>
      <c r="R26" s="64"/>
      <c r="S26" s="64"/>
      <c r="T26" s="64"/>
      <c r="U26" s="64"/>
      <c r="V26" s="64"/>
      <c r="W26" s="64"/>
      <c r="X26" s="64"/>
      <c r="Y26" s="64"/>
      <c r="Z26" s="64"/>
      <c r="AA26" s="64"/>
      <c r="AB26" s="64"/>
      <c r="AC26" s="64"/>
      <c r="AD26" s="64"/>
      <c r="AE26" s="64"/>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7"/>
      <c r="DF26" s="9"/>
      <c r="DG26" s="28"/>
      <c r="DI26" s="28"/>
      <c r="DK26" s="28"/>
      <c r="DO26" s="28"/>
      <c r="DQ26" s="28"/>
      <c r="DS26" s="28"/>
      <c r="DU26" s="28"/>
      <c r="DW26" s="28"/>
    </row>
    <row r="27" spans="1:127" ht="20.100000000000001" customHeight="1" x14ac:dyDescent="0.2">
      <c r="A27" s="362" t="str">
        <f>IF('Bilan Groupe Compétences'!A28="","",'Bilan Groupe Compétences'!A28)</f>
        <v>1.A. Prendre contact avec le client interne ou externe (ou prospect), dans un cadre omnicanal :</v>
      </c>
      <c r="B27" s="363"/>
      <c r="C27" s="363"/>
      <c r="D27" s="363"/>
      <c r="E27" s="364"/>
      <c r="F27" s="96" t="str">
        <f t="shared" si="4"/>
        <v/>
      </c>
      <c r="G27" s="95" t="str">
        <f t="shared" si="5"/>
        <v/>
      </c>
      <c r="H27" s="360" t="str">
        <f t="shared" si="6"/>
        <v/>
      </c>
      <c r="I27" s="361"/>
      <c r="J27" s="63"/>
      <c r="K27" s="64"/>
      <c r="L27" s="64"/>
      <c r="M27" s="64"/>
      <c r="N27" s="64"/>
      <c r="O27" s="64"/>
      <c r="P27" s="64"/>
      <c r="Q27" s="64"/>
      <c r="R27" s="64"/>
      <c r="S27" s="64"/>
      <c r="T27" s="64"/>
      <c r="U27" s="64"/>
      <c r="V27" s="64"/>
      <c r="W27" s="64"/>
      <c r="X27" s="64"/>
      <c r="Y27" s="64"/>
      <c r="Z27" s="64"/>
      <c r="AA27" s="64"/>
      <c r="AB27" s="64"/>
      <c r="AC27" s="64"/>
      <c r="AD27" s="64"/>
      <c r="AE27" s="64"/>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7"/>
      <c r="DF27" s="9"/>
      <c r="DG27" s="28"/>
      <c r="DI27" s="28"/>
      <c r="DK27" s="28"/>
      <c r="DO27" s="28"/>
      <c r="DQ27" s="28"/>
      <c r="DS27" s="28"/>
      <c r="DU27" s="28"/>
      <c r="DW27" s="28"/>
    </row>
    <row r="28" spans="1:127" ht="20.100000000000001" customHeight="1" x14ac:dyDescent="0.2">
      <c r="A28" s="362" t="str">
        <f>IF('Bilan Groupe Compétences'!A29="","",'Bilan Groupe Compétences'!A29)</f>
        <v>1.B. Identifier le client externe ou interne à l’organisation et ses caractéristiques, dans un cadre omnicanal</v>
      </c>
      <c r="B28" s="363"/>
      <c r="C28" s="363"/>
      <c r="D28" s="363"/>
      <c r="E28" s="364"/>
      <c r="F28" s="96" t="str">
        <f t="shared" si="4"/>
        <v/>
      </c>
      <c r="G28" s="95" t="str">
        <f t="shared" si="5"/>
        <v/>
      </c>
      <c r="H28" s="360" t="str">
        <f t="shared" si="6"/>
        <v/>
      </c>
      <c r="I28" s="361"/>
      <c r="J28" s="63"/>
      <c r="K28" s="64"/>
      <c r="L28" s="64"/>
      <c r="M28" s="64"/>
      <c r="N28" s="64"/>
      <c r="O28" s="64"/>
      <c r="P28" s="64"/>
      <c r="Q28" s="64"/>
      <c r="R28" s="64"/>
      <c r="S28" s="64"/>
      <c r="T28" s="64"/>
      <c r="U28" s="64"/>
      <c r="V28" s="64"/>
      <c r="W28" s="64"/>
      <c r="X28" s="64"/>
      <c r="Y28" s="64"/>
      <c r="Z28" s="64"/>
      <c r="AA28" s="64"/>
      <c r="AB28" s="64"/>
      <c r="AC28" s="64"/>
      <c r="AD28" s="64"/>
      <c r="AE28" s="64"/>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7"/>
    </row>
    <row r="29" spans="1:127" ht="20.100000000000001" customHeight="1" x14ac:dyDescent="0.2">
      <c r="A29" s="362" t="str">
        <f>IF('Bilan Groupe Compétences'!A30="","",'Bilan Groupe Compétences'!A30)</f>
        <v>1.C. Identifier le besoin du client externe ou interne (ou du prospect), dans un cadre omnicanal</v>
      </c>
      <c r="B29" s="363"/>
      <c r="C29" s="363"/>
      <c r="D29" s="363"/>
      <c r="E29" s="364"/>
      <c r="F29" s="96" t="str">
        <f t="shared" si="4"/>
        <v/>
      </c>
      <c r="G29" s="95" t="str">
        <f t="shared" si="5"/>
        <v/>
      </c>
      <c r="H29" s="360" t="str">
        <f t="shared" si="6"/>
        <v/>
      </c>
      <c r="I29" s="361"/>
      <c r="J29" s="63"/>
      <c r="K29" s="64"/>
      <c r="L29" s="64"/>
      <c r="M29" s="64"/>
      <c r="N29" s="64"/>
      <c r="O29" s="64"/>
      <c r="P29" s="64"/>
      <c r="Q29" s="64"/>
      <c r="R29" s="64"/>
      <c r="S29" s="64"/>
      <c r="T29" s="64"/>
      <c r="U29" s="64"/>
      <c r="V29" s="64"/>
      <c r="W29" s="64"/>
      <c r="X29" s="64"/>
      <c r="Y29" s="64"/>
      <c r="Z29" s="64"/>
      <c r="AA29" s="64"/>
      <c r="AB29" s="64"/>
      <c r="AC29" s="64"/>
      <c r="AD29" s="64"/>
      <c r="AE29" s="64"/>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7"/>
    </row>
    <row r="30" spans="1:127" ht="20.100000000000001" customHeight="1" x14ac:dyDescent="0.2">
      <c r="A30" s="362" t="str">
        <f>IF('Bilan Groupe Compétences'!A31="","",'Bilan Groupe Compétences'!A31)</f>
        <v>1.D. Proposer une solution adaptée au parcours et à l’expérience du client interne ou externe (ou prospect), dans un cadre omnicanal</v>
      </c>
      <c r="B30" s="363"/>
      <c r="C30" s="363"/>
      <c r="D30" s="363"/>
      <c r="E30" s="364"/>
      <c r="F30" s="96" t="str">
        <f t="shared" si="4"/>
        <v/>
      </c>
      <c r="G30" s="95" t="str">
        <f t="shared" si="5"/>
        <v/>
      </c>
      <c r="H30" s="360" t="str">
        <f t="shared" si="6"/>
        <v/>
      </c>
      <c r="I30" s="361"/>
      <c r="J30" s="63"/>
      <c r="K30" s="64"/>
      <c r="L30" s="64"/>
      <c r="M30" s="64"/>
      <c r="N30" s="64"/>
      <c r="O30" s="64"/>
      <c r="P30" s="64"/>
      <c r="Q30" s="64"/>
      <c r="R30" s="64"/>
      <c r="S30" s="64"/>
      <c r="T30" s="64"/>
      <c r="U30" s="64"/>
      <c r="V30" s="64"/>
      <c r="W30" s="64"/>
      <c r="X30" s="64"/>
      <c r="Y30" s="64"/>
      <c r="Z30" s="64"/>
      <c r="AA30" s="64"/>
      <c r="AB30" s="64"/>
      <c r="AC30" s="64"/>
      <c r="AD30" s="64"/>
      <c r="AE30" s="64"/>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7"/>
    </row>
    <row r="31" spans="1:127" ht="20.100000000000001" customHeight="1" x14ac:dyDescent="0.2">
      <c r="A31" s="362" t="str">
        <f>IF('Bilan Groupe Compétences'!A32="","",'Bilan Groupe Compétences'!A32)</f>
        <v>2.A. Gérer le suivi de la demande du client interne ou externe (ou du prospect) dans un cadre omnicanal, notamment :</v>
      </c>
      <c r="B31" s="363"/>
      <c r="C31" s="363"/>
      <c r="D31" s="363"/>
      <c r="E31" s="364"/>
      <c r="F31" s="96" t="str">
        <f t="shared" si="4"/>
        <v/>
      </c>
      <c r="G31" s="95" t="str">
        <f t="shared" si="5"/>
        <v/>
      </c>
      <c r="H31" s="360" t="str">
        <f t="shared" si="6"/>
        <v/>
      </c>
      <c r="I31" s="361"/>
      <c r="J31" s="68"/>
      <c r="K31" s="68"/>
      <c r="L31" s="68"/>
      <c r="M31" s="64"/>
      <c r="N31" s="64"/>
      <c r="O31" s="64"/>
      <c r="P31" s="64"/>
      <c r="Q31" s="64"/>
      <c r="R31" s="64"/>
      <c r="S31" s="64"/>
      <c r="T31" s="64"/>
      <c r="U31" s="64"/>
      <c r="V31" s="64"/>
      <c r="W31" s="64"/>
      <c r="X31" s="64"/>
      <c r="Y31" s="64"/>
      <c r="Z31" s="64"/>
      <c r="AA31" s="64"/>
      <c r="AB31" s="64"/>
      <c r="AC31" s="64"/>
      <c r="AD31" s="64"/>
      <c r="AE31" s="64"/>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7"/>
    </row>
    <row r="32" spans="1:127" ht="20.100000000000001" customHeight="1" x14ac:dyDescent="0.2">
      <c r="A32" s="362" t="str">
        <f>IF('Bilan Groupe Compétences'!A33="","",'Bilan Groupe Compétences'!A33)</f>
        <v>2.B. Satisfaire le client interne ou externe (ou prospect) dans un cadre omnicanal</v>
      </c>
      <c r="B32" s="363"/>
      <c r="C32" s="363"/>
      <c r="D32" s="363"/>
      <c r="E32" s="364"/>
      <c r="F32" s="96" t="str">
        <f t="shared" si="4"/>
        <v/>
      </c>
      <c r="G32" s="95" t="str">
        <f t="shared" si="5"/>
        <v/>
      </c>
      <c r="H32" s="360" t="str">
        <f t="shared" si="6"/>
        <v/>
      </c>
      <c r="I32" s="361"/>
      <c r="J32" s="68"/>
      <c r="K32" s="68"/>
      <c r="L32" s="68"/>
      <c r="M32" s="64"/>
      <c r="N32" s="64"/>
      <c r="O32" s="64"/>
      <c r="P32" s="64"/>
      <c r="Q32" s="64"/>
      <c r="R32" s="64"/>
      <c r="S32" s="64"/>
      <c r="T32" s="64"/>
      <c r="U32" s="64"/>
      <c r="V32" s="64"/>
      <c r="W32" s="64"/>
      <c r="X32" s="64"/>
      <c r="Y32" s="64"/>
      <c r="Z32" s="64"/>
      <c r="AA32" s="64"/>
      <c r="AB32" s="64"/>
      <c r="AC32" s="64"/>
      <c r="AD32" s="64"/>
      <c r="AE32" s="64"/>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7"/>
    </row>
    <row r="33" spans="1:59" ht="20.100000000000001" customHeight="1" x14ac:dyDescent="0.2">
      <c r="A33" s="362" t="str">
        <f>IF('Bilan Groupe Compétences'!A34="","",'Bilan Groupe Compétences'!A34)</f>
        <v>2.C. Fidéliser/pérenniser la relation avec le client interne ou externe dans un cadre omnicanal</v>
      </c>
      <c r="B33" s="363"/>
      <c r="C33" s="363"/>
      <c r="D33" s="363"/>
      <c r="E33" s="364"/>
      <c r="F33" s="96" t="str">
        <f t="shared" si="4"/>
        <v/>
      </c>
      <c r="G33" s="95" t="str">
        <f t="shared" si="5"/>
        <v/>
      </c>
      <c r="H33" s="360" t="str">
        <f t="shared" si="6"/>
        <v/>
      </c>
      <c r="I33" s="361"/>
      <c r="J33" s="68"/>
      <c r="K33" s="68"/>
      <c r="L33" s="68"/>
      <c r="M33" s="64"/>
      <c r="N33" s="64"/>
      <c r="O33" s="64"/>
      <c r="P33" s="64"/>
      <c r="Q33" s="64"/>
      <c r="R33" s="64"/>
      <c r="S33" s="64"/>
      <c r="T33" s="64"/>
      <c r="U33" s="64"/>
      <c r="V33" s="64"/>
      <c r="W33" s="64"/>
      <c r="X33" s="64"/>
      <c r="Y33" s="64"/>
      <c r="Z33" s="64"/>
      <c r="AA33" s="64"/>
      <c r="AB33" s="64"/>
      <c r="AC33" s="64"/>
      <c r="AD33" s="64"/>
      <c r="AE33" s="64"/>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7"/>
    </row>
    <row r="34" spans="1:59" ht="20.100000000000001" customHeight="1" x14ac:dyDescent="0.2">
      <c r="A34" s="362" t="str">
        <f>IF('Bilan Groupe Compétences'!A35="","",'Bilan Groupe Compétences'!A35)</f>
        <v>3.A. Assurer la veille informationnelle et commerciale (la collecte) dans un cadre omnicanal</v>
      </c>
      <c r="B34" s="363"/>
      <c r="C34" s="363"/>
      <c r="D34" s="363"/>
      <c r="E34" s="364"/>
      <c r="F34" s="96" t="str">
        <f t="shared" si="4"/>
        <v/>
      </c>
      <c r="G34" s="95" t="str">
        <f t="shared" si="5"/>
        <v/>
      </c>
      <c r="H34" s="360" t="str">
        <f t="shared" si="6"/>
        <v/>
      </c>
      <c r="I34" s="361"/>
      <c r="J34" s="68"/>
      <c r="K34" s="68"/>
      <c r="L34" s="68"/>
      <c r="M34" s="64"/>
      <c r="N34" s="64"/>
      <c r="O34" s="64"/>
      <c r="P34" s="64"/>
      <c r="Q34" s="64"/>
      <c r="R34" s="64"/>
      <c r="S34" s="64"/>
      <c r="T34" s="64"/>
      <c r="U34" s="64"/>
      <c r="V34" s="64"/>
      <c r="W34" s="64"/>
      <c r="X34" s="64"/>
      <c r="Y34" s="64"/>
      <c r="Z34" s="64"/>
      <c r="AA34" s="64"/>
      <c r="AB34" s="64"/>
      <c r="AC34" s="64"/>
      <c r="AD34" s="64"/>
      <c r="AE34" s="64"/>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7"/>
    </row>
    <row r="35" spans="1:59" ht="20.100000000000001" customHeight="1" x14ac:dyDescent="0.2">
      <c r="A35" s="362" t="str">
        <f>IF('Bilan Groupe Compétences'!A36="","",'Bilan Groupe Compétences'!A36)</f>
        <v>3.B. Traiter et exploiter l’information relative à la relation client (interne, externe ou prospect) dans un cadre omnicanal</v>
      </c>
      <c r="B35" s="363"/>
      <c r="C35" s="363"/>
      <c r="D35" s="363"/>
      <c r="E35" s="364"/>
      <c r="F35" s="96" t="str">
        <f t="shared" si="4"/>
        <v/>
      </c>
      <c r="G35" s="95" t="str">
        <f t="shared" si="5"/>
        <v/>
      </c>
      <c r="H35" s="360" t="str">
        <f t="shared" si="6"/>
        <v/>
      </c>
      <c r="I35" s="361"/>
      <c r="J35" s="68"/>
      <c r="K35" s="68"/>
      <c r="L35" s="68"/>
      <c r="M35" s="64"/>
      <c r="N35" s="64"/>
      <c r="O35" s="64"/>
      <c r="P35" s="64"/>
      <c r="Q35" s="64"/>
      <c r="R35" s="64"/>
      <c r="S35" s="64"/>
      <c r="T35" s="64"/>
      <c r="U35" s="64"/>
      <c r="V35" s="64"/>
      <c r="W35" s="64"/>
      <c r="X35" s="64"/>
      <c r="Y35" s="64"/>
      <c r="Z35" s="64"/>
      <c r="AA35" s="64"/>
      <c r="AB35" s="64"/>
      <c r="AC35" s="64"/>
      <c r="AD35" s="64"/>
      <c r="AE35" s="64"/>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7"/>
    </row>
    <row r="36" spans="1:59" ht="20.100000000000001" customHeight="1" x14ac:dyDescent="0.2">
      <c r="A36" s="362" t="str">
        <f>IF('Bilan Groupe Compétences'!A37="","",'Bilan Groupe Compétences'!A37)</f>
        <v>3.C. Diffuser l’information au client interne, externe ou au prospect dans un cadre omnicanal</v>
      </c>
      <c r="B36" s="363"/>
      <c r="C36" s="363"/>
      <c r="D36" s="363"/>
      <c r="E36" s="364"/>
      <c r="F36" s="96" t="str">
        <f t="shared" si="4"/>
        <v/>
      </c>
      <c r="G36" s="95" t="str">
        <f t="shared" si="5"/>
        <v/>
      </c>
      <c r="H36" s="360" t="str">
        <f t="shared" si="6"/>
        <v/>
      </c>
      <c r="I36" s="361"/>
      <c r="J36" s="68"/>
      <c r="K36" s="68"/>
      <c r="L36" s="68"/>
      <c r="M36" s="64"/>
      <c r="N36" s="64"/>
      <c r="O36" s="64"/>
      <c r="P36" s="64"/>
      <c r="Q36" s="64"/>
      <c r="R36" s="64"/>
      <c r="S36" s="64"/>
      <c r="T36" s="64"/>
      <c r="U36" s="64"/>
      <c r="V36" s="64"/>
      <c r="W36" s="64"/>
      <c r="X36" s="64"/>
      <c r="Y36" s="64"/>
      <c r="Z36" s="64"/>
      <c r="AA36" s="64"/>
      <c r="AB36" s="64"/>
      <c r="AC36" s="64"/>
      <c r="AD36" s="64"/>
      <c r="AE36" s="64"/>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7"/>
    </row>
    <row r="37" spans="1:59" ht="20.100000000000001" customHeight="1" x14ac:dyDescent="0.2">
      <c r="A37" s="362" t="str">
        <f>IF('Bilan Groupe Compétences'!A38="","",'Bilan Groupe Compétences'!A38)</f>
        <v>CT 1. Produire un résultat conforme à la commande (de la hiérarchie, du client…)</v>
      </c>
      <c r="B37" s="363"/>
      <c r="C37" s="363"/>
      <c r="D37" s="363"/>
      <c r="E37" s="364"/>
      <c r="F37" s="96" t="str">
        <f t="shared" si="4"/>
        <v/>
      </c>
      <c r="G37" s="95" t="str">
        <f t="shared" si="5"/>
        <v/>
      </c>
      <c r="H37" s="360" t="str">
        <f t="shared" si="6"/>
        <v/>
      </c>
      <c r="I37" s="361"/>
      <c r="J37" s="68"/>
      <c r="K37" s="68"/>
      <c r="L37" s="68"/>
      <c r="M37" s="64"/>
      <c r="N37" s="64"/>
      <c r="O37" s="64"/>
      <c r="P37" s="64"/>
      <c r="Q37" s="64"/>
      <c r="R37" s="64"/>
      <c r="S37" s="64"/>
      <c r="T37" s="64"/>
      <c r="U37" s="64"/>
      <c r="V37" s="64"/>
      <c r="W37" s="64"/>
      <c r="X37" s="64"/>
      <c r="Y37" s="64"/>
      <c r="Z37" s="64"/>
      <c r="AA37" s="64"/>
      <c r="AB37" s="64"/>
      <c r="AC37" s="64"/>
      <c r="AD37" s="64"/>
      <c r="AE37" s="64"/>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7"/>
    </row>
    <row r="38" spans="1:59" ht="20.100000000000001" customHeight="1" x14ac:dyDescent="0.2">
      <c r="A38" s="362" t="str">
        <f>IF('Bilan Groupe Compétences'!A39="","",'Bilan Groupe Compétences'!A39)</f>
        <v>CT 2. Respecter les délais impartis</v>
      </c>
      <c r="B38" s="363"/>
      <c r="C38" s="363"/>
      <c r="D38" s="363"/>
      <c r="E38" s="364"/>
      <c r="F38" s="96" t="str">
        <f t="shared" si="4"/>
        <v/>
      </c>
      <c r="G38" s="95" t="str">
        <f t="shared" si="5"/>
        <v/>
      </c>
      <c r="H38" s="360" t="str">
        <f t="shared" si="6"/>
        <v/>
      </c>
      <c r="I38" s="361"/>
      <c r="J38" s="68"/>
      <c r="K38" s="68"/>
      <c r="L38" s="68"/>
      <c r="M38" s="64"/>
      <c r="N38" s="64"/>
      <c r="O38" s="64"/>
      <c r="P38" s="64"/>
      <c r="Q38" s="64"/>
      <c r="R38" s="64"/>
      <c r="S38" s="64"/>
      <c r="T38" s="64"/>
      <c r="U38" s="64"/>
      <c r="V38" s="64"/>
      <c r="W38" s="64"/>
      <c r="X38" s="64"/>
      <c r="Y38" s="64"/>
      <c r="Z38" s="64"/>
      <c r="AA38" s="64"/>
      <c r="AB38" s="64"/>
      <c r="AC38" s="64"/>
      <c r="AD38" s="64"/>
      <c r="AE38" s="64"/>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7"/>
    </row>
    <row r="39" spans="1:59" ht="20.100000000000001" customHeight="1" x14ac:dyDescent="0.2">
      <c r="A39" s="362" t="str">
        <f>IF('Bilan Groupe Compétences'!A40="","",'Bilan Groupe Compétences'!A40)</f>
        <v>CT 3. Restituer la présentation de son activité</v>
      </c>
      <c r="B39" s="363"/>
      <c r="C39" s="363"/>
      <c r="D39" s="363"/>
      <c r="E39" s="364"/>
      <c r="F39" s="96" t="str">
        <f t="shared" si="4"/>
        <v/>
      </c>
      <c r="G39" s="95" t="str">
        <f t="shared" si="5"/>
        <v/>
      </c>
      <c r="H39" s="360" t="str">
        <f t="shared" si="6"/>
        <v/>
      </c>
      <c r="I39" s="361"/>
      <c r="J39" s="68"/>
      <c r="K39" s="68"/>
      <c r="L39" s="68"/>
      <c r="M39" s="64"/>
      <c r="N39" s="64"/>
      <c r="O39" s="64"/>
      <c r="P39" s="64"/>
      <c r="Q39" s="64"/>
      <c r="R39" s="64"/>
      <c r="S39" s="64"/>
      <c r="T39" s="64"/>
      <c r="U39" s="64"/>
      <c r="V39" s="64"/>
      <c r="W39" s="64"/>
      <c r="X39" s="64"/>
      <c r="Y39" s="64"/>
      <c r="Z39" s="64"/>
      <c r="AA39" s="64"/>
      <c r="AB39" s="64"/>
      <c r="AC39" s="64"/>
      <c r="AD39" s="64"/>
      <c r="AE39" s="64"/>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7"/>
    </row>
    <row r="40" spans="1:59" ht="20.100000000000001" customHeight="1" x14ac:dyDescent="0.2">
      <c r="A40" s="362" t="str">
        <f>IF('Bilan Groupe Compétences'!A41="","",'Bilan Groupe Compétences'!A41)</f>
        <v>CT 4. S'impliquer dans son action</v>
      </c>
      <c r="B40" s="363"/>
      <c r="C40" s="363"/>
      <c r="D40" s="363"/>
      <c r="E40" s="364"/>
      <c r="F40" s="96" t="str">
        <f t="shared" si="4"/>
        <v/>
      </c>
      <c r="G40" s="95" t="str">
        <f t="shared" si="5"/>
        <v/>
      </c>
      <c r="H40" s="360" t="str">
        <f t="shared" si="6"/>
        <v/>
      </c>
      <c r="I40" s="361"/>
      <c r="J40" s="68"/>
      <c r="K40" s="68"/>
      <c r="L40" s="68"/>
      <c r="M40" s="64"/>
      <c r="N40" s="64"/>
      <c r="O40" s="64"/>
      <c r="P40" s="64"/>
      <c r="Q40" s="64"/>
      <c r="R40" s="64"/>
      <c r="S40" s="64"/>
      <c r="T40" s="64"/>
      <c r="U40" s="64"/>
      <c r="V40" s="64"/>
      <c r="W40" s="64"/>
      <c r="X40" s="64"/>
      <c r="Y40" s="64"/>
      <c r="Z40" s="64"/>
      <c r="AA40" s="64"/>
      <c r="AB40" s="64"/>
      <c r="AC40" s="64"/>
      <c r="AD40" s="64"/>
      <c r="AE40" s="64"/>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7"/>
    </row>
    <row r="41" spans="1:59" ht="20.100000000000001" customHeight="1" x14ac:dyDescent="0.2">
      <c r="A41" s="362" t="str">
        <f>IF('Bilan Groupe Compétences'!A42="","",'Bilan Groupe Compétences'!A42)</f>
        <v>CT 5. S'intégrer de façon harmonieuse et constructive à l'équipe de travail</v>
      </c>
      <c r="B41" s="363"/>
      <c r="C41" s="363"/>
      <c r="D41" s="363"/>
      <c r="E41" s="364"/>
      <c r="F41" s="96" t="str">
        <f t="shared" si="4"/>
        <v/>
      </c>
      <c r="G41" s="95" t="str">
        <f t="shared" si="5"/>
        <v/>
      </c>
      <c r="H41" s="360" t="str">
        <f t="shared" si="6"/>
        <v/>
      </c>
      <c r="I41" s="361"/>
      <c r="J41" s="68"/>
      <c r="K41" s="68"/>
      <c r="L41" s="68"/>
      <c r="M41" s="64"/>
      <c r="N41" s="64"/>
      <c r="O41" s="64"/>
      <c r="P41" s="64"/>
      <c r="Q41" s="64"/>
      <c r="R41" s="64"/>
      <c r="S41" s="64"/>
      <c r="T41" s="64"/>
      <c r="U41" s="64"/>
      <c r="V41" s="64"/>
      <c r="W41" s="64"/>
      <c r="X41" s="64"/>
      <c r="Y41" s="64"/>
      <c r="Z41" s="64"/>
      <c r="AA41" s="64"/>
      <c r="AB41" s="64"/>
      <c r="AC41" s="64"/>
      <c r="AD41" s="64"/>
      <c r="AE41" s="64"/>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7"/>
    </row>
    <row r="42" spans="1:59" ht="20.100000000000001" customHeight="1" x14ac:dyDescent="0.2">
      <c r="A42" s="362" t="str">
        <f>IF('Bilan Groupe Compétences'!A43="","",'Bilan Groupe Compétences'!A43)</f>
        <v>CT 6. Rechercher l'information et l'exploiter</v>
      </c>
      <c r="B42" s="363"/>
      <c r="C42" s="363"/>
      <c r="D42" s="363"/>
      <c r="E42" s="364"/>
      <c r="F42" s="96" t="str">
        <f t="shared" si="4"/>
        <v/>
      </c>
      <c r="G42" s="95" t="str">
        <f t="shared" si="5"/>
        <v/>
      </c>
      <c r="H42" s="360" t="str">
        <f t="shared" si="6"/>
        <v/>
      </c>
      <c r="I42" s="361"/>
      <c r="J42" s="68"/>
      <c r="K42" s="68"/>
      <c r="L42" s="68"/>
      <c r="M42" s="64"/>
      <c r="N42" s="64"/>
      <c r="O42" s="64"/>
      <c r="P42" s="64"/>
      <c r="Q42" s="64"/>
      <c r="R42" s="64"/>
      <c r="S42" s="64"/>
      <c r="T42" s="64"/>
      <c r="U42" s="64"/>
      <c r="V42" s="64"/>
      <c r="W42" s="64"/>
      <c r="X42" s="64"/>
      <c r="Y42" s="64"/>
      <c r="Z42" s="64"/>
      <c r="AA42" s="64"/>
      <c r="AB42" s="64"/>
      <c r="AC42" s="64"/>
      <c r="AD42" s="64"/>
      <c r="AE42" s="64"/>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7"/>
    </row>
    <row r="43" spans="1:59" ht="20.100000000000001" customHeight="1" x14ac:dyDescent="0.2">
      <c r="A43" s="362" t="str">
        <f>IF('Bilan Groupe Compétences'!A44="","",'Bilan Groupe Compétences'!A44)</f>
        <v>CT 7. A l'écrit, s'exprimer avec la qualité rédactionnelle attendue</v>
      </c>
      <c r="B43" s="363"/>
      <c r="C43" s="363"/>
      <c r="D43" s="363"/>
      <c r="E43" s="364"/>
      <c r="F43" s="96" t="str">
        <f t="shared" si="4"/>
        <v/>
      </c>
      <c r="G43" s="95" t="str">
        <f t="shared" si="5"/>
        <v/>
      </c>
      <c r="H43" s="360" t="str">
        <f t="shared" si="6"/>
        <v/>
      </c>
      <c r="I43" s="361"/>
      <c r="J43" s="68"/>
      <c r="K43" s="68"/>
      <c r="L43" s="68"/>
      <c r="M43" s="64"/>
      <c r="N43" s="64"/>
      <c r="O43" s="64"/>
      <c r="P43" s="64"/>
      <c r="Q43" s="64"/>
      <c r="R43" s="64"/>
      <c r="S43" s="64"/>
      <c r="T43" s="64"/>
      <c r="U43" s="64"/>
      <c r="V43" s="64"/>
      <c r="W43" s="64"/>
      <c r="X43" s="64"/>
      <c r="Y43" s="64"/>
      <c r="Z43" s="64"/>
      <c r="AA43" s="64"/>
      <c r="AB43" s="64"/>
      <c r="AC43" s="64"/>
      <c r="AD43" s="64"/>
      <c r="AE43" s="64"/>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7"/>
    </row>
    <row r="44" spans="1:59" ht="20.100000000000001" customHeight="1" x14ac:dyDescent="0.2">
      <c r="A44" s="362" t="str">
        <f>IF('Bilan Groupe Compétences'!A45="","",'Bilan Groupe Compétences'!A45)</f>
        <v>CT 8. A l'oral, s'exprimer de façon professionnelle</v>
      </c>
      <c r="B44" s="363"/>
      <c r="C44" s="363"/>
      <c r="D44" s="363"/>
      <c r="E44" s="364"/>
      <c r="F44" s="96" t="str">
        <f t="shared" si="4"/>
        <v/>
      </c>
      <c r="G44" s="95" t="str">
        <f t="shared" si="5"/>
        <v/>
      </c>
      <c r="H44" s="360" t="str">
        <f t="shared" si="6"/>
        <v/>
      </c>
      <c r="I44" s="361"/>
      <c r="J44" s="68"/>
      <c r="K44" s="68"/>
      <c r="L44" s="68"/>
      <c r="M44" s="64"/>
      <c r="N44" s="64"/>
      <c r="O44" s="64"/>
      <c r="P44" s="64"/>
      <c r="Q44" s="64"/>
      <c r="R44" s="64"/>
      <c r="S44" s="64"/>
      <c r="T44" s="64"/>
      <c r="U44" s="64"/>
      <c r="V44" s="64"/>
      <c r="W44" s="64"/>
      <c r="X44" s="64"/>
      <c r="Y44" s="64"/>
      <c r="Z44" s="64"/>
      <c r="AA44" s="64"/>
      <c r="AB44" s="64"/>
      <c r="AC44" s="64"/>
      <c r="AD44" s="64"/>
      <c r="AE44" s="64"/>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7"/>
    </row>
    <row r="45" spans="1:59" ht="20.100000000000001" customHeight="1" x14ac:dyDescent="0.2">
      <c r="A45" s="362" t="str">
        <f>IF('Bilan Groupe Compétences'!A46="","",'Bilan Groupe Compétences'!A46)</f>
        <v>CT 9. Développer son agilité numérique</v>
      </c>
      <c r="B45" s="363"/>
      <c r="C45" s="363"/>
      <c r="D45" s="363"/>
      <c r="E45" s="364"/>
      <c r="F45" s="96" t="str">
        <f t="shared" si="4"/>
        <v/>
      </c>
      <c r="G45" s="95" t="str">
        <f t="shared" si="5"/>
        <v/>
      </c>
      <c r="H45" s="360" t="str">
        <f t="shared" si="6"/>
        <v/>
      </c>
      <c r="I45" s="361"/>
      <c r="J45" s="68"/>
      <c r="K45" s="68"/>
      <c r="L45" s="68"/>
      <c r="M45" s="64"/>
      <c r="N45" s="64"/>
      <c r="O45" s="64"/>
      <c r="P45" s="64"/>
      <c r="Q45" s="64"/>
      <c r="R45" s="64"/>
      <c r="S45" s="64"/>
      <c r="T45" s="64"/>
      <c r="U45" s="64"/>
      <c r="V45" s="64"/>
      <c r="W45" s="64"/>
      <c r="X45" s="64"/>
      <c r="Y45" s="64"/>
      <c r="Z45" s="64"/>
      <c r="AA45" s="64"/>
      <c r="AB45" s="64"/>
      <c r="AC45" s="64"/>
      <c r="AD45" s="64"/>
      <c r="AE45" s="64"/>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7"/>
    </row>
    <row r="46" spans="1:59" ht="20.100000000000001" customHeight="1" x14ac:dyDescent="0.2">
      <c r="A46" s="362" t="str">
        <f>IF('Bilan Groupe Compétences'!A47="","",'Bilan Groupe Compétences'!A47)</f>
        <v>CT 10. Adopter une posture professionnelle (non verbal)</v>
      </c>
      <c r="B46" s="363"/>
      <c r="C46" s="363"/>
      <c r="D46" s="363"/>
      <c r="E46" s="364"/>
      <c r="F46" s="96" t="str">
        <f t="shared" si="4"/>
        <v/>
      </c>
      <c r="G46" s="95" t="str">
        <f t="shared" si="5"/>
        <v/>
      </c>
      <c r="H46" s="360" t="str">
        <f t="shared" si="6"/>
        <v/>
      </c>
      <c r="I46" s="361"/>
      <c r="J46" s="68"/>
      <c r="K46" s="68"/>
      <c r="L46" s="68"/>
      <c r="M46" s="64"/>
      <c r="N46" s="64"/>
      <c r="O46" s="64"/>
      <c r="P46" s="64"/>
      <c r="Q46" s="64"/>
      <c r="R46" s="64"/>
      <c r="S46" s="64"/>
      <c r="T46" s="64"/>
      <c r="U46" s="64"/>
      <c r="V46" s="64"/>
      <c r="W46" s="64"/>
      <c r="X46" s="64"/>
      <c r="Y46" s="64"/>
      <c r="Z46" s="64"/>
      <c r="AA46" s="64"/>
      <c r="AB46" s="64"/>
      <c r="AC46" s="64"/>
      <c r="AD46" s="64"/>
      <c r="AE46" s="64"/>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7"/>
    </row>
    <row r="47" spans="1:59" ht="20.100000000000001" customHeight="1" x14ac:dyDescent="0.2">
      <c r="A47" s="362" t="str">
        <f>IF('Bilan Groupe Compétences'!A48="","",'Bilan Groupe Compétences'!A48)</f>
        <v>CT 11. S'autoévaluer</v>
      </c>
      <c r="B47" s="363"/>
      <c r="C47" s="363"/>
      <c r="D47" s="363"/>
      <c r="E47" s="364"/>
      <c r="F47" s="96" t="str">
        <f t="shared" si="4"/>
        <v/>
      </c>
      <c r="G47" s="95" t="str">
        <f t="shared" si="5"/>
        <v/>
      </c>
      <c r="H47" s="360" t="str">
        <f t="shared" si="6"/>
        <v/>
      </c>
      <c r="I47" s="361"/>
      <c r="J47" s="68"/>
      <c r="K47" s="68"/>
      <c r="L47" s="68"/>
      <c r="M47" s="64"/>
      <c r="N47" s="64"/>
      <c r="O47" s="64"/>
      <c r="P47" s="64"/>
      <c r="Q47" s="64"/>
      <c r="R47" s="64"/>
      <c r="S47" s="64"/>
      <c r="T47" s="64"/>
      <c r="U47" s="64"/>
      <c r="V47" s="64"/>
      <c r="W47" s="64"/>
      <c r="X47" s="64"/>
      <c r="Y47" s="64"/>
      <c r="Z47" s="64"/>
      <c r="AA47" s="64"/>
      <c r="AB47" s="64"/>
      <c r="AC47" s="64"/>
      <c r="AD47" s="64"/>
      <c r="AE47" s="64"/>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7"/>
    </row>
    <row r="48" spans="1:59" ht="20.100000000000001" customHeight="1" x14ac:dyDescent="0.2">
      <c r="A48" s="362" t="str">
        <f>IF('Bilan Groupe Compétences'!A49="","",'Bilan Groupe Compétences'!A49)</f>
        <v/>
      </c>
      <c r="B48" s="363"/>
      <c r="C48" s="363"/>
      <c r="D48" s="363"/>
      <c r="E48" s="364"/>
      <c r="F48" s="96" t="str">
        <f t="shared" si="4"/>
        <v/>
      </c>
      <c r="G48" s="95" t="str">
        <f t="shared" si="5"/>
        <v/>
      </c>
      <c r="H48" s="360" t="str">
        <f t="shared" si="6"/>
        <v/>
      </c>
      <c r="I48" s="361"/>
      <c r="J48" s="68"/>
      <c r="K48" s="68"/>
      <c r="L48" s="68"/>
      <c r="M48" s="64"/>
      <c r="N48" s="64"/>
      <c r="O48" s="64"/>
      <c r="P48" s="64"/>
      <c r="Q48" s="64"/>
      <c r="R48" s="64"/>
      <c r="S48" s="64"/>
      <c r="T48" s="64"/>
      <c r="U48" s="64"/>
      <c r="V48" s="64"/>
      <c r="W48" s="64"/>
      <c r="X48" s="64"/>
      <c r="Y48" s="64"/>
      <c r="Z48" s="64"/>
      <c r="AA48" s="64"/>
      <c r="AB48" s="64"/>
      <c r="AC48" s="64"/>
      <c r="AD48" s="64"/>
      <c r="AE48" s="64"/>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7"/>
    </row>
    <row r="49" spans="1:59" ht="20.100000000000001" customHeight="1" x14ac:dyDescent="0.2">
      <c r="A49" s="362" t="str">
        <f>IF('Bilan Groupe Compétences'!A50="","",'Bilan Groupe Compétences'!A50)</f>
        <v/>
      </c>
      <c r="B49" s="363"/>
      <c r="C49" s="363"/>
      <c r="D49" s="363"/>
      <c r="E49" s="364"/>
      <c r="F49" s="96" t="str">
        <f t="shared" si="4"/>
        <v/>
      </c>
      <c r="G49" s="95" t="str">
        <f t="shared" si="5"/>
        <v/>
      </c>
      <c r="H49" s="360" t="str">
        <f t="shared" si="6"/>
        <v/>
      </c>
      <c r="I49" s="361"/>
      <c r="J49" s="68"/>
      <c r="K49" s="68"/>
      <c r="L49" s="68"/>
      <c r="M49" s="64"/>
      <c r="N49" s="64"/>
      <c r="O49" s="64"/>
      <c r="P49" s="64"/>
      <c r="Q49" s="64"/>
      <c r="R49" s="64"/>
      <c r="S49" s="64"/>
      <c r="T49" s="64"/>
      <c r="U49" s="64"/>
      <c r="V49" s="64"/>
      <c r="W49" s="64"/>
      <c r="X49" s="64"/>
      <c r="Y49" s="64"/>
      <c r="Z49" s="64"/>
      <c r="AA49" s="64"/>
      <c r="AB49" s="64"/>
      <c r="AC49" s="64"/>
      <c r="AD49" s="64"/>
      <c r="AE49" s="64"/>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7"/>
    </row>
    <row r="50" spans="1:59" ht="20.100000000000001" customHeight="1" x14ac:dyDescent="0.2">
      <c r="A50" s="362" t="str">
        <f>IF('Bilan Groupe Compétences'!A51="","",'Bilan Groupe Compétences'!A51)</f>
        <v/>
      </c>
      <c r="B50" s="363"/>
      <c r="C50" s="363"/>
      <c r="D50" s="363"/>
      <c r="E50" s="364"/>
      <c r="F50" s="96" t="str">
        <f t="shared" si="4"/>
        <v/>
      </c>
      <c r="G50" s="95" t="str">
        <f t="shared" si="5"/>
        <v/>
      </c>
      <c r="H50" s="360" t="str">
        <f t="shared" si="6"/>
        <v/>
      </c>
      <c r="I50" s="361"/>
      <c r="J50" s="68"/>
      <c r="K50" s="68"/>
      <c r="L50" s="68"/>
      <c r="M50" s="64"/>
      <c r="N50" s="64"/>
      <c r="O50" s="64"/>
      <c r="P50" s="64"/>
      <c r="Q50" s="64"/>
      <c r="R50" s="64"/>
      <c r="S50" s="64"/>
      <c r="T50" s="64"/>
      <c r="U50" s="64"/>
      <c r="V50" s="64"/>
      <c r="W50" s="64"/>
      <c r="X50" s="64"/>
      <c r="Y50" s="64"/>
      <c r="Z50" s="64"/>
      <c r="AA50" s="64"/>
      <c r="AB50" s="64"/>
      <c r="AC50" s="64"/>
      <c r="AD50" s="64"/>
      <c r="AE50" s="64"/>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7"/>
    </row>
    <row r="51" spans="1:59" ht="20.100000000000001" customHeight="1" x14ac:dyDescent="0.2">
      <c r="A51" s="362" t="str">
        <f>IF('Bilan Groupe Compétences'!A52="","",'Bilan Groupe Compétences'!A52)</f>
        <v/>
      </c>
      <c r="B51" s="363"/>
      <c r="C51" s="363"/>
      <c r="D51" s="363"/>
      <c r="E51" s="364"/>
      <c r="F51" s="96" t="str">
        <f t="shared" si="4"/>
        <v/>
      </c>
      <c r="G51" s="95" t="str">
        <f t="shared" si="5"/>
        <v/>
      </c>
      <c r="H51" s="360" t="str">
        <f t="shared" si="6"/>
        <v/>
      </c>
      <c r="I51" s="361"/>
      <c r="J51" s="68"/>
      <c r="K51" s="68"/>
      <c r="L51" s="68"/>
      <c r="M51" s="64"/>
      <c r="N51" s="64"/>
      <c r="O51" s="64"/>
      <c r="P51" s="64"/>
      <c r="Q51" s="64"/>
      <c r="R51" s="64"/>
      <c r="S51" s="64"/>
      <c r="T51" s="64"/>
      <c r="U51" s="64"/>
      <c r="V51" s="64"/>
      <c r="W51" s="64"/>
      <c r="X51" s="64"/>
      <c r="Y51" s="64"/>
      <c r="Z51" s="64"/>
      <c r="AA51" s="64"/>
      <c r="AB51" s="64"/>
      <c r="AC51" s="64"/>
      <c r="AD51" s="64"/>
      <c r="AE51" s="64"/>
      <c r="AF51" s="66"/>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7"/>
    </row>
    <row r="52" spans="1:59" ht="20.100000000000001" customHeight="1" x14ac:dyDescent="0.2">
      <c r="A52" s="362" t="str">
        <f>IF('Bilan Groupe Compétences'!A53="","",'Bilan Groupe Compétences'!A53)</f>
        <v/>
      </c>
      <c r="B52" s="363"/>
      <c r="C52" s="363"/>
      <c r="D52" s="363"/>
      <c r="E52" s="364"/>
      <c r="F52" s="96" t="str">
        <f t="shared" si="4"/>
        <v/>
      </c>
      <c r="G52" s="95" t="str">
        <f t="shared" si="5"/>
        <v/>
      </c>
      <c r="H52" s="360" t="str">
        <f t="shared" si="6"/>
        <v/>
      </c>
      <c r="I52" s="361"/>
      <c r="J52" s="68"/>
      <c r="K52" s="68"/>
      <c r="L52" s="68"/>
      <c r="M52" s="64"/>
      <c r="N52" s="64"/>
      <c r="O52" s="64"/>
      <c r="P52" s="64"/>
      <c r="Q52" s="64"/>
      <c r="R52" s="64"/>
      <c r="S52" s="64"/>
      <c r="T52" s="64"/>
      <c r="U52" s="64"/>
      <c r="V52" s="64"/>
      <c r="W52" s="64"/>
      <c r="X52" s="64"/>
      <c r="Y52" s="64"/>
      <c r="Z52" s="64"/>
      <c r="AA52" s="64"/>
      <c r="AB52" s="64"/>
      <c r="AC52" s="64"/>
      <c r="AD52" s="64"/>
      <c r="AE52" s="64"/>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7"/>
    </row>
    <row r="53" spans="1:59" ht="20.100000000000001" customHeight="1" x14ac:dyDescent="0.2">
      <c r="A53" s="362" t="str">
        <f>IF('Bilan Groupe Compétences'!A54="","",'Bilan Groupe Compétences'!A54)</f>
        <v/>
      </c>
      <c r="B53" s="363"/>
      <c r="C53" s="363"/>
      <c r="D53" s="363"/>
      <c r="E53" s="364"/>
      <c r="F53" s="96" t="str">
        <f t="shared" si="4"/>
        <v/>
      </c>
      <c r="G53" s="95" t="str">
        <f t="shared" si="5"/>
        <v/>
      </c>
      <c r="H53" s="360" t="str">
        <f t="shared" si="6"/>
        <v/>
      </c>
      <c r="I53" s="361"/>
      <c r="J53" s="68"/>
      <c r="K53" s="68"/>
      <c r="L53" s="68"/>
      <c r="M53" s="64"/>
      <c r="N53" s="64"/>
      <c r="O53" s="64"/>
      <c r="P53" s="64"/>
      <c r="Q53" s="64"/>
      <c r="R53" s="64"/>
      <c r="S53" s="64"/>
      <c r="T53" s="64"/>
      <c r="U53" s="64"/>
      <c r="V53" s="64"/>
      <c r="W53" s="64"/>
      <c r="X53" s="64"/>
      <c r="Y53" s="64"/>
      <c r="Z53" s="64"/>
      <c r="AA53" s="64"/>
      <c r="AB53" s="64"/>
      <c r="AC53" s="64"/>
      <c r="AD53" s="64"/>
      <c r="AE53" s="64"/>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7"/>
    </row>
    <row r="54" spans="1:59" ht="20.100000000000001" customHeight="1" x14ac:dyDescent="0.2">
      <c r="A54" s="362" t="str">
        <f>IF('Bilan Groupe Compétences'!A55="","",'Bilan Groupe Compétences'!A55)</f>
        <v/>
      </c>
      <c r="B54" s="363"/>
      <c r="C54" s="363"/>
      <c r="D54" s="363"/>
      <c r="E54" s="364"/>
      <c r="F54" s="96" t="str">
        <f t="shared" si="4"/>
        <v/>
      </c>
      <c r="G54" s="95" t="str">
        <f t="shared" si="5"/>
        <v/>
      </c>
      <c r="H54" s="360" t="str">
        <f t="shared" si="6"/>
        <v/>
      </c>
      <c r="I54" s="361"/>
      <c r="J54" s="68"/>
      <c r="K54" s="68"/>
      <c r="L54" s="68"/>
      <c r="M54" s="64"/>
      <c r="N54" s="64"/>
      <c r="O54" s="64"/>
      <c r="P54" s="64"/>
      <c r="Q54" s="64"/>
      <c r="R54" s="64"/>
      <c r="S54" s="64"/>
      <c r="T54" s="64"/>
      <c r="U54" s="64"/>
      <c r="V54" s="64"/>
      <c r="W54" s="64"/>
      <c r="X54" s="64"/>
      <c r="Y54" s="64"/>
      <c r="Z54" s="64"/>
      <c r="AA54" s="64"/>
      <c r="AB54" s="64"/>
      <c r="AC54" s="64"/>
      <c r="AD54" s="64"/>
      <c r="AE54" s="64"/>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7"/>
    </row>
    <row r="55" spans="1:59" ht="20.100000000000001" customHeight="1" x14ac:dyDescent="0.2">
      <c r="A55" s="362" t="str">
        <f>IF('Bilan Groupe Compétences'!A56="","",'Bilan Groupe Compétences'!A56)</f>
        <v/>
      </c>
      <c r="B55" s="363"/>
      <c r="C55" s="363"/>
      <c r="D55" s="363"/>
      <c r="E55" s="364"/>
      <c r="F55" s="96" t="str">
        <f t="shared" si="4"/>
        <v/>
      </c>
      <c r="G55" s="95" t="str">
        <f t="shared" si="5"/>
        <v/>
      </c>
      <c r="H55" s="360" t="str">
        <f t="shared" si="6"/>
        <v/>
      </c>
      <c r="I55" s="361"/>
      <c r="J55" s="68"/>
      <c r="K55" s="68"/>
      <c r="L55" s="68"/>
      <c r="M55" s="64"/>
      <c r="N55" s="64"/>
      <c r="O55" s="64"/>
      <c r="P55" s="64"/>
      <c r="Q55" s="64"/>
      <c r="R55" s="64"/>
      <c r="S55" s="64"/>
      <c r="T55" s="64"/>
      <c r="U55" s="64"/>
      <c r="V55" s="64"/>
      <c r="W55" s="64"/>
      <c r="X55" s="64"/>
      <c r="Y55" s="64"/>
      <c r="Z55" s="64"/>
      <c r="AA55" s="64"/>
      <c r="AB55" s="64"/>
      <c r="AC55" s="64"/>
      <c r="AD55" s="64"/>
      <c r="AE55" s="64"/>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7"/>
    </row>
    <row r="56" spans="1:59" ht="20.100000000000001" customHeight="1" x14ac:dyDescent="0.2">
      <c r="A56" s="362" t="str">
        <f>IF('Bilan Groupe Compétences'!A57="","",'Bilan Groupe Compétences'!A57)</f>
        <v/>
      </c>
      <c r="B56" s="363"/>
      <c r="C56" s="363"/>
      <c r="D56" s="363"/>
      <c r="E56" s="364"/>
      <c r="F56" s="96" t="str">
        <f t="shared" si="4"/>
        <v/>
      </c>
      <c r="G56" s="95" t="str">
        <f t="shared" si="5"/>
        <v/>
      </c>
      <c r="H56" s="360" t="str">
        <f t="shared" si="6"/>
        <v/>
      </c>
      <c r="I56" s="361"/>
      <c r="J56" s="68"/>
      <c r="K56" s="68"/>
      <c r="L56" s="68"/>
      <c r="M56" s="64"/>
      <c r="N56" s="64"/>
      <c r="O56" s="64"/>
      <c r="P56" s="64"/>
      <c r="Q56" s="64"/>
      <c r="R56" s="64"/>
      <c r="S56" s="64"/>
      <c r="T56" s="64"/>
      <c r="U56" s="64"/>
      <c r="V56" s="64"/>
      <c r="W56" s="64"/>
      <c r="X56" s="64"/>
      <c r="Y56" s="64"/>
      <c r="Z56" s="64"/>
      <c r="AA56" s="64"/>
      <c r="AB56" s="64"/>
      <c r="AC56" s="64"/>
      <c r="AD56" s="64"/>
      <c r="AE56" s="64"/>
      <c r="AF56" s="66"/>
      <c r="AG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7"/>
    </row>
    <row r="57" spans="1:59" ht="20.100000000000001" customHeight="1" x14ac:dyDescent="0.2">
      <c r="A57" s="362" t="str">
        <f>IF('Bilan Groupe Compétences'!A58="","",'Bilan Groupe Compétences'!A58)</f>
        <v/>
      </c>
      <c r="B57" s="363"/>
      <c r="C57" s="363"/>
      <c r="D57" s="363"/>
      <c r="E57" s="364"/>
      <c r="F57" s="96" t="str">
        <f t="shared" si="4"/>
        <v/>
      </c>
      <c r="G57" s="95" t="str">
        <f t="shared" si="5"/>
        <v/>
      </c>
      <c r="H57" s="360" t="str">
        <f t="shared" si="6"/>
        <v/>
      </c>
      <c r="I57" s="361"/>
      <c r="J57" s="68"/>
      <c r="K57" s="68"/>
      <c r="L57" s="68"/>
      <c r="M57" s="64"/>
      <c r="N57" s="64"/>
      <c r="O57" s="64"/>
      <c r="P57" s="64"/>
      <c r="Q57" s="64"/>
      <c r="R57" s="64"/>
      <c r="S57" s="64"/>
      <c r="T57" s="64"/>
      <c r="U57" s="64"/>
      <c r="V57" s="64"/>
      <c r="W57" s="64"/>
      <c r="X57" s="64"/>
      <c r="Y57" s="64"/>
      <c r="Z57" s="64"/>
      <c r="AA57" s="64"/>
      <c r="AB57" s="64"/>
      <c r="AC57" s="64"/>
      <c r="AD57" s="64"/>
      <c r="AE57" s="64"/>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7"/>
    </row>
    <row r="58" spans="1:59" ht="20.100000000000001" customHeight="1" x14ac:dyDescent="0.2">
      <c r="A58" s="362" t="str">
        <f>IF('Bilan Groupe Compétences'!A59="","",'Bilan Groupe Compétences'!A59)</f>
        <v/>
      </c>
      <c r="B58" s="363"/>
      <c r="C58" s="363"/>
      <c r="D58" s="363"/>
      <c r="E58" s="364"/>
      <c r="F58" s="96" t="str">
        <f t="shared" si="4"/>
        <v/>
      </c>
      <c r="G58" s="95" t="str">
        <f t="shared" si="5"/>
        <v/>
      </c>
      <c r="H58" s="360" t="str">
        <f t="shared" si="6"/>
        <v/>
      </c>
      <c r="I58" s="361"/>
      <c r="J58" s="68"/>
      <c r="K58" s="68"/>
      <c r="L58" s="68"/>
      <c r="M58" s="64"/>
      <c r="N58" s="64"/>
      <c r="O58" s="64"/>
      <c r="P58" s="64"/>
      <c r="Q58" s="64"/>
      <c r="R58" s="64"/>
      <c r="S58" s="64"/>
      <c r="T58" s="64"/>
      <c r="U58" s="64"/>
      <c r="V58" s="64"/>
      <c r="W58" s="64"/>
      <c r="X58" s="64"/>
      <c r="Y58" s="64"/>
      <c r="Z58" s="64"/>
      <c r="AA58" s="64"/>
      <c r="AB58" s="64"/>
      <c r="AC58" s="64"/>
      <c r="AD58" s="64"/>
      <c r="AE58" s="64"/>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7"/>
    </row>
    <row r="59" spans="1:59" ht="20.100000000000001" customHeight="1" x14ac:dyDescent="0.2">
      <c r="A59" s="362" t="str">
        <f>IF('Bilan Groupe Compétences'!A60="","",'Bilan Groupe Compétences'!A60)</f>
        <v/>
      </c>
      <c r="B59" s="363"/>
      <c r="C59" s="363"/>
      <c r="D59" s="363"/>
      <c r="E59" s="364"/>
      <c r="F59" s="96" t="str">
        <f t="shared" si="4"/>
        <v/>
      </c>
      <c r="G59" s="95" t="str">
        <f t="shared" si="5"/>
        <v/>
      </c>
      <c r="H59" s="360" t="str">
        <f t="shared" si="6"/>
        <v/>
      </c>
      <c r="I59" s="361"/>
      <c r="J59" s="68"/>
      <c r="K59" s="68"/>
      <c r="L59" s="68"/>
      <c r="M59" s="64"/>
      <c r="N59" s="64"/>
      <c r="O59" s="64"/>
      <c r="P59" s="64"/>
      <c r="Q59" s="64"/>
      <c r="R59" s="64"/>
      <c r="S59" s="64"/>
      <c r="T59" s="64"/>
      <c r="U59" s="64"/>
      <c r="V59" s="64"/>
      <c r="W59" s="64"/>
      <c r="X59" s="64"/>
      <c r="Y59" s="64"/>
      <c r="Z59" s="64"/>
      <c r="AA59" s="64"/>
      <c r="AB59" s="64"/>
      <c r="AC59" s="64"/>
      <c r="AD59" s="64"/>
      <c r="AE59" s="64"/>
      <c r="AF59" s="66"/>
      <c r="AG59" s="66"/>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7"/>
    </row>
    <row r="60" spans="1:59" ht="20.100000000000001" customHeight="1" x14ac:dyDescent="0.2">
      <c r="A60" s="362" t="str">
        <f>IF('Bilan Groupe Compétences'!A61="","",'Bilan Groupe Compétences'!A61)</f>
        <v/>
      </c>
      <c r="B60" s="363"/>
      <c r="C60" s="363"/>
      <c r="D60" s="363"/>
      <c r="E60" s="364"/>
      <c r="F60" s="96" t="str">
        <f t="shared" si="4"/>
        <v/>
      </c>
      <c r="G60" s="95" t="str">
        <f t="shared" si="5"/>
        <v/>
      </c>
      <c r="H60" s="360" t="str">
        <f t="shared" si="6"/>
        <v/>
      </c>
      <c r="I60" s="361"/>
      <c r="J60" s="68"/>
      <c r="K60" s="68"/>
      <c r="L60" s="68"/>
      <c r="M60" s="64"/>
      <c r="N60" s="64"/>
      <c r="O60" s="64"/>
      <c r="P60" s="64"/>
      <c r="Q60" s="64"/>
      <c r="R60" s="64"/>
      <c r="S60" s="64"/>
      <c r="T60" s="64"/>
      <c r="U60" s="64"/>
      <c r="V60" s="64"/>
      <c r="W60" s="64"/>
      <c r="X60" s="64"/>
      <c r="Y60" s="64"/>
      <c r="Z60" s="64"/>
      <c r="AA60" s="64"/>
      <c r="AB60" s="64"/>
      <c r="AC60" s="64"/>
      <c r="AD60" s="64"/>
      <c r="AE60" s="64"/>
      <c r="AF60" s="66"/>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7"/>
    </row>
    <row r="61" spans="1:59" ht="20.100000000000001" customHeight="1" x14ac:dyDescent="0.2">
      <c r="A61" s="362" t="str">
        <f>IF('Bilan Groupe Compétences'!A62="","",'Bilan Groupe Compétences'!A62)</f>
        <v/>
      </c>
      <c r="B61" s="363"/>
      <c r="C61" s="363"/>
      <c r="D61" s="363"/>
      <c r="E61" s="364"/>
      <c r="F61" s="96" t="str">
        <f t="shared" si="4"/>
        <v/>
      </c>
      <c r="G61" s="95" t="str">
        <f t="shared" si="5"/>
        <v/>
      </c>
      <c r="H61" s="360" t="str">
        <f t="shared" si="6"/>
        <v/>
      </c>
      <c r="I61" s="361"/>
      <c r="J61" s="68"/>
      <c r="K61" s="68"/>
      <c r="L61" s="68"/>
      <c r="M61" s="64"/>
      <c r="N61" s="64"/>
      <c r="O61" s="64"/>
      <c r="P61" s="64"/>
      <c r="Q61" s="64"/>
      <c r="R61" s="64"/>
      <c r="S61" s="64"/>
      <c r="T61" s="64"/>
      <c r="U61" s="64"/>
      <c r="V61" s="64"/>
      <c r="W61" s="64"/>
      <c r="X61" s="64"/>
      <c r="Y61" s="64"/>
      <c r="Z61" s="64"/>
      <c r="AA61" s="64"/>
      <c r="AB61" s="64"/>
      <c r="AC61" s="64"/>
      <c r="AD61" s="64"/>
      <c r="AE61" s="64"/>
      <c r="AF61" s="66"/>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7"/>
    </row>
    <row r="62" spans="1:59" ht="20.100000000000001" customHeight="1" x14ac:dyDescent="0.2">
      <c r="A62" s="362" t="str">
        <f>IF('Bilan Groupe Compétences'!A63="","",'Bilan Groupe Compétences'!A63)</f>
        <v/>
      </c>
      <c r="B62" s="363"/>
      <c r="C62" s="363"/>
      <c r="D62" s="363"/>
      <c r="E62" s="364"/>
      <c r="F62" s="96" t="str">
        <f t="shared" si="4"/>
        <v/>
      </c>
      <c r="G62" s="95" t="str">
        <f t="shared" si="5"/>
        <v/>
      </c>
      <c r="H62" s="360" t="str">
        <f t="shared" si="6"/>
        <v/>
      </c>
      <c r="I62" s="361"/>
      <c r="J62" s="68"/>
      <c r="K62" s="68"/>
      <c r="L62" s="68"/>
      <c r="M62" s="64"/>
      <c r="N62" s="64"/>
      <c r="O62" s="64"/>
      <c r="P62" s="64"/>
      <c r="Q62" s="64"/>
      <c r="R62" s="64"/>
      <c r="S62" s="64"/>
      <c r="T62" s="64"/>
      <c r="U62" s="64"/>
      <c r="V62" s="64"/>
      <c r="W62" s="64"/>
      <c r="X62" s="64"/>
      <c r="Y62" s="64"/>
      <c r="Z62" s="64"/>
      <c r="AA62" s="64"/>
      <c r="AB62" s="64"/>
      <c r="AC62" s="64"/>
      <c r="AD62" s="64"/>
      <c r="AE62" s="64"/>
      <c r="AF62" s="66"/>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7"/>
    </row>
    <row r="63" spans="1:59" ht="20.100000000000001" customHeight="1" x14ac:dyDescent="0.2">
      <c r="A63" s="362" t="str">
        <f>IF('Bilan Groupe Compétences'!A64="","",'Bilan Groupe Compétences'!A64)</f>
        <v/>
      </c>
      <c r="B63" s="363"/>
      <c r="C63" s="363"/>
      <c r="D63" s="363"/>
      <c r="E63" s="364"/>
      <c r="F63" s="96" t="str">
        <f t="shared" si="4"/>
        <v/>
      </c>
      <c r="G63" s="95" t="str">
        <f t="shared" si="5"/>
        <v/>
      </c>
      <c r="H63" s="360" t="str">
        <f t="shared" si="6"/>
        <v/>
      </c>
      <c r="I63" s="361"/>
      <c r="J63" s="68"/>
      <c r="K63" s="68"/>
      <c r="L63" s="68"/>
      <c r="M63" s="64"/>
      <c r="N63" s="64"/>
      <c r="O63" s="64"/>
      <c r="P63" s="64"/>
      <c r="Q63" s="64"/>
      <c r="R63" s="64"/>
      <c r="S63" s="64"/>
      <c r="T63" s="64"/>
      <c r="U63" s="64"/>
      <c r="V63" s="64"/>
      <c r="W63" s="64"/>
      <c r="X63" s="64"/>
      <c r="Y63" s="64"/>
      <c r="Z63" s="64"/>
      <c r="AA63" s="64"/>
      <c r="AB63" s="64"/>
      <c r="AC63" s="64"/>
      <c r="AD63" s="64"/>
      <c r="AE63" s="64"/>
      <c r="AF63" s="66"/>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7"/>
    </row>
    <row r="64" spans="1:59" ht="20.100000000000001" customHeight="1" x14ac:dyDescent="0.2">
      <c r="A64" s="362" t="str">
        <f>IF('Bilan Groupe Compétences'!A65="","",'Bilan Groupe Compétences'!A65)</f>
        <v/>
      </c>
      <c r="B64" s="363"/>
      <c r="C64" s="363"/>
      <c r="D64" s="363"/>
      <c r="E64" s="364"/>
      <c r="F64" s="96" t="str">
        <f t="shared" si="4"/>
        <v/>
      </c>
      <c r="G64" s="95" t="str">
        <f t="shared" si="5"/>
        <v/>
      </c>
      <c r="H64" s="360" t="str">
        <f t="shared" si="6"/>
        <v/>
      </c>
      <c r="I64" s="361"/>
      <c r="J64" s="68"/>
      <c r="K64" s="68"/>
      <c r="L64" s="68"/>
      <c r="M64" s="64"/>
      <c r="N64" s="64"/>
      <c r="O64" s="64"/>
      <c r="P64" s="64"/>
      <c r="Q64" s="64"/>
      <c r="R64" s="64"/>
      <c r="S64" s="64"/>
      <c r="T64" s="64"/>
      <c r="U64" s="64"/>
      <c r="V64" s="64"/>
      <c r="W64" s="64"/>
      <c r="X64" s="64"/>
      <c r="Y64" s="64"/>
      <c r="Z64" s="64"/>
      <c r="AA64" s="64"/>
      <c r="AB64" s="64"/>
      <c r="AC64" s="64"/>
      <c r="AD64" s="64"/>
      <c r="AE64" s="64"/>
      <c r="AF64" s="66"/>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7"/>
    </row>
    <row r="65" spans="1:59" ht="20.100000000000001" customHeight="1" x14ac:dyDescent="0.2">
      <c r="A65" s="362" t="str">
        <f>IF('Bilan Groupe Compétences'!A66="","",'Bilan Groupe Compétences'!A66)</f>
        <v/>
      </c>
      <c r="B65" s="363"/>
      <c r="C65" s="363"/>
      <c r="D65" s="363"/>
      <c r="E65" s="364"/>
      <c r="F65" s="96" t="str">
        <f t="shared" si="4"/>
        <v/>
      </c>
      <c r="G65" s="95" t="str">
        <f t="shared" si="5"/>
        <v/>
      </c>
      <c r="H65" s="360" t="str">
        <f t="shared" si="6"/>
        <v/>
      </c>
      <c r="I65" s="361"/>
      <c r="J65" s="68"/>
      <c r="K65" s="68"/>
      <c r="L65" s="68"/>
      <c r="M65" s="64"/>
      <c r="N65" s="64"/>
      <c r="O65" s="64"/>
      <c r="P65" s="64"/>
      <c r="Q65" s="64"/>
      <c r="R65" s="64"/>
      <c r="S65" s="64"/>
      <c r="T65" s="64"/>
      <c r="U65" s="64"/>
      <c r="V65" s="64"/>
      <c r="W65" s="64"/>
      <c r="X65" s="64"/>
      <c r="Y65" s="64"/>
      <c r="Z65" s="64"/>
      <c r="AA65" s="64"/>
      <c r="AB65" s="64"/>
      <c r="AC65" s="64"/>
      <c r="AD65" s="64"/>
      <c r="AE65" s="64"/>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7"/>
    </row>
    <row r="66" spans="1:59" ht="20.100000000000001" customHeight="1" x14ac:dyDescent="0.2">
      <c r="A66" s="362" t="str">
        <f>IF('Bilan Groupe Compétences'!A67="","",'Bilan Groupe Compétences'!A67)</f>
        <v/>
      </c>
      <c r="B66" s="363"/>
      <c r="C66" s="363"/>
      <c r="D66" s="363"/>
      <c r="E66" s="364"/>
      <c r="F66" s="96" t="str">
        <f t="shared" si="4"/>
        <v/>
      </c>
      <c r="G66" s="95" t="str">
        <f t="shared" si="5"/>
        <v/>
      </c>
      <c r="H66" s="360" t="str">
        <f t="shared" si="6"/>
        <v/>
      </c>
      <c r="I66" s="361"/>
      <c r="J66" s="68"/>
      <c r="K66" s="68"/>
      <c r="L66" s="68"/>
      <c r="M66" s="64"/>
      <c r="N66" s="64"/>
      <c r="O66" s="64"/>
      <c r="P66" s="64"/>
      <c r="Q66" s="64"/>
      <c r="R66" s="64"/>
      <c r="S66" s="64"/>
      <c r="T66" s="64"/>
      <c r="U66" s="64"/>
      <c r="V66" s="64"/>
      <c r="W66" s="64"/>
      <c r="X66" s="64"/>
      <c r="Y66" s="64"/>
      <c r="Z66" s="64"/>
      <c r="AA66" s="64"/>
      <c r="AB66" s="64"/>
      <c r="AC66" s="64"/>
      <c r="AD66" s="64"/>
      <c r="AE66" s="64"/>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7"/>
    </row>
    <row r="67" spans="1:59" ht="20.100000000000001" customHeight="1" x14ac:dyDescent="0.2">
      <c r="A67" s="362" t="str">
        <f>IF('Bilan Groupe Compétences'!A68="","",'Bilan Groupe Compétences'!A68)</f>
        <v/>
      </c>
      <c r="B67" s="363"/>
      <c r="C67" s="363"/>
      <c r="D67" s="363"/>
      <c r="E67" s="364"/>
      <c r="F67" s="96" t="str">
        <f t="shared" si="4"/>
        <v/>
      </c>
      <c r="G67" s="95" t="str">
        <f t="shared" si="5"/>
        <v/>
      </c>
      <c r="H67" s="360" t="str">
        <f t="shared" si="6"/>
        <v/>
      </c>
      <c r="I67" s="361"/>
      <c r="J67" s="68"/>
      <c r="K67" s="68"/>
      <c r="L67" s="68"/>
      <c r="M67" s="64"/>
      <c r="N67" s="64"/>
      <c r="O67" s="64"/>
      <c r="P67" s="64"/>
      <c r="Q67" s="64"/>
      <c r="R67" s="64"/>
      <c r="S67" s="64"/>
      <c r="T67" s="64"/>
      <c r="U67" s="64"/>
      <c r="V67" s="64"/>
      <c r="W67" s="64"/>
      <c r="X67" s="64"/>
      <c r="Y67" s="64"/>
      <c r="Z67" s="64"/>
      <c r="AA67" s="64"/>
      <c r="AB67" s="64"/>
      <c r="AC67" s="64"/>
      <c r="AD67" s="64"/>
      <c r="AE67" s="64"/>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7"/>
    </row>
    <row r="68" spans="1:59" ht="20.100000000000001" customHeight="1" x14ac:dyDescent="0.2">
      <c r="A68" s="362" t="str">
        <f>IF('Bilan Groupe Compétences'!A69="","",'Bilan Groupe Compétences'!A69)</f>
        <v/>
      </c>
      <c r="B68" s="363"/>
      <c r="C68" s="363"/>
      <c r="D68" s="363"/>
      <c r="E68" s="364"/>
      <c r="F68" s="96" t="str">
        <f t="shared" si="4"/>
        <v/>
      </c>
      <c r="G68" s="95" t="str">
        <f t="shared" si="5"/>
        <v/>
      </c>
      <c r="H68" s="360" t="str">
        <f t="shared" si="6"/>
        <v/>
      </c>
      <c r="I68" s="361"/>
      <c r="J68" s="68"/>
      <c r="K68" s="68"/>
      <c r="L68" s="68"/>
      <c r="M68" s="64"/>
      <c r="N68" s="64"/>
      <c r="O68" s="64"/>
      <c r="P68" s="64"/>
      <c r="Q68" s="64"/>
      <c r="R68" s="64"/>
      <c r="S68" s="64"/>
      <c r="T68" s="64"/>
      <c r="U68" s="64"/>
      <c r="V68" s="64"/>
      <c r="W68" s="64"/>
      <c r="X68" s="64"/>
      <c r="Y68" s="64"/>
      <c r="Z68" s="64"/>
      <c r="AA68" s="64"/>
      <c r="AB68" s="64"/>
      <c r="AC68" s="64"/>
      <c r="AD68" s="64"/>
      <c r="AE68" s="64"/>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7"/>
    </row>
    <row r="69" spans="1:59" ht="20.100000000000001" customHeight="1" x14ac:dyDescent="0.2">
      <c r="A69" s="362" t="str">
        <f>IF('Bilan Groupe Compétences'!A70="","",'Bilan Groupe Compétences'!A70)</f>
        <v/>
      </c>
      <c r="B69" s="363"/>
      <c r="C69" s="363"/>
      <c r="D69" s="363"/>
      <c r="E69" s="379"/>
      <c r="F69" s="96" t="str">
        <f t="shared" si="4"/>
        <v/>
      </c>
      <c r="G69" s="95" t="str">
        <f t="shared" si="5"/>
        <v/>
      </c>
      <c r="H69" s="360" t="str">
        <f t="shared" si="6"/>
        <v/>
      </c>
      <c r="I69" s="361"/>
      <c r="J69" s="68"/>
      <c r="K69" s="68"/>
      <c r="L69" s="68"/>
      <c r="M69" s="64"/>
      <c r="N69" s="64"/>
      <c r="O69" s="64"/>
      <c r="P69" s="64"/>
      <c r="Q69" s="64"/>
      <c r="R69" s="64"/>
      <c r="S69" s="64"/>
      <c r="T69" s="64"/>
      <c r="U69" s="64"/>
      <c r="V69" s="64"/>
      <c r="W69" s="64"/>
      <c r="X69" s="64"/>
      <c r="Y69" s="64"/>
      <c r="Z69" s="64"/>
      <c r="AA69" s="64"/>
      <c r="AB69" s="64"/>
      <c r="AC69" s="64"/>
      <c r="AD69" s="64"/>
      <c r="AE69" s="64"/>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7"/>
    </row>
    <row r="70" spans="1:59" ht="20.100000000000001" customHeight="1" x14ac:dyDescent="0.2">
      <c r="A70" s="362" t="str">
        <f>IF('Bilan Groupe Compétences'!A71="","",'Bilan Groupe Compétences'!A71)</f>
        <v/>
      </c>
      <c r="B70" s="363"/>
      <c r="C70" s="363"/>
      <c r="D70" s="363"/>
      <c r="E70" s="379"/>
      <c r="F70" s="96" t="str">
        <f t="shared" si="4"/>
        <v/>
      </c>
      <c r="G70" s="95" t="str">
        <f t="shared" si="5"/>
        <v/>
      </c>
      <c r="H70" s="360" t="str">
        <f t="shared" si="6"/>
        <v/>
      </c>
      <c r="I70" s="361"/>
      <c r="J70" s="68"/>
      <c r="K70" s="68"/>
      <c r="L70" s="68"/>
      <c r="M70" s="64"/>
      <c r="N70" s="64"/>
      <c r="O70" s="64"/>
      <c r="P70" s="64"/>
      <c r="Q70" s="64"/>
      <c r="R70" s="64"/>
      <c r="S70" s="64"/>
      <c r="T70" s="64"/>
      <c r="U70" s="64"/>
      <c r="V70" s="64"/>
      <c r="W70" s="64"/>
      <c r="X70" s="64"/>
      <c r="Y70" s="64"/>
      <c r="Z70" s="64"/>
      <c r="AA70" s="64"/>
      <c r="AB70" s="64"/>
      <c r="AC70" s="64"/>
      <c r="AD70" s="64"/>
      <c r="AE70" s="64"/>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7"/>
    </row>
    <row r="71" spans="1:59" ht="20.100000000000001" customHeight="1" thickBot="1" x14ac:dyDescent="0.25">
      <c r="A71" s="336" t="str">
        <f>IF('Bilan Groupe Compétences'!A72="","",'Bilan Groupe Compétences'!A72)</f>
        <v/>
      </c>
      <c r="B71" s="337"/>
      <c r="C71" s="337"/>
      <c r="D71" s="337"/>
      <c r="E71" s="338"/>
      <c r="F71" s="98" t="str">
        <f t="shared" si="4"/>
        <v/>
      </c>
      <c r="G71" s="99" t="str">
        <f t="shared" si="5"/>
        <v/>
      </c>
      <c r="H71" s="380" t="str">
        <f t="shared" si="6"/>
        <v/>
      </c>
      <c r="I71" s="381"/>
      <c r="J71" s="69"/>
      <c r="K71" s="69"/>
      <c r="L71" s="69"/>
      <c r="M71" s="70"/>
      <c r="N71" s="70"/>
      <c r="O71" s="70"/>
      <c r="P71" s="70"/>
      <c r="Q71" s="70"/>
      <c r="R71" s="70"/>
      <c r="S71" s="70"/>
      <c r="T71" s="70"/>
      <c r="U71" s="70"/>
      <c r="V71" s="70"/>
      <c r="W71" s="70"/>
      <c r="X71" s="70"/>
      <c r="Y71" s="70"/>
      <c r="Z71" s="70"/>
      <c r="AA71" s="70"/>
      <c r="AB71" s="70"/>
      <c r="AC71" s="70"/>
      <c r="AD71" s="70"/>
      <c r="AE71" s="70"/>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2"/>
    </row>
    <row r="72" spans="1:59" ht="13.5" thickTop="1" x14ac:dyDescent="0.2"/>
    <row r="295" spans="214:279" x14ac:dyDescent="0.2">
      <c r="HG295" s="28"/>
      <c r="HH295" s="28"/>
    </row>
    <row r="296" spans="214:279" x14ac:dyDescent="0.2">
      <c r="HG296" s="28"/>
      <c r="HH296" s="28"/>
    </row>
    <row r="297" spans="214:279" x14ac:dyDescent="0.2">
      <c r="HG297" s="28"/>
      <c r="HH297" s="28"/>
    </row>
    <row r="298" spans="214:279" ht="76.5" x14ac:dyDescent="0.2">
      <c r="HG298" s="28"/>
      <c r="HH298" s="28"/>
      <c r="HU298" s="83" t="str">
        <f>'Classe, période, dates, coef'!DW301</f>
        <v>Nom élève &gt; Complétez l'onglet ''Classe, période, dates, coef''</v>
      </c>
    </row>
    <row r="299" spans="214:279" ht="25.5" x14ac:dyDescent="0.2">
      <c r="HG299" s="28"/>
      <c r="HH299" s="28"/>
      <c r="HU299" s="16" t="s">
        <v>127</v>
      </c>
      <c r="HV299" s="10" t="str">
        <f ca="1">IF($HU$298=$A$2,"",IF(HV306=$HI$307,$HI$307,IF(OR(HV300="",HV305=0),"",IF(HV300=0,0,ROUND(HV300/HV305*1,1)))))</f>
        <v/>
      </c>
      <c r="HW299" s="10" t="str">
        <f t="shared" ref="HW299:JS299" ca="1" si="7">IF($HU$298=$A$2,"",IF(HW306=$HI$307,$HI$307,IF(OR(HW300="",HW305=0),"",IF(HW300=0,0,ROUND(HW300/HW305*1,1)))))</f>
        <v/>
      </c>
      <c r="HX299" s="10" t="str">
        <f t="shared" ca="1" si="7"/>
        <v/>
      </c>
      <c r="HY299" s="10" t="str">
        <f t="shared" ca="1" si="7"/>
        <v/>
      </c>
      <c r="HZ299" s="10" t="str">
        <f t="shared" ca="1" si="7"/>
        <v/>
      </c>
      <c r="IA299" s="10" t="str">
        <f t="shared" ca="1" si="7"/>
        <v/>
      </c>
      <c r="IB299" s="10" t="str">
        <f t="shared" ca="1" si="7"/>
        <v/>
      </c>
      <c r="IC299" s="10" t="str">
        <f t="shared" ca="1" si="7"/>
        <v/>
      </c>
      <c r="ID299" s="10" t="str">
        <f t="shared" ca="1" si="7"/>
        <v/>
      </c>
      <c r="IE299" s="10" t="str">
        <f t="shared" ca="1" si="7"/>
        <v/>
      </c>
      <c r="IF299" s="10" t="str">
        <f t="shared" ca="1" si="7"/>
        <v/>
      </c>
      <c r="IG299" s="10" t="str">
        <f t="shared" ca="1" si="7"/>
        <v/>
      </c>
      <c r="IH299" s="10" t="str">
        <f t="shared" ca="1" si="7"/>
        <v/>
      </c>
      <c r="II299" s="10" t="str">
        <f t="shared" ca="1" si="7"/>
        <v/>
      </c>
      <c r="IJ299" s="10" t="str">
        <f t="shared" ca="1" si="7"/>
        <v/>
      </c>
      <c r="IK299" s="10" t="str">
        <f t="shared" ca="1" si="7"/>
        <v/>
      </c>
      <c r="IL299" s="10" t="str">
        <f t="shared" ca="1" si="7"/>
        <v/>
      </c>
      <c r="IM299" s="10" t="str">
        <f t="shared" ca="1" si="7"/>
        <v/>
      </c>
      <c r="IN299" s="10" t="str">
        <f t="shared" ca="1" si="7"/>
        <v/>
      </c>
      <c r="IO299" s="10" t="str">
        <f t="shared" ca="1" si="7"/>
        <v/>
      </c>
      <c r="IP299" s="10" t="str">
        <f t="shared" ca="1" si="7"/>
        <v/>
      </c>
      <c r="IQ299" s="10" t="str">
        <f t="shared" ca="1" si="7"/>
        <v/>
      </c>
      <c r="IR299" s="10" t="str">
        <f t="shared" ca="1" si="7"/>
        <v/>
      </c>
      <c r="IS299" s="10" t="str">
        <f t="shared" ca="1" si="7"/>
        <v/>
      </c>
      <c r="IT299" s="10" t="str">
        <f t="shared" ca="1" si="7"/>
        <v/>
      </c>
      <c r="IU299" s="10" t="str">
        <f t="shared" ca="1" si="7"/>
        <v/>
      </c>
      <c r="IV299" s="10" t="str">
        <f t="shared" ca="1" si="7"/>
        <v/>
      </c>
      <c r="IW299" s="10" t="str">
        <f t="shared" ca="1" si="7"/>
        <v/>
      </c>
      <c r="IX299" s="10" t="str">
        <f t="shared" ca="1" si="7"/>
        <v/>
      </c>
      <c r="IY299" s="10" t="str">
        <f t="shared" ca="1" si="7"/>
        <v/>
      </c>
      <c r="IZ299" s="10" t="str">
        <f t="shared" ca="1" si="7"/>
        <v/>
      </c>
      <c r="JA299" s="10" t="str">
        <f t="shared" ca="1" si="7"/>
        <v/>
      </c>
      <c r="JB299" s="10" t="str">
        <f t="shared" ca="1" si="7"/>
        <v/>
      </c>
      <c r="JC299" s="10" t="str">
        <f t="shared" ca="1" si="7"/>
        <v/>
      </c>
      <c r="JD299" s="10" t="str">
        <f t="shared" ca="1" si="7"/>
        <v/>
      </c>
      <c r="JE299" s="10" t="str">
        <f t="shared" ca="1" si="7"/>
        <v/>
      </c>
      <c r="JF299" s="10" t="str">
        <f t="shared" ca="1" si="7"/>
        <v/>
      </c>
      <c r="JG299" s="10" t="str">
        <f t="shared" ca="1" si="7"/>
        <v/>
      </c>
      <c r="JH299" s="10" t="str">
        <f t="shared" ca="1" si="7"/>
        <v/>
      </c>
      <c r="JI299" s="10" t="str">
        <f t="shared" ca="1" si="7"/>
        <v/>
      </c>
      <c r="JJ299" s="10" t="str">
        <f t="shared" ca="1" si="7"/>
        <v/>
      </c>
      <c r="JK299" s="10" t="str">
        <f t="shared" ca="1" si="7"/>
        <v/>
      </c>
      <c r="JL299" s="10" t="str">
        <f t="shared" ca="1" si="7"/>
        <v/>
      </c>
      <c r="JM299" s="10" t="str">
        <f t="shared" ca="1" si="7"/>
        <v/>
      </c>
      <c r="JN299" s="10" t="str">
        <f t="shared" ca="1" si="7"/>
        <v/>
      </c>
      <c r="JO299" s="10" t="str">
        <f t="shared" ca="1" si="7"/>
        <v/>
      </c>
      <c r="JP299" s="10" t="str">
        <f t="shared" ca="1" si="7"/>
        <v/>
      </c>
      <c r="JQ299" s="10" t="str">
        <f t="shared" ca="1" si="7"/>
        <v/>
      </c>
      <c r="JR299" s="10" t="str">
        <f t="shared" ca="1" si="7"/>
        <v/>
      </c>
      <c r="JS299" s="10" t="str">
        <f t="shared" ca="1" si="7"/>
        <v/>
      </c>
    </row>
    <row r="300" spans="214:279" ht="25.5" x14ac:dyDescent="0.2">
      <c r="HF300" s="16" t="s">
        <v>66</v>
      </c>
      <c r="HG300" s="16" t="s">
        <v>67</v>
      </c>
      <c r="HH300" s="14">
        <v>0</v>
      </c>
      <c r="HJ300" s="11" t="s">
        <v>35</v>
      </c>
      <c r="HK300" s="15" t="s">
        <v>36</v>
      </c>
      <c r="HL300" s="16" t="s">
        <v>72</v>
      </c>
      <c r="HN300" s="16" t="s">
        <v>88</v>
      </c>
      <c r="HO300" s="16" t="s">
        <v>78</v>
      </c>
      <c r="HP300" s="16" t="s">
        <v>132</v>
      </c>
      <c r="HT300" s="10" t="str">
        <f ca="1">IF(COUNTA($HV$300:$JS$300)-COUNTIF($HV$300:$JS$300,"")=0,$HI$307,IF(COUNTIF(HV306:JS306,$HI$307)=COUNTA($J$6:$BG$6)-COUNTIF($J$6:$BG$6,""),$HI$307,IF(AND(COUNTA($J$7:$BG$7)-COUNTIF($J$7:$BG$7,$HI$307)=COUNTIF($J$7:$BG$7,$HI$306),COUNTA($J$12:$BG$71)=COUNTIF($J$12:$BG$71,$HI$306)),$HI$306,SUM(HV300:JS300)/SUM(HV305:JS305))))</f>
        <v>NC</v>
      </c>
      <c r="HU300" s="16" t="s">
        <v>130</v>
      </c>
      <c r="HV300" s="10" t="str">
        <f t="shared" ref="HV300:JS300" ca="1" si="8">IF(OR(HV306=$HI$307,AND(HV302="",AND(HV303="",J5=""))),"",ROUND(SUM(HV302:HV303)/2,1))</f>
        <v/>
      </c>
      <c r="HW300" s="10" t="str">
        <f t="shared" ca="1" si="8"/>
        <v/>
      </c>
      <c r="HX300" s="10" t="str">
        <f t="shared" ca="1" si="8"/>
        <v/>
      </c>
      <c r="HY300" s="10" t="str">
        <f t="shared" ca="1" si="8"/>
        <v/>
      </c>
      <c r="HZ300" s="10" t="str">
        <f t="shared" ca="1" si="8"/>
        <v/>
      </c>
      <c r="IA300" s="10" t="str">
        <f t="shared" ca="1" si="8"/>
        <v/>
      </c>
      <c r="IB300" s="10" t="str">
        <f t="shared" ca="1" si="8"/>
        <v/>
      </c>
      <c r="IC300" s="10" t="str">
        <f t="shared" ca="1" si="8"/>
        <v/>
      </c>
      <c r="ID300" s="10" t="str">
        <f t="shared" ca="1" si="8"/>
        <v/>
      </c>
      <c r="IE300" s="10" t="str">
        <f t="shared" ca="1" si="8"/>
        <v/>
      </c>
      <c r="IF300" s="10" t="str">
        <f t="shared" ca="1" si="8"/>
        <v/>
      </c>
      <c r="IG300" s="10" t="str">
        <f t="shared" ca="1" si="8"/>
        <v/>
      </c>
      <c r="IH300" s="10" t="str">
        <f t="shared" ca="1" si="8"/>
        <v/>
      </c>
      <c r="II300" s="10" t="str">
        <f t="shared" ca="1" si="8"/>
        <v/>
      </c>
      <c r="IJ300" s="10" t="str">
        <f t="shared" ca="1" si="8"/>
        <v/>
      </c>
      <c r="IK300" s="10" t="str">
        <f t="shared" ca="1" si="8"/>
        <v/>
      </c>
      <c r="IL300" s="10" t="str">
        <f t="shared" ca="1" si="8"/>
        <v/>
      </c>
      <c r="IM300" s="10" t="str">
        <f t="shared" ca="1" si="8"/>
        <v/>
      </c>
      <c r="IN300" s="10" t="str">
        <f t="shared" ca="1" si="8"/>
        <v/>
      </c>
      <c r="IO300" s="10" t="str">
        <f t="shared" ca="1" si="8"/>
        <v/>
      </c>
      <c r="IP300" s="10" t="str">
        <f t="shared" ca="1" si="8"/>
        <v/>
      </c>
      <c r="IQ300" s="10" t="str">
        <f t="shared" ca="1" si="8"/>
        <v/>
      </c>
      <c r="IR300" s="10" t="str">
        <f t="shared" ca="1" si="8"/>
        <v/>
      </c>
      <c r="IS300" s="10" t="str">
        <f t="shared" ca="1" si="8"/>
        <v/>
      </c>
      <c r="IT300" s="10" t="str">
        <f t="shared" ca="1" si="8"/>
        <v/>
      </c>
      <c r="IU300" s="10" t="str">
        <f t="shared" ca="1" si="8"/>
        <v/>
      </c>
      <c r="IV300" s="10" t="str">
        <f t="shared" ca="1" si="8"/>
        <v/>
      </c>
      <c r="IW300" s="10" t="str">
        <f t="shared" ca="1" si="8"/>
        <v/>
      </c>
      <c r="IX300" s="10" t="str">
        <f t="shared" ca="1" si="8"/>
        <v/>
      </c>
      <c r="IY300" s="10" t="str">
        <f t="shared" ca="1" si="8"/>
        <v/>
      </c>
      <c r="IZ300" s="10" t="str">
        <f t="shared" ca="1" si="8"/>
        <v/>
      </c>
      <c r="JA300" s="10" t="str">
        <f t="shared" ca="1" si="8"/>
        <v/>
      </c>
      <c r="JB300" s="10" t="str">
        <f t="shared" ca="1" si="8"/>
        <v/>
      </c>
      <c r="JC300" s="10" t="str">
        <f t="shared" ca="1" si="8"/>
        <v/>
      </c>
      <c r="JD300" s="10" t="str">
        <f t="shared" ca="1" si="8"/>
        <v/>
      </c>
      <c r="JE300" s="10" t="str">
        <f t="shared" ca="1" si="8"/>
        <v/>
      </c>
      <c r="JF300" s="10" t="str">
        <f t="shared" ca="1" si="8"/>
        <v/>
      </c>
      <c r="JG300" s="10" t="str">
        <f t="shared" ca="1" si="8"/>
        <v/>
      </c>
      <c r="JH300" s="10" t="str">
        <f t="shared" ca="1" si="8"/>
        <v/>
      </c>
      <c r="JI300" s="10" t="str">
        <f t="shared" ca="1" si="8"/>
        <v/>
      </c>
      <c r="JJ300" s="10" t="str">
        <f t="shared" ca="1" si="8"/>
        <v/>
      </c>
      <c r="JK300" s="10" t="str">
        <f t="shared" ca="1" si="8"/>
        <v/>
      </c>
      <c r="JL300" s="10" t="str">
        <f t="shared" ca="1" si="8"/>
        <v/>
      </c>
      <c r="JM300" s="10" t="str">
        <f t="shared" ca="1" si="8"/>
        <v/>
      </c>
      <c r="JN300" s="10" t="str">
        <f t="shared" ca="1" si="8"/>
        <v/>
      </c>
      <c r="JO300" s="10" t="str">
        <f t="shared" ca="1" si="8"/>
        <v/>
      </c>
      <c r="JP300" s="10" t="str">
        <f t="shared" ca="1" si="8"/>
        <v/>
      </c>
      <c r="JQ300" s="10" t="str">
        <f t="shared" ca="1" si="8"/>
        <v/>
      </c>
      <c r="JR300" s="10" t="str">
        <f t="shared" ca="1" si="8"/>
        <v/>
      </c>
      <c r="JS300" s="10" t="str">
        <f t="shared" ca="1" si="8"/>
        <v/>
      </c>
    </row>
    <row r="301" spans="214:279" ht="25.5" x14ac:dyDescent="0.2">
      <c r="HF301" s="49" t="str">
        <f ca="1">'Bilan Groupe Compétences'!DW304</f>
        <v>01</v>
      </c>
      <c r="HG301" s="83">
        <f>'Bilan Groupe Compétences'!DX304</f>
        <v>0</v>
      </c>
      <c r="HH301" s="30">
        <f>HH300+1</f>
        <v>1</v>
      </c>
      <c r="HI301" s="10" t="str">
        <f>'GUIDE d''évaluation'!A25</f>
        <v>E</v>
      </c>
      <c r="HJ301" s="10">
        <f>HJ302+5</f>
        <v>20</v>
      </c>
      <c r="HK301" s="10">
        <v>20</v>
      </c>
      <c r="HL301" s="10">
        <f>AVERAGE(HJ301:HK301)</f>
        <v>20</v>
      </c>
      <c r="HN301" s="108" t="str">
        <f>IF('Classe, période, dates, coef'!R8="","",'Classe, période, dates, coef'!R8)</f>
        <v/>
      </c>
      <c r="HO301" s="116" t="str">
        <f>IF('Classe, période, dates, coef'!S8="","",'Classe, période, dates, coef'!S8)</f>
        <v/>
      </c>
      <c r="HP301" s="116"/>
      <c r="HS301" s="92" t="s">
        <v>76</v>
      </c>
      <c r="HT301" s="10" t="e">
        <f ca="1">(SUM(HV302:JS303)/2)/SUM(HV305:JS305)</f>
        <v>#DIV/0!</v>
      </c>
      <c r="HU301" s="15" t="s">
        <v>70</v>
      </c>
      <c r="HV301" s="10">
        <f t="shared" ref="HV301:JS301" si="9">IF(J7=$HI$301,$HK$301,IF(J7=$HI$302,$HK$302,IF(J7=$HI$303,$HK$303,IF(J7=$HI$304,$HK$304,IF(J7=$HI$305,$HK$305,IF(J7=$HI$306,$HK$306,J7))))))</f>
        <v>0</v>
      </c>
      <c r="HW301" s="10">
        <f t="shared" si="9"/>
        <v>0</v>
      </c>
      <c r="HX301" s="10">
        <f t="shared" si="9"/>
        <v>0</v>
      </c>
      <c r="HY301" s="10">
        <f t="shared" si="9"/>
        <v>0</v>
      </c>
      <c r="HZ301" s="10">
        <f t="shared" si="9"/>
        <v>0</v>
      </c>
      <c r="IA301" s="10">
        <f t="shared" si="9"/>
        <v>0</v>
      </c>
      <c r="IB301" s="10">
        <f t="shared" si="9"/>
        <v>0</v>
      </c>
      <c r="IC301" s="10">
        <f t="shared" si="9"/>
        <v>0</v>
      </c>
      <c r="ID301" s="10">
        <f t="shared" si="9"/>
        <v>0</v>
      </c>
      <c r="IE301" s="10">
        <f t="shared" si="9"/>
        <v>0</v>
      </c>
      <c r="IF301" s="10">
        <f t="shared" si="9"/>
        <v>0</v>
      </c>
      <c r="IG301" s="10">
        <f t="shared" si="9"/>
        <v>0</v>
      </c>
      <c r="IH301" s="10">
        <f t="shared" si="9"/>
        <v>0</v>
      </c>
      <c r="II301" s="10">
        <f t="shared" si="9"/>
        <v>0</v>
      </c>
      <c r="IJ301" s="10">
        <f t="shared" si="9"/>
        <v>0</v>
      </c>
      <c r="IK301" s="10">
        <f t="shared" si="9"/>
        <v>0</v>
      </c>
      <c r="IL301" s="10">
        <f t="shared" si="9"/>
        <v>0</v>
      </c>
      <c r="IM301" s="10">
        <f t="shared" si="9"/>
        <v>0</v>
      </c>
      <c r="IN301" s="10">
        <f t="shared" si="9"/>
        <v>0</v>
      </c>
      <c r="IO301" s="10">
        <f t="shared" si="9"/>
        <v>0</v>
      </c>
      <c r="IP301" s="10">
        <f t="shared" si="9"/>
        <v>0</v>
      </c>
      <c r="IQ301" s="10">
        <f t="shared" si="9"/>
        <v>0</v>
      </c>
      <c r="IR301" s="10">
        <f t="shared" si="9"/>
        <v>0</v>
      </c>
      <c r="IS301" s="10">
        <f t="shared" si="9"/>
        <v>0</v>
      </c>
      <c r="IT301" s="10">
        <f t="shared" si="9"/>
        <v>0</v>
      </c>
      <c r="IU301" s="10">
        <f t="shared" si="9"/>
        <v>0</v>
      </c>
      <c r="IV301" s="10">
        <f t="shared" si="9"/>
        <v>0</v>
      </c>
      <c r="IW301" s="10">
        <f t="shared" si="9"/>
        <v>0</v>
      </c>
      <c r="IX301" s="10">
        <f t="shared" si="9"/>
        <v>0</v>
      </c>
      <c r="IY301" s="10">
        <f t="shared" si="9"/>
        <v>0</v>
      </c>
      <c r="IZ301" s="10">
        <f t="shared" si="9"/>
        <v>0</v>
      </c>
      <c r="JA301" s="10">
        <f t="shared" si="9"/>
        <v>0</v>
      </c>
      <c r="JB301" s="10">
        <f t="shared" si="9"/>
        <v>0</v>
      </c>
      <c r="JC301" s="10">
        <f t="shared" si="9"/>
        <v>0</v>
      </c>
      <c r="JD301" s="10">
        <f t="shared" si="9"/>
        <v>0</v>
      </c>
      <c r="JE301" s="10">
        <f t="shared" si="9"/>
        <v>0</v>
      </c>
      <c r="JF301" s="10">
        <f t="shared" si="9"/>
        <v>0</v>
      </c>
      <c r="JG301" s="10">
        <f t="shared" si="9"/>
        <v>0</v>
      </c>
      <c r="JH301" s="10">
        <f t="shared" si="9"/>
        <v>0</v>
      </c>
      <c r="JI301" s="10">
        <f t="shared" si="9"/>
        <v>0</v>
      </c>
      <c r="JJ301" s="10">
        <f t="shared" si="9"/>
        <v>0</v>
      </c>
      <c r="JK301" s="10">
        <f t="shared" si="9"/>
        <v>0</v>
      </c>
      <c r="JL301" s="10">
        <f t="shared" si="9"/>
        <v>0</v>
      </c>
      <c r="JM301" s="10">
        <f t="shared" si="9"/>
        <v>0</v>
      </c>
      <c r="JN301" s="10">
        <f t="shared" si="9"/>
        <v>0</v>
      </c>
      <c r="JO301" s="10">
        <f t="shared" si="9"/>
        <v>0</v>
      </c>
      <c r="JP301" s="10">
        <f t="shared" si="9"/>
        <v>0</v>
      </c>
      <c r="JQ301" s="10">
        <f t="shared" si="9"/>
        <v>0</v>
      </c>
      <c r="JR301" s="10">
        <f t="shared" si="9"/>
        <v>0</v>
      </c>
      <c r="JS301" s="10">
        <f t="shared" si="9"/>
        <v>0</v>
      </c>
    </row>
    <row r="302" spans="214:279" ht="38.25" x14ac:dyDescent="0.2">
      <c r="HF302" s="49" t="str">
        <f ca="1">'Bilan Groupe Compétences'!DW305</f>
        <v>02</v>
      </c>
      <c r="HG302" s="83">
        <f>'Bilan Groupe Compétences'!DX305</f>
        <v>0</v>
      </c>
      <c r="HH302" s="30">
        <f t="shared" ref="HH302:HH365" si="10">HH301+1</f>
        <v>2</v>
      </c>
      <c r="HI302" s="10" t="str">
        <f>'GUIDE d''évaluation'!A26</f>
        <v>A</v>
      </c>
      <c r="HJ302" s="10">
        <f>HJ303+5</f>
        <v>15</v>
      </c>
      <c r="HK302" s="10">
        <f>HK303+5</f>
        <v>20</v>
      </c>
      <c r="HL302" s="10">
        <f t="shared" ref="HL302:HL306" si="11">AVERAGE(HJ302:HK302)</f>
        <v>17.5</v>
      </c>
      <c r="HN302" s="108" t="str">
        <f>IF('Classe, période, dates, coef'!R9="","",'Classe, période, dates, coef'!R9)</f>
        <v/>
      </c>
      <c r="HO302" s="116" t="str">
        <f>IF('Classe, période, dates, coef'!S9="","",'Classe, période, dates, coef'!S9)</f>
        <v/>
      </c>
      <c r="HP302" s="116" t="str">
        <f>'Classe, période, dates, coef'!DV301</f>
        <v>NC</v>
      </c>
      <c r="HT302" s="10" t="e">
        <f ca="1">IF(HT300=HT301,"OK","PB")</f>
        <v>#DIV/0!</v>
      </c>
      <c r="HU302" s="15" t="s">
        <v>68</v>
      </c>
      <c r="HV302" s="101" t="str">
        <f t="shared" ref="HV302:IB302" si="12">IF(AND(J7="",J6=""),"",IF(J7="",AVERAGE(J5:J6)*HV305,IF(J7=$HI$307,"",HV301*HV305)))</f>
        <v/>
      </c>
      <c r="HW302" s="101" t="str">
        <f t="shared" si="12"/>
        <v/>
      </c>
      <c r="HX302" s="101" t="str">
        <f t="shared" si="12"/>
        <v/>
      </c>
      <c r="HY302" s="101" t="str">
        <f t="shared" si="12"/>
        <v/>
      </c>
      <c r="HZ302" s="101" t="str">
        <f t="shared" si="12"/>
        <v/>
      </c>
      <c r="IA302" s="101" t="str">
        <f t="shared" si="12"/>
        <v/>
      </c>
      <c r="IB302" s="101" t="str">
        <f t="shared" si="12"/>
        <v/>
      </c>
      <c r="IC302" s="101" t="str">
        <f t="shared" ref="IC302:JS302" si="13">IF(AND(Q7="",Q6=""),"",IF(Q7="",AVERAGE(Q5:Q6)*IC305,IF(IC301=$HI$307,"",IC301*IC305)))</f>
        <v/>
      </c>
      <c r="ID302" s="101" t="str">
        <f t="shared" si="13"/>
        <v/>
      </c>
      <c r="IE302" s="101" t="str">
        <f t="shared" si="13"/>
        <v/>
      </c>
      <c r="IF302" s="101" t="str">
        <f t="shared" si="13"/>
        <v/>
      </c>
      <c r="IG302" s="101" t="str">
        <f t="shared" si="13"/>
        <v/>
      </c>
      <c r="IH302" s="101" t="str">
        <f t="shared" si="13"/>
        <v/>
      </c>
      <c r="II302" s="101" t="str">
        <f t="shared" si="13"/>
        <v/>
      </c>
      <c r="IJ302" s="101" t="str">
        <f t="shared" si="13"/>
        <v/>
      </c>
      <c r="IK302" s="101" t="str">
        <f t="shared" si="13"/>
        <v/>
      </c>
      <c r="IL302" s="101" t="str">
        <f t="shared" si="13"/>
        <v/>
      </c>
      <c r="IM302" s="101" t="str">
        <f t="shared" si="13"/>
        <v/>
      </c>
      <c r="IN302" s="101" t="str">
        <f t="shared" si="13"/>
        <v/>
      </c>
      <c r="IO302" s="101" t="str">
        <f t="shared" si="13"/>
        <v/>
      </c>
      <c r="IP302" s="101" t="str">
        <f t="shared" si="13"/>
        <v/>
      </c>
      <c r="IQ302" s="101" t="str">
        <f t="shared" si="13"/>
        <v/>
      </c>
      <c r="IR302" s="101" t="str">
        <f t="shared" si="13"/>
        <v/>
      </c>
      <c r="IS302" s="101" t="str">
        <f t="shared" si="13"/>
        <v/>
      </c>
      <c r="IT302" s="101" t="str">
        <f t="shared" si="13"/>
        <v/>
      </c>
      <c r="IU302" s="101" t="str">
        <f t="shared" si="13"/>
        <v/>
      </c>
      <c r="IV302" s="101" t="str">
        <f t="shared" si="13"/>
        <v/>
      </c>
      <c r="IW302" s="101" t="str">
        <f t="shared" si="13"/>
        <v/>
      </c>
      <c r="IX302" s="101" t="str">
        <f t="shared" si="13"/>
        <v/>
      </c>
      <c r="IY302" s="101" t="str">
        <f t="shared" si="13"/>
        <v/>
      </c>
      <c r="IZ302" s="101" t="str">
        <f t="shared" si="13"/>
        <v/>
      </c>
      <c r="JA302" s="101" t="str">
        <f t="shared" si="13"/>
        <v/>
      </c>
      <c r="JB302" s="101" t="str">
        <f t="shared" si="13"/>
        <v/>
      </c>
      <c r="JC302" s="101" t="str">
        <f t="shared" si="13"/>
        <v/>
      </c>
      <c r="JD302" s="101" t="str">
        <f t="shared" si="13"/>
        <v/>
      </c>
      <c r="JE302" s="101" t="str">
        <f t="shared" si="13"/>
        <v/>
      </c>
      <c r="JF302" s="101" t="str">
        <f t="shared" si="13"/>
        <v/>
      </c>
      <c r="JG302" s="101" t="str">
        <f t="shared" si="13"/>
        <v/>
      </c>
      <c r="JH302" s="101" t="str">
        <f t="shared" si="13"/>
        <v/>
      </c>
      <c r="JI302" s="101" t="str">
        <f t="shared" si="13"/>
        <v/>
      </c>
      <c r="JJ302" s="101" t="str">
        <f t="shared" si="13"/>
        <v/>
      </c>
      <c r="JK302" s="101" t="str">
        <f t="shared" si="13"/>
        <v/>
      </c>
      <c r="JL302" s="101" t="str">
        <f t="shared" si="13"/>
        <v/>
      </c>
      <c r="JM302" s="101" t="str">
        <f t="shared" si="13"/>
        <v/>
      </c>
      <c r="JN302" s="101" t="str">
        <f t="shared" si="13"/>
        <v/>
      </c>
      <c r="JO302" s="101" t="str">
        <f t="shared" si="13"/>
        <v/>
      </c>
      <c r="JP302" s="101" t="str">
        <f t="shared" si="13"/>
        <v/>
      </c>
      <c r="JQ302" s="101" t="str">
        <f t="shared" si="13"/>
        <v/>
      </c>
      <c r="JR302" s="101" t="str">
        <f t="shared" si="13"/>
        <v/>
      </c>
      <c r="JS302" s="101" t="str">
        <f t="shared" si="13"/>
        <v/>
      </c>
    </row>
    <row r="303" spans="214:279" ht="38.25" x14ac:dyDescent="0.2">
      <c r="HF303" s="49" t="str">
        <f ca="1">'Bilan Groupe Compétences'!DW306</f>
        <v>03</v>
      </c>
      <c r="HG303" s="83">
        <f>'Bilan Groupe Compétences'!DX306</f>
        <v>0</v>
      </c>
      <c r="HH303" s="30">
        <f t="shared" si="10"/>
        <v>3</v>
      </c>
      <c r="HI303" s="10" t="str">
        <f>'GUIDE d''évaluation'!A27</f>
        <v>PA</v>
      </c>
      <c r="HJ303" s="10">
        <f>HJ304+5</f>
        <v>10</v>
      </c>
      <c r="HK303" s="10">
        <f>HK304+5</f>
        <v>15</v>
      </c>
      <c r="HL303" s="10">
        <f t="shared" si="11"/>
        <v>12.5</v>
      </c>
      <c r="HN303" s="108" t="str">
        <f>IF('Classe, période, dates, coef'!R10="","",'Classe, période, dates, coef'!R10)</f>
        <v/>
      </c>
      <c r="HO303" s="116" t="str">
        <f>IF('Classe, période, dates, coef'!S10="","",'Classe, période, dates, coef'!S10)</f>
        <v/>
      </c>
      <c r="HP303" s="116">
        <f>'Classe, période, dates, coef'!DV302</f>
        <v>0.25</v>
      </c>
      <c r="HU303" s="11" t="s">
        <v>69</v>
      </c>
      <c r="HV303" s="93" t="str">
        <f t="shared" ref="HV303:IB303" si="14">IF(AND(J7="",J6=""),"",IF(J7="",AVERAGE(J5:J6)*HV305,IF(J7=$HI$307,"",HV304*HV305)))</f>
        <v/>
      </c>
      <c r="HW303" s="93" t="str">
        <f t="shared" si="14"/>
        <v/>
      </c>
      <c r="HX303" s="93" t="str">
        <f t="shared" si="14"/>
        <v/>
      </c>
      <c r="HY303" s="93" t="str">
        <f t="shared" si="14"/>
        <v/>
      </c>
      <c r="HZ303" s="93" t="str">
        <f t="shared" si="14"/>
        <v/>
      </c>
      <c r="IA303" s="93" t="str">
        <f t="shared" si="14"/>
        <v/>
      </c>
      <c r="IB303" s="93" t="str">
        <f t="shared" si="14"/>
        <v/>
      </c>
      <c r="IC303" s="93" t="str">
        <f t="shared" ref="IC303:JS303" si="15">IF(AND(Q7="",Q6=""),"",IF(Q7="",AVERAGE(Q5:Q6)*IC305,IF(IC304=$HI$307,"",IC304*IC305)))</f>
        <v/>
      </c>
      <c r="ID303" s="93" t="str">
        <f t="shared" si="15"/>
        <v/>
      </c>
      <c r="IE303" s="93" t="str">
        <f t="shared" si="15"/>
        <v/>
      </c>
      <c r="IF303" s="93" t="str">
        <f t="shared" si="15"/>
        <v/>
      </c>
      <c r="IG303" s="93" t="str">
        <f t="shared" si="15"/>
        <v/>
      </c>
      <c r="IH303" s="93" t="str">
        <f t="shared" si="15"/>
        <v/>
      </c>
      <c r="II303" s="93" t="str">
        <f t="shared" si="15"/>
        <v/>
      </c>
      <c r="IJ303" s="93" t="str">
        <f t="shared" si="15"/>
        <v/>
      </c>
      <c r="IK303" s="93" t="str">
        <f t="shared" si="15"/>
        <v/>
      </c>
      <c r="IL303" s="93" t="str">
        <f t="shared" si="15"/>
        <v/>
      </c>
      <c r="IM303" s="93" t="str">
        <f t="shared" si="15"/>
        <v/>
      </c>
      <c r="IN303" s="93" t="str">
        <f t="shared" si="15"/>
        <v/>
      </c>
      <c r="IO303" s="93" t="str">
        <f t="shared" si="15"/>
        <v/>
      </c>
      <c r="IP303" s="93" t="str">
        <f t="shared" si="15"/>
        <v/>
      </c>
      <c r="IQ303" s="93" t="str">
        <f t="shared" si="15"/>
        <v/>
      </c>
      <c r="IR303" s="93" t="str">
        <f t="shared" si="15"/>
        <v/>
      </c>
      <c r="IS303" s="93" t="str">
        <f t="shared" si="15"/>
        <v/>
      </c>
      <c r="IT303" s="93" t="str">
        <f t="shared" si="15"/>
        <v/>
      </c>
      <c r="IU303" s="93" t="str">
        <f t="shared" si="15"/>
        <v/>
      </c>
      <c r="IV303" s="93" t="str">
        <f t="shared" si="15"/>
        <v/>
      </c>
      <c r="IW303" s="93" t="str">
        <f t="shared" si="15"/>
        <v/>
      </c>
      <c r="IX303" s="93" t="str">
        <f t="shared" si="15"/>
        <v/>
      </c>
      <c r="IY303" s="93" t="str">
        <f t="shared" si="15"/>
        <v/>
      </c>
      <c r="IZ303" s="93" t="str">
        <f t="shared" si="15"/>
        <v/>
      </c>
      <c r="JA303" s="93" t="str">
        <f t="shared" si="15"/>
        <v/>
      </c>
      <c r="JB303" s="93" t="str">
        <f t="shared" si="15"/>
        <v/>
      </c>
      <c r="JC303" s="93" t="str">
        <f t="shared" si="15"/>
        <v/>
      </c>
      <c r="JD303" s="93" t="str">
        <f t="shared" si="15"/>
        <v/>
      </c>
      <c r="JE303" s="93" t="str">
        <f t="shared" si="15"/>
        <v/>
      </c>
      <c r="JF303" s="93" t="str">
        <f t="shared" si="15"/>
        <v/>
      </c>
      <c r="JG303" s="93" t="str">
        <f t="shared" si="15"/>
        <v/>
      </c>
      <c r="JH303" s="93" t="str">
        <f t="shared" si="15"/>
        <v/>
      </c>
      <c r="JI303" s="93" t="str">
        <f t="shared" si="15"/>
        <v/>
      </c>
      <c r="JJ303" s="93" t="str">
        <f t="shared" si="15"/>
        <v/>
      </c>
      <c r="JK303" s="93" t="str">
        <f t="shared" si="15"/>
        <v/>
      </c>
      <c r="JL303" s="93" t="str">
        <f t="shared" si="15"/>
        <v/>
      </c>
      <c r="JM303" s="93" t="str">
        <f t="shared" si="15"/>
        <v/>
      </c>
      <c r="JN303" s="93" t="str">
        <f t="shared" si="15"/>
        <v/>
      </c>
      <c r="JO303" s="93" t="str">
        <f t="shared" si="15"/>
        <v/>
      </c>
      <c r="JP303" s="93" t="str">
        <f t="shared" si="15"/>
        <v/>
      </c>
      <c r="JQ303" s="93" t="str">
        <f t="shared" si="15"/>
        <v/>
      </c>
      <c r="JR303" s="93" t="str">
        <f t="shared" si="15"/>
        <v/>
      </c>
      <c r="JS303" s="93" t="str">
        <f t="shared" si="15"/>
        <v/>
      </c>
    </row>
    <row r="304" spans="214:279" ht="25.5" x14ac:dyDescent="0.2">
      <c r="HF304" s="49" t="str">
        <f ca="1">'Bilan Groupe Compétences'!DW307</f>
        <v>04</v>
      </c>
      <c r="HG304" s="83">
        <f>'Bilan Groupe Compétences'!DX307</f>
        <v>0</v>
      </c>
      <c r="HH304" s="30">
        <f t="shared" si="10"/>
        <v>4</v>
      </c>
      <c r="HI304" s="10" t="str">
        <f>'GUIDE d''évaluation'!A28</f>
        <v>CA</v>
      </c>
      <c r="HJ304" s="10">
        <f>HJ305+5</f>
        <v>5</v>
      </c>
      <c r="HK304" s="10">
        <f>HK305+5</f>
        <v>10</v>
      </c>
      <c r="HL304" s="10">
        <f t="shared" si="11"/>
        <v>7.5</v>
      </c>
      <c r="HN304" s="108" t="str">
        <f>IF('Classe, période, dates, coef'!R11="","",'Classe, période, dates, coef'!R11)</f>
        <v/>
      </c>
      <c r="HO304" s="116" t="str">
        <f>IF('Classe, période, dates, coef'!S11="","",'Classe, période, dates, coef'!S11)</f>
        <v/>
      </c>
      <c r="HP304" s="116">
        <f>'Classe, période, dates, coef'!DV303</f>
        <v>0.5</v>
      </c>
      <c r="HU304" s="11" t="s">
        <v>71</v>
      </c>
      <c r="HV304" s="10">
        <f t="shared" ref="HV304:JS304" si="16">IF(J7=$HI$301,$HJ$301,IF(J7=$HI$302,$HJ$302,IF(J7=$HI$303,$HJ$303,IF(J7=$HI$304,$HJ$304,IF(J7=$HI$305,$HJ$305,IF(J7=$HI$306,$HJ$306,J7))))))</f>
        <v>0</v>
      </c>
      <c r="HW304" s="10">
        <f t="shared" si="16"/>
        <v>0</v>
      </c>
      <c r="HX304" s="10">
        <f t="shared" si="16"/>
        <v>0</v>
      </c>
      <c r="HY304" s="10">
        <f t="shared" si="16"/>
        <v>0</v>
      </c>
      <c r="HZ304" s="10">
        <f t="shared" si="16"/>
        <v>0</v>
      </c>
      <c r="IA304" s="10">
        <f t="shared" si="16"/>
        <v>0</v>
      </c>
      <c r="IB304" s="10">
        <f t="shared" si="16"/>
        <v>0</v>
      </c>
      <c r="IC304" s="10">
        <f t="shared" si="16"/>
        <v>0</v>
      </c>
      <c r="ID304" s="10">
        <f t="shared" si="16"/>
        <v>0</v>
      </c>
      <c r="IE304" s="10">
        <f t="shared" si="16"/>
        <v>0</v>
      </c>
      <c r="IF304" s="10">
        <f t="shared" si="16"/>
        <v>0</v>
      </c>
      <c r="IG304" s="10">
        <f t="shared" si="16"/>
        <v>0</v>
      </c>
      <c r="IH304" s="10">
        <f t="shared" si="16"/>
        <v>0</v>
      </c>
      <c r="II304" s="10">
        <f t="shared" si="16"/>
        <v>0</v>
      </c>
      <c r="IJ304" s="10">
        <f t="shared" si="16"/>
        <v>0</v>
      </c>
      <c r="IK304" s="10">
        <f t="shared" si="16"/>
        <v>0</v>
      </c>
      <c r="IL304" s="10">
        <f t="shared" si="16"/>
        <v>0</v>
      </c>
      <c r="IM304" s="10">
        <f t="shared" si="16"/>
        <v>0</v>
      </c>
      <c r="IN304" s="10">
        <f t="shared" si="16"/>
        <v>0</v>
      </c>
      <c r="IO304" s="10">
        <f t="shared" si="16"/>
        <v>0</v>
      </c>
      <c r="IP304" s="10">
        <f t="shared" si="16"/>
        <v>0</v>
      </c>
      <c r="IQ304" s="10">
        <f t="shared" si="16"/>
        <v>0</v>
      </c>
      <c r="IR304" s="10">
        <f t="shared" si="16"/>
        <v>0</v>
      </c>
      <c r="IS304" s="10">
        <f t="shared" si="16"/>
        <v>0</v>
      </c>
      <c r="IT304" s="10">
        <f t="shared" si="16"/>
        <v>0</v>
      </c>
      <c r="IU304" s="10">
        <f t="shared" si="16"/>
        <v>0</v>
      </c>
      <c r="IV304" s="10">
        <f t="shared" si="16"/>
        <v>0</v>
      </c>
      <c r="IW304" s="10">
        <f t="shared" si="16"/>
        <v>0</v>
      </c>
      <c r="IX304" s="10">
        <f t="shared" si="16"/>
        <v>0</v>
      </c>
      <c r="IY304" s="10">
        <f t="shared" si="16"/>
        <v>0</v>
      </c>
      <c r="IZ304" s="10">
        <f t="shared" si="16"/>
        <v>0</v>
      </c>
      <c r="JA304" s="10">
        <f t="shared" si="16"/>
        <v>0</v>
      </c>
      <c r="JB304" s="10">
        <f t="shared" si="16"/>
        <v>0</v>
      </c>
      <c r="JC304" s="10">
        <f t="shared" si="16"/>
        <v>0</v>
      </c>
      <c r="JD304" s="10">
        <f t="shared" si="16"/>
        <v>0</v>
      </c>
      <c r="JE304" s="10">
        <f t="shared" si="16"/>
        <v>0</v>
      </c>
      <c r="JF304" s="10">
        <f t="shared" si="16"/>
        <v>0</v>
      </c>
      <c r="JG304" s="10">
        <f t="shared" si="16"/>
        <v>0</v>
      </c>
      <c r="JH304" s="10">
        <f t="shared" si="16"/>
        <v>0</v>
      </c>
      <c r="JI304" s="10">
        <f t="shared" si="16"/>
        <v>0</v>
      </c>
      <c r="JJ304" s="10">
        <f t="shared" si="16"/>
        <v>0</v>
      </c>
      <c r="JK304" s="10">
        <f t="shared" si="16"/>
        <v>0</v>
      </c>
      <c r="JL304" s="10">
        <f t="shared" si="16"/>
        <v>0</v>
      </c>
      <c r="JM304" s="10">
        <f t="shared" si="16"/>
        <v>0</v>
      </c>
      <c r="JN304" s="10">
        <f t="shared" si="16"/>
        <v>0</v>
      </c>
      <c r="JO304" s="10">
        <f t="shared" si="16"/>
        <v>0</v>
      </c>
      <c r="JP304" s="10">
        <f t="shared" si="16"/>
        <v>0</v>
      </c>
      <c r="JQ304" s="10">
        <f t="shared" si="16"/>
        <v>0</v>
      </c>
      <c r="JR304" s="10">
        <f t="shared" si="16"/>
        <v>0</v>
      </c>
      <c r="JS304" s="10">
        <f t="shared" si="16"/>
        <v>0</v>
      </c>
    </row>
    <row r="305" spans="214:279" x14ac:dyDescent="0.2">
      <c r="HF305" s="49" t="str">
        <f ca="1">'Bilan Groupe Compétences'!DW308</f>
        <v>05</v>
      </c>
      <c r="HG305" s="83">
        <f>'Bilan Groupe Compétences'!DX308</f>
        <v>0</v>
      </c>
      <c r="HH305" s="30">
        <f t="shared" si="10"/>
        <v>5</v>
      </c>
      <c r="HI305" s="10" t="str">
        <f>'GUIDE d''évaluation'!A29</f>
        <v>NA</v>
      </c>
      <c r="HJ305" s="10">
        <v>0</v>
      </c>
      <c r="HK305" s="10">
        <f>HK306+5</f>
        <v>5</v>
      </c>
      <c r="HL305" s="10">
        <f t="shared" si="11"/>
        <v>2.5</v>
      </c>
      <c r="HN305" s="108" t="str">
        <f>IF('Classe, période, dates, coef'!R12="","",'Classe, période, dates, coef'!R12)</f>
        <v/>
      </c>
      <c r="HO305" s="116" t="str">
        <f>IF('Classe, période, dates, coef'!S12="","",'Classe, période, dates, coef'!S12)</f>
        <v/>
      </c>
      <c r="HP305" s="116">
        <f>'Classe, période, dates, coef'!DV304</f>
        <v>0.75</v>
      </c>
      <c r="HS305" s="84"/>
      <c r="HU305" s="16" t="s">
        <v>78</v>
      </c>
      <c r="HV305" s="116">
        <f t="shared" ref="HV305:JS305" ca="1" si="17">IF(OR(J8=$HI$307,OR(HV304=$HI$307,COUNTIF(J5:J6,"")=2)),0,IF(AND(J8="",NOT(COUNTIF(J5:J6,"")=2)),1,J8))</f>
        <v>0</v>
      </c>
      <c r="HW305" s="116">
        <f t="shared" ca="1" si="17"/>
        <v>0</v>
      </c>
      <c r="HX305" s="116">
        <f t="shared" ca="1" si="17"/>
        <v>0</v>
      </c>
      <c r="HY305" s="116">
        <f t="shared" ca="1" si="17"/>
        <v>0</v>
      </c>
      <c r="HZ305" s="116">
        <f t="shared" ca="1" si="17"/>
        <v>0</v>
      </c>
      <c r="IA305" s="116">
        <f t="shared" ca="1" si="17"/>
        <v>0</v>
      </c>
      <c r="IB305" s="116">
        <f t="shared" ca="1" si="17"/>
        <v>0</v>
      </c>
      <c r="IC305" s="116">
        <f t="shared" ca="1" si="17"/>
        <v>0</v>
      </c>
      <c r="ID305" s="116">
        <f t="shared" ca="1" si="17"/>
        <v>0</v>
      </c>
      <c r="IE305" s="116">
        <f t="shared" ca="1" si="17"/>
        <v>0</v>
      </c>
      <c r="IF305" s="116">
        <f t="shared" ca="1" si="17"/>
        <v>0</v>
      </c>
      <c r="IG305" s="116">
        <f t="shared" ca="1" si="17"/>
        <v>0</v>
      </c>
      <c r="IH305" s="116">
        <f t="shared" ca="1" si="17"/>
        <v>0</v>
      </c>
      <c r="II305" s="116">
        <f t="shared" ca="1" si="17"/>
        <v>0</v>
      </c>
      <c r="IJ305" s="116">
        <f t="shared" ca="1" si="17"/>
        <v>0</v>
      </c>
      <c r="IK305" s="116">
        <f t="shared" ca="1" si="17"/>
        <v>0</v>
      </c>
      <c r="IL305" s="116">
        <f t="shared" ca="1" si="17"/>
        <v>0</v>
      </c>
      <c r="IM305" s="116">
        <f t="shared" ca="1" si="17"/>
        <v>0</v>
      </c>
      <c r="IN305" s="116">
        <f t="shared" ca="1" si="17"/>
        <v>0</v>
      </c>
      <c r="IO305" s="116">
        <f t="shared" ca="1" si="17"/>
        <v>0</v>
      </c>
      <c r="IP305" s="116">
        <f t="shared" ca="1" si="17"/>
        <v>0</v>
      </c>
      <c r="IQ305" s="116">
        <f t="shared" ca="1" si="17"/>
        <v>0</v>
      </c>
      <c r="IR305" s="116">
        <f t="shared" ca="1" si="17"/>
        <v>0</v>
      </c>
      <c r="IS305" s="116">
        <f t="shared" ca="1" si="17"/>
        <v>0</v>
      </c>
      <c r="IT305" s="116">
        <f t="shared" ca="1" si="17"/>
        <v>0</v>
      </c>
      <c r="IU305" s="116">
        <f t="shared" ca="1" si="17"/>
        <v>0</v>
      </c>
      <c r="IV305" s="116">
        <f t="shared" ca="1" si="17"/>
        <v>0</v>
      </c>
      <c r="IW305" s="116">
        <f t="shared" ca="1" si="17"/>
        <v>0</v>
      </c>
      <c r="IX305" s="116">
        <f t="shared" ca="1" si="17"/>
        <v>0</v>
      </c>
      <c r="IY305" s="116">
        <f t="shared" ca="1" si="17"/>
        <v>0</v>
      </c>
      <c r="IZ305" s="116">
        <f t="shared" ca="1" si="17"/>
        <v>0</v>
      </c>
      <c r="JA305" s="116">
        <f t="shared" ca="1" si="17"/>
        <v>0</v>
      </c>
      <c r="JB305" s="116">
        <f t="shared" ca="1" si="17"/>
        <v>0</v>
      </c>
      <c r="JC305" s="116">
        <f t="shared" ca="1" si="17"/>
        <v>0</v>
      </c>
      <c r="JD305" s="116">
        <f t="shared" ca="1" si="17"/>
        <v>0</v>
      </c>
      <c r="JE305" s="116">
        <f t="shared" ca="1" si="17"/>
        <v>0</v>
      </c>
      <c r="JF305" s="116">
        <f t="shared" ca="1" si="17"/>
        <v>0</v>
      </c>
      <c r="JG305" s="116">
        <f t="shared" ca="1" si="17"/>
        <v>0</v>
      </c>
      <c r="JH305" s="116">
        <f t="shared" ca="1" si="17"/>
        <v>0</v>
      </c>
      <c r="JI305" s="116">
        <f t="shared" ca="1" si="17"/>
        <v>0</v>
      </c>
      <c r="JJ305" s="116">
        <f t="shared" ca="1" si="17"/>
        <v>0</v>
      </c>
      <c r="JK305" s="116">
        <f t="shared" ca="1" si="17"/>
        <v>0</v>
      </c>
      <c r="JL305" s="116">
        <f t="shared" ca="1" si="17"/>
        <v>0</v>
      </c>
      <c r="JM305" s="116">
        <f t="shared" ca="1" si="17"/>
        <v>0</v>
      </c>
      <c r="JN305" s="116">
        <f t="shared" ca="1" si="17"/>
        <v>0</v>
      </c>
      <c r="JO305" s="116">
        <f t="shared" ca="1" si="17"/>
        <v>0</v>
      </c>
      <c r="JP305" s="116">
        <f t="shared" ca="1" si="17"/>
        <v>0</v>
      </c>
      <c r="JQ305" s="116">
        <f t="shared" ca="1" si="17"/>
        <v>0</v>
      </c>
      <c r="JR305" s="116">
        <f t="shared" ca="1" si="17"/>
        <v>0</v>
      </c>
      <c r="JS305" s="116">
        <f t="shared" ca="1" si="17"/>
        <v>0</v>
      </c>
    </row>
    <row r="306" spans="214:279" ht="25.5" x14ac:dyDescent="0.2">
      <c r="HF306" s="49" t="str">
        <f ca="1">'Bilan Groupe Compétences'!DW309</f>
        <v>06</v>
      </c>
      <c r="HG306" s="83">
        <f>'Bilan Groupe Compétences'!DX309</f>
        <v>0</v>
      </c>
      <c r="HH306" s="30">
        <f t="shared" si="10"/>
        <v>6</v>
      </c>
      <c r="HI306" s="10" t="str">
        <f>'GUIDE d''évaluation'!A30</f>
        <v>NF</v>
      </c>
      <c r="HJ306" s="10">
        <v>0</v>
      </c>
      <c r="HK306" s="10">
        <v>0</v>
      </c>
      <c r="HL306" s="10">
        <f t="shared" si="11"/>
        <v>0</v>
      </c>
      <c r="HN306" s="108" t="str">
        <f>IF('Classe, période, dates, coef'!R13="","",'Classe, période, dates, coef'!R13)</f>
        <v/>
      </c>
      <c r="HO306" s="116" t="str">
        <f>IF('Classe, période, dates, coef'!S13="","",'Classe, période, dates, coef'!S13)</f>
        <v/>
      </c>
      <c r="HP306" s="116">
        <f>'Classe, période, dates, coef'!DV305</f>
        <v>1</v>
      </c>
      <c r="HR306" s="88" t="s">
        <v>74</v>
      </c>
      <c r="HS306" s="86"/>
      <c r="HT306" s="87"/>
      <c r="HU306" s="16" t="s">
        <v>133</v>
      </c>
      <c r="HV306" s="10" t="str">
        <f ca="1">IF(OR(J7=$HI$307,J8=$HI$307),$HI$307,"")</f>
        <v/>
      </c>
      <c r="HW306" s="10" t="str">
        <f t="shared" ref="HW306:JS306" ca="1" si="18">IF(OR(K7=$HI$307,K8=$HI$307),$HI$307,"")</f>
        <v/>
      </c>
      <c r="HX306" s="10" t="str">
        <f t="shared" ca="1" si="18"/>
        <v/>
      </c>
      <c r="HY306" s="10" t="str">
        <f t="shared" ca="1" si="18"/>
        <v/>
      </c>
      <c r="HZ306" s="10" t="str">
        <f t="shared" ca="1" si="18"/>
        <v/>
      </c>
      <c r="IA306" s="10" t="str">
        <f t="shared" ca="1" si="18"/>
        <v/>
      </c>
      <c r="IB306" s="10" t="str">
        <f t="shared" ca="1" si="18"/>
        <v/>
      </c>
      <c r="IC306" s="10" t="str">
        <f t="shared" ca="1" si="18"/>
        <v/>
      </c>
      <c r="ID306" s="10" t="str">
        <f t="shared" ca="1" si="18"/>
        <v/>
      </c>
      <c r="IE306" s="10" t="str">
        <f t="shared" ca="1" si="18"/>
        <v/>
      </c>
      <c r="IF306" s="10" t="str">
        <f t="shared" ca="1" si="18"/>
        <v/>
      </c>
      <c r="IG306" s="10" t="str">
        <f t="shared" ca="1" si="18"/>
        <v/>
      </c>
      <c r="IH306" s="10" t="str">
        <f t="shared" ca="1" si="18"/>
        <v/>
      </c>
      <c r="II306" s="10" t="str">
        <f t="shared" ca="1" si="18"/>
        <v/>
      </c>
      <c r="IJ306" s="10" t="str">
        <f t="shared" ca="1" si="18"/>
        <v/>
      </c>
      <c r="IK306" s="10" t="str">
        <f t="shared" ca="1" si="18"/>
        <v/>
      </c>
      <c r="IL306" s="10" t="str">
        <f t="shared" ca="1" si="18"/>
        <v/>
      </c>
      <c r="IM306" s="10" t="str">
        <f t="shared" ca="1" si="18"/>
        <v/>
      </c>
      <c r="IN306" s="10" t="str">
        <f t="shared" ca="1" si="18"/>
        <v/>
      </c>
      <c r="IO306" s="10" t="str">
        <f t="shared" ca="1" si="18"/>
        <v/>
      </c>
      <c r="IP306" s="10" t="str">
        <f t="shared" ca="1" si="18"/>
        <v/>
      </c>
      <c r="IQ306" s="10" t="str">
        <f t="shared" ca="1" si="18"/>
        <v/>
      </c>
      <c r="IR306" s="10" t="str">
        <f t="shared" ca="1" si="18"/>
        <v/>
      </c>
      <c r="IS306" s="10" t="str">
        <f t="shared" ca="1" si="18"/>
        <v/>
      </c>
      <c r="IT306" s="10" t="str">
        <f t="shared" ca="1" si="18"/>
        <v/>
      </c>
      <c r="IU306" s="10" t="str">
        <f t="shared" ca="1" si="18"/>
        <v/>
      </c>
      <c r="IV306" s="10" t="str">
        <f t="shared" ca="1" si="18"/>
        <v/>
      </c>
      <c r="IW306" s="10" t="str">
        <f t="shared" ca="1" si="18"/>
        <v/>
      </c>
      <c r="IX306" s="10" t="str">
        <f t="shared" ca="1" si="18"/>
        <v/>
      </c>
      <c r="IY306" s="10" t="str">
        <f t="shared" ca="1" si="18"/>
        <v/>
      </c>
      <c r="IZ306" s="10" t="str">
        <f t="shared" ca="1" si="18"/>
        <v/>
      </c>
      <c r="JA306" s="10" t="str">
        <f t="shared" ca="1" si="18"/>
        <v/>
      </c>
      <c r="JB306" s="10" t="str">
        <f t="shared" ca="1" si="18"/>
        <v/>
      </c>
      <c r="JC306" s="10" t="str">
        <f t="shared" ca="1" si="18"/>
        <v/>
      </c>
      <c r="JD306" s="10" t="str">
        <f t="shared" ca="1" si="18"/>
        <v/>
      </c>
      <c r="JE306" s="10" t="str">
        <f t="shared" ca="1" si="18"/>
        <v/>
      </c>
      <c r="JF306" s="10" t="str">
        <f t="shared" ca="1" si="18"/>
        <v/>
      </c>
      <c r="JG306" s="10" t="str">
        <f t="shared" ca="1" si="18"/>
        <v/>
      </c>
      <c r="JH306" s="10" t="str">
        <f t="shared" ca="1" si="18"/>
        <v/>
      </c>
      <c r="JI306" s="10" t="str">
        <f t="shared" ca="1" si="18"/>
        <v/>
      </c>
      <c r="JJ306" s="10" t="str">
        <f t="shared" ca="1" si="18"/>
        <v/>
      </c>
      <c r="JK306" s="10" t="str">
        <f t="shared" ca="1" si="18"/>
        <v/>
      </c>
      <c r="JL306" s="10" t="str">
        <f t="shared" ca="1" si="18"/>
        <v/>
      </c>
      <c r="JM306" s="10" t="str">
        <f t="shared" ca="1" si="18"/>
        <v/>
      </c>
      <c r="JN306" s="10" t="str">
        <f t="shared" ca="1" si="18"/>
        <v/>
      </c>
      <c r="JO306" s="10" t="str">
        <f t="shared" ca="1" si="18"/>
        <v/>
      </c>
      <c r="JP306" s="10" t="str">
        <f t="shared" ca="1" si="18"/>
        <v/>
      </c>
      <c r="JQ306" s="10" t="str">
        <f t="shared" ca="1" si="18"/>
        <v/>
      </c>
      <c r="JR306" s="10" t="str">
        <f t="shared" ca="1" si="18"/>
        <v/>
      </c>
      <c r="JS306" s="10" t="str">
        <f t="shared" ca="1" si="18"/>
        <v/>
      </c>
    </row>
    <row r="307" spans="214:279" ht="38.25" x14ac:dyDescent="0.2">
      <c r="HF307" s="49" t="str">
        <f ca="1">'Bilan Groupe Compétences'!DW310</f>
        <v>07</v>
      </c>
      <c r="HG307" s="83">
        <f>'Bilan Groupe Compétences'!DX310</f>
        <v>0</v>
      </c>
      <c r="HH307" s="30">
        <f t="shared" si="10"/>
        <v>7</v>
      </c>
      <c r="HI307" s="10" t="str">
        <f>'GUIDE d''évaluation'!A31</f>
        <v>NC</v>
      </c>
      <c r="HN307" s="108" t="str">
        <f>IF('Classe, période, dates, coef'!R14="","",'Classe, période, dates, coef'!R14)</f>
        <v/>
      </c>
      <c r="HO307" s="116" t="str">
        <f>IF('Classe, période, dates, coef'!S14="","",'Classe, période, dates, coef'!S14)</f>
        <v/>
      </c>
      <c r="HP307" s="116">
        <f>'Classe, période, dates, coef'!DV306</f>
        <v>1.25</v>
      </c>
      <c r="HR307" s="85" t="str">
        <f>CONCATENATE(HS307,HT307)</f>
        <v/>
      </c>
      <c r="HS307" s="85" t="str">
        <f t="shared" ref="HS307:HS366" si="19">IF(F12="","",IF((F12+G12)/2&lt;$HK$305,$HI$305,IF(AND((F12+G12)/2&lt;$HK$304,(F12+G12)/2&gt;=$HJ$304),$HI$304,IF(AND((F12+G12)/2&lt;$HK$303,(F12+G12)/2&gt;=$HJ$303),$HI$303,""))))</f>
        <v/>
      </c>
      <c r="HT307" s="85" t="str">
        <f t="shared" ref="HT307:HT366" si="20">IF(F12="","",IF((F12+G12)/2=$HJ$301,$HI$301,IF(AND((F12+G12)/2&lt;$HK$302,(F12+G12)/2&gt;=$HJ$302),$HI$302,"")))</f>
        <v/>
      </c>
      <c r="HU307" s="94" t="s">
        <v>73</v>
      </c>
    </row>
    <row r="308" spans="214:279" x14ac:dyDescent="0.2">
      <c r="HF308" s="49" t="str">
        <f ca="1">'Bilan Groupe Compétences'!DW311</f>
        <v>08</v>
      </c>
      <c r="HG308" s="83">
        <f>'Bilan Groupe Compétences'!DX311</f>
        <v>0</v>
      </c>
      <c r="HH308" s="30">
        <f t="shared" si="10"/>
        <v>8</v>
      </c>
      <c r="HI308" s="18">
        <v>20</v>
      </c>
      <c r="HN308" s="108" t="str">
        <f>IF('Classe, période, dates, coef'!R15="","",'Classe, période, dates, coef'!R15)</f>
        <v/>
      </c>
      <c r="HO308" s="116" t="str">
        <f>IF('Classe, période, dates, coef'!S15="","",'Classe, période, dates, coef'!S15)</f>
        <v/>
      </c>
      <c r="HP308" s="116">
        <f>'Classe, période, dates, coef'!DV307</f>
        <v>1.5</v>
      </c>
      <c r="HR308" s="85" t="str">
        <f t="shared" ref="HR308:HR366" si="21">CONCATENATE(HS308,HT308)</f>
        <v/>
      </c>
      <c r="HS308" s="85" t="str">
        <f t="shared" si="19"/>
        <v/>
      </c>
      <c r="HT308" s="85" t="str">
        <f t="shared" si="20"/>
        <v/>
      </c>
    </row>
    <row r="309" spans="214:279" x14ac:dyDescent="0.2">
      <c r="HF309" s="49" t="str">
        <f ca="1">'Bilan Groupe Compétences'!DW312</f>
        <v>09</v>
      </c>
      <c r="HG309" s="83">
        <f>'Bilan Groupe Compétences'!DX312</f>
        <v>0</v>
      </c>
      <c r="HH309" s="30">
        <f t="shared" si="10"/>
        <v>9</v>
      </c>
      <c r="HI309" s="18">
        <f>HI308-0.5</f>
        <v>19.5</v>
      </c>
      <c r="HN309" s="108" t="str">
        <f>IF('Classe, période, dates, coef'!R16="","",'Classe, période, dates, coef'!R16)</f>
        <v/>
      </c>
      <c r="HO309" s="116" t="str">
        <f>IF('Classe, période, dates, coef'!S16="","",'Classe, période, dates, coef'!S16)</f>
        <v/>
      </c>
      <c r="HP309" s="116">
        <f>'Classe, période, dates, coef'!DV308</f>
        <v>1.75</v>
      </c>
      <c r="HR309" s="85" t="str">
        <f t="shared" si="21"/>
        <v/>
      </c>
      <c r="HS309" s="85" t="str">
        <f t="shared" si="19"/>
        <v/>
      </c>
      <c r="HT309" s="85" t="str">
        <f t="shared" si="20"/>
        <v/>
      </c>
    </row>
    <row r="310" spans="214:279" x14ac:dyDescent="0.2">
      <c r="HF310" s="49" t="str">
        <f ca="1">'Bilan Groupe Compétences'!DW313</f>
        <v>10</v>
      </c>
      <c r="HG310" s="83">
        <f>'Bilan Groupe Compétences'!DX313</f>
        <v>0</v>
      </c>
      <c r="HH310" s="30">
        <f t="shared" si="10"/>
        <v>10</v>
      </c>
      <c r="HI310" s="18">
        <f t="shared" ref="HI310:HI348" si="22">HI309-0.5</f>
        <v>19</v>
      </c>
      <c r="HN310" s="108" t="str">
        <f>IF('Classe, période, dates, coef'!R17="","",'Classe, période, dates, coef'!R17)</f>
        <v/>
      </c>
      <c r="HO310" s="116" t="str">
        <f>IF('Classe, période, dates, coef'!S17="","",'Classe, période, dates, coef'!S17)</f>
        <v/>
      </c>
      <c r="HP310" s="116">
        <f>'Classe, période, dates, coef'!DV309</f>
        <v>2</v>
      </c>
      <c r="HR310" s="85" t="str">
        <f t="shared" si="21"/>
        <v/>
      </c>
      <c r="HS310" s="85" t="str">
        <f t="shared" si="19"/>
        <v/>
      </c>
      <c r="HT310" s="85" t="str">
        <f t="shared" si="20"/>
        <v/>
      </c>
    </row>
    <row r="311" spans="214:279" x14ac:dyDescent="0.2">
      <c r="HF311" s="49" t="str">
        <f ca="1">'Bilan Groupe Compétences'!DW314</f>
        <v>11</v>
      </c>
      <c r="HG311" s="83">
        <f>'Bilan Groupe Compétences'!DX314</f>
        <v>0</v>
      </c>
      <c r="HH311" s="30">
        <f t="shared" si="10"/>
        <v>11</v>
      </c>
      <c r="HI311" s="18">
        <f t="shared" si="22"/>
        <v>18.5</v>
      </c>
      <c r="HN311" s="108" t="str">
        <f>IF('Classe, période, dates, coef'!R18="","",'Classe, période, dates, coef'!R18)</f>
        <v/>
      </c>
      <c r="HO311" s="116" t="str">
        <f>IF('Classe, période, dates, coef'!S18="","",'Classe, période, dates, coef'!S18)</f>
        <v/>
      </c>
      <c r="HP311" s="116">
        <f>'Classe, période, dates, coef'!DV310</f>
        <v>2.5</v>
      </c>
      <c r="HR311" s="85" t="str">
        <f t="shared" si="21"/>
        <v/>
      </c>
      <c r="HS311" s="85" t="str">
        <f t="shared" si="19"/>
        <v/>
      </c>
      <c r="HT311" s="85" t="str">
        <f t="shared" si="20"/>
        <v/>
      </c>
    </row>
    <row r="312" spans="214:279" x14ac:dyDescent="0.2">
      <c r="HF312" s="49" t="str">
        <f ca="1">'Bilan Groupe Compétences'!DW315</f>
        <v>12</v>
      </c>
      <c r="HG312" s="83">
        <f>'Bilan Groupe Compétences'!DX315</f>
        <v>0</v>
      </c>
      <c r="HH312" s="30">
        <f t="shared" si="10"/>
        <v>12</v>
      </c>
      <c r="HI312" s="18">
        <f t="shared" si="22"/>
        <v>18</v>
      </c>
      <c r="HN312" s="108" t="str">
        <f>IF('Classe, période, dates, coef'!R19="","",'Classe, période, dates, coef'!R19)</f>
        <v/>
      </c>
      <c r="HO312" s="116" t="str">
        <f>IF('Classe, période, dates, coef'!S19="","",'Classe, période, dates, coef'!S19)</f>
        <v/>
      </c>
      <c r="HP312" s="116">
        <f>'Classe, période, dates, coef'!DV311</f>
        <v>3</v>
      </c>
      <c r="HR312" s="85" t="str">
        <f t="shared" si="21"/>
        <v/>
      </c>
      <c r="HS312" s="85" t="str">
        <f t="shared" si="19"/>
        <v/>
      </c>
      <c r="HT312" s="85" t="str">
        <f t="shared" si="20"/>
        <v/>
      </c>
    </row>
    <row r="313" spans="214:279" x14ac:dyDescent="0.2">
      <c r="HF313" s="49" t="str">
        <f ca="1">'Bilan Groupe Compétences'!DW316</f>
        <v>13</v>
      </c>
      <c r="HG313" s="83">
        <f>'Bilan Groupe Compétences'!DX316</f>
        <v>0</v>
      </c>
      <c r="HH313" s="30">
        <f t="shared" si="10"/>
        <v>13</v>
      </c>
      <c r="HI313" s="18">
        <f t="shared" si="22"/>
        <v>17.5</v>
      </c>
      <c r="HN313" s="108" t="str">
        <f>IF('Classe, période, dates, coef'!R20="","",'Classe, période, dates, coef'!R20)</f>
        <v/>
      </c>
      <c r="HO313" s="116" t="str">
        <f>IF('Classe, période, dates, coef'!S20="","",'Classe, période, dates, coef'!S20)</f>
        <v/>
      </c>
      <c r="HP313" s="116">
        <f>'Classe, période, dates, coef'!DV312</f>
        <v>3.5</v>
      </c>
      <c r="HR313" s="85" t="str">
        <f t="shared" si="21"/>
        <v/>
      </c>
      <c r="HS313" s="85" t="str">
        <f t="shared" si="19"/>
        <v/>
      </c>
      <c r="HT313" s="85" t="str">
        <f t="shared" si="20"/>
        <v/>
      </c>
    </row>
    <row r="314" spans="214:279" x14ac:dyDescent="0.2">
      <c r="HF314" s="49" t="str">
        <f ca="1">'Bilan Groupe Compétences'!DW317</f>
        <v>14</v>
      </c>
      <c r="HG314" s="83">
        <f>'Bilan Groupe Compétences'!DX317</f>
        <v>0</v>
      </c>
      <c r="HH314" s="30">
        <f t="shared" si="10"/>
        <v>14</v>
      </c>
      <c r="HI314" s="18">
        <f t="shared" si="22"/>
        <v>17</v>
      </c>
      <c r="HN314" s="108" t="str">
        <f>IF('Classe, période, dates, coef'!R21="","",'Classe, période, dates, coef'!R21)</f>
        <v/>
      </c>
      <c r="HO314" s="116" t="str">
        <f>IF('Classe, période, dates, coef'!S21="","",'Classe, période, dates, coef'!S21)</f>
        <v/>
      </c>
      <c r="HP314" s="116">
        <f>'Classe, période, dates, coef'!DV313</f>
        <v>4</v>
      </c>
      <c r="HR314" s="85" t="str">
        <f t="shared" si="21"/>
        <v/>
      </c>
      <c r="HS314" s="85" t="str">
        <f t="shared" si="19"/>
        <v/>
      </c>
      <c r="HT314" s="85" t="str">
        <f t="shared" si="20"/>
        <v/>
      </c>
    </row>
    <row r="315" spans="214:279" x14ac:dyDescent="0.2">
      <c r="HF315" s="49" t="str">
        <f ca="1">'Bilan Groupe Compétences'!DW318</f>
        <v>15</v>
      </c>
      <c r="HG315" s="83">
        <f>'Bilan Groupe Compétences'!DX318</f>
        <v>0</v>
      </c>
      <c r="HH315" s="30">
        <f t="shared" si="10"/>
        <v>15</v>
      </c>
      <c r="HI315" s="18">
        <f t="shared" si="22"/>
        <v>16.5</v>
      </c>
      <c r="HN315" s="108" t="str">
        <f>IF('Classe, période, dates, coef'!R22="","",'Classe, période, dates, coef'!R22)</f>
        <v/>
      </c>
      <c r="HO315" s="116" t="str">
        <f>IF('Classe, période, dates, coef'!S22="","",'Classe, période, dates, coef'!S22)</f>
        <v/>
      </c>
      <c r="HP315" s="116">
        <f>'Classe, période, dates, coef'!DV314</f>
        <v>4.5</v>
      </c>
      <c r="HR315" s="85" t="str">
        <f t="shared" si="21"/>
        <v/>
      </c>
      <c r="HS315" s="85" t="str">
        <f t="shared" si="19"/>
        <v/>
      </c>
      <c r="HT315" s="85" t="str">
        <f t="shared" si="20"/>
        <v/>
      </c>
    </row>
    <row r="316" spans="214:279" x14ac:dyDescent="0.2">
      <c r="HF316" s="49" t="str">
        <f ca="1">'Bilan Groupe Compétences'!DW319</f>
        <v>16</v>
      </c>
      <c r="HG316" s="83">
        <f>'Bilan Groupe Compétences'!DX319</f>
        <v>0</v>
      </c>
      <c r="HH316" s="30">
        <f t="shared" si="10"/>
        <v>16</v>
      </c>
      <c r="HI316" s="18">
        <f t="shared" si="22"/>
        <v>16</v>
      </c>
      <c r="HN316" s="108" t="str">
        <f>IF('Classe, période, dates, coef'!R23="","",'Classe, période, dates, coef'!R23)</f>
        <v/>
      </c>
      <c r="HO316" s="116" t="str">
        <f>IF('Classe, période, dates, coef'!S23="","",'Classe, période, dates, coef'!S23)</f>
        <v/>
      </c>
      <c r="HP316" s="116">
        <f>'Classe, période, dates, coef'!DV315</f>
        <v>5</v>
      </c>
      <c r="HR316" s="85" t="str">
        <f t="shared" si="21"/>
        <v/>
      </c>
      <c r="HS316" s="85" t="str">
        <f t="shared" si="19"/>
        <v/>
      </c>
      <c r="HT316" s="85" t="str">
        <f t="shared" si="20"/>
        <v/>
      </c>
    </row>
    <row r="317" spans="214:279" x14ac:dyDescent="0.2">
      <c r="HF317" s="49" t="str">
        <f ca="1">'Bilan Groupe Compétences'!DW320</f>
        <v>17</v>
      </c>
      <c r="HG317" s="83">
        <f>'Bilan Groupe Compétences'!DX320</f>
        <v>0</v>
      </c>
      <c r="HH317" s="30">
        <f t="shared" si="10"/>
        <v>17</v>
      </c>
      <c r="HI317" s="18">
        <f t="shared" si="22"/>
        <v>15.5</v>
      </c>
      <c r="HN317" s="108" t="str">
        <f>IF('Classe, période, dates, coef'!R24="","",'Classe, période, dates, coef'!R24)</f>
        <v/>
      </c>
      <c r="HO317" s="116" t="str">
        <f>IF('Classe, période, dates, coef'!S24="","",'Classe, période, dates, coef'!S24)</f>
        <v/>
      </c>
      <c r="HP317" s="116">
        <f>'Classe, période, dates, coef'!DV316</f>
        <v>5.5</v>
      </c>
      <c r="HR317" s="85" t="str">
        <f t="shared" si="21"/>
        <v/>
      </c>
      <c r="HS317" s="85" t="str">
        <f t="shared" si="19"/>
        <v/>
      </c>
      <c r="HT317" s="85" t="str">
        <f t="shared" si="20"/>
        <v/>
      </c>
    </row>
    <row r="318" spans="214:279" x14ac:dyDescent="0.2">
      <c r="HF318" s="49" t="str">
        <f ca="1">'Bilan Groupe Compétences'!DW321</f>
        <v>18</v>
      </c>
      <c r="HG318" s="83">
        <f>'Bilan Groupe Compétences'!DX321</f>
        <v>0</v>
      </c>
      <c r="HH318" s="30">
        <f t="shared" si="10"/>
        <v>18</v>
      </c>
      <c r="HI318" s="18">
        <f t="shared" si="22"/>
        <v>15</v>
      </c>
      <c r="HN318" s="108" t="str">
        <f>IF('Classe, période, dates, coef'!R25="","",'Classe, période, dates, coef'!R25)</f>
        <v/>
      </c>
      <c r="HO318" s="116" t="str">
        <f>IF('Classe, période, dates, coef'!S25="","",'Classe, période, dates, coef'!S25)</f>
        <v/>
      </c>
      <c r="HP318" s="116">
        <f>'Classe, période, dates, coef'!DV317</f>
        <v>6</v>
      </c>
      <c r="HR318" s="85" t="str">
        <f t="shared" si="21"/>
        <v/>
      </c>
      <c r="HS318" s="85" t="str">
        <f t="shared" si="19"/>
        <v/>
      </c>
      <c r="HT318" s="85" t="str">
        <f t="shared" si="20"/>
        <v/>
      </c>
    </row>
    <row r="319" spans="214:279" x14ac:dyDescent="0.2">
      <c r="HF319" s="49" t="str">
        <f ca="1">'Bilan Groupe Compétences'!DW322</f>
        <v>19</v>
      </c>
      <c r="HG319" s="83">
        <f>'Bilan Groupe Compétences'!DX322</f>
        <v>0</v>
      </c>
      <c r="HH319" s="30">
        <f t="shared" si="10"/>
        <v>19</v>
      </c>
      <c r="HI319" s="18">
        <f t="shared" si="22"/>
        <v>14.5</v>
      </c>
      <c r="HN319" s="108" t="str">
        <f>IF('Classe, période, dates, coef'!R26="","",'Classe, période, dates, coef'!R26)</f>
        <v/>
      </c>
      <c r="HO319" s="116" t="str">
        <f>IF('Classe, période, dates, coef'!S26="","",'Classe, période, dates, coef'!S26)</f>
        <v/>
      </c>
      <c r="HP319" s="116">
        <f>'Classe, période, dates, coef'!DV318</f>
        <v>6.5</v>
      </c>
      <c r="HR319" s="85" t="str">
        <f t="shared" si="21"/>
        <v/>
      </c>
      <c r="HS319" s="85" t="str">
        <f t="shared" si="19"/>
        <v/>
      </c>
      <c r="HT319" s="85" t="str">
        <f t="shared" si="20"/>
        <v/>
      </c>
    </row>
    <row r="320" spans="214:279" x14ac:dyDescent="0.2">
      <c r="HF320" s="49" t="str">
        <f ca="1">'Bilan Groupe Compétences'!DW323</f>
        <v>20</v>
      </c>
      <c r="HG320" s="83">
        <f>'Bilan Groupe Compétences'!DX323</f>
        <v>0</v>
      </c>
      <c r="HH320" s="30">
        <f t="shared" si="10"/>
        <v>20</v>
      </c>
      <c r="HI320" s="18">
        <f t="shared" si="22"/>
        <v>14</v>
      </c>
      <c r="HN320" s="108" t="str">
        <f>IF('Classe, période, dates, coef'!R27="","",'Classe, période, dates, coef'!R27)</f>
        <v/>
      </c>
      <c r="HO320" s="116" t="str">
        <f>IF('Classe, période, dates, coef'!S27="","",'Classe, période, dates, coef'!S27)</f>
        <v/>
      </c>
      <c r="HP320" s="116">
        <f>'Classe, période, dates, coef'!DV319</f>
        <v>7</v>
      </c>
      <c r="HR320" s="85" t="str">
        <f t="shared" si="21"/>
        <v/>
      </c>
      <c r="HS320" s="85" t="str">
        <f t="shared" si="19"/>
        <v/>
      </c>
      <c r="HT320" s="85" t="str">
        <f t="shared" si="20"/>
        <v/>
      </c>
    </row>
    <row r="321" spans="214:228" x14ac:dyDescent="0.2">
      <c r="HF321" s="49" t="str">
        <f ca="1">'Bilan Groupe Compétences'!DW324</f>
        <v>21</v>
      </c>
      <c r="HG321" s="83">
        <f>'Bilan Groupe Compétences'!DX324</f>
        <v>0</v>
      </c>
      <c r="HH321" s="30">
        <f t="shared" si="10"/>
        <v>21</v>
      </c>
      <c r="HI321" s="18">
        <f t="shared" si="22"/>
        <v>13.5</v>
      </c>
      <c r="HN321" s="108" t="str">
        <f>IF('Classe, période, dates, coef'!R28="","",'Classe, période, dates, coef'!R28)</f>
        <v/>
      </c>
      <c r="HO321" s="116" t="str">
        <f>IF('Classe, période, dates, coef'!S28="","",'Classe, période, dates, coef'!S28)</f>
        <v/>
      </c>
      <c r="HP321" s="116">
        <f>'Classe, période, dates, coef'!DV320</f>
        <v>7.5</v>
      </c>
      <c r="HR321" s="85" t="str">
        <f t="shared" si="21"/>
        <v/>
      </c>
      <c r="HS321" s="85" t="str">
        <f t="shared" si="19"/>
        <v/>
      </c>
      <c r="HT321" s="85" t="str">
        <f t="shared" si="20"/>
        <v/>
      </c>
    </row>
    <row r="322" spans="214:228" x14ac:dyDescent="0.2">
      <c r="HF322" s="49" t="str">
        <f ca="1">'Bilan Groupe Compétences'!DW325</f>
        <v>22</v>
      </c>
      <c r="HG322" s="83">
        <f>'Bilan Groupe Compétences'!DX325</f>
        <v>0</v>
      </c>
      <c r="HH322" s="30">
        <f t="shared" si="10"/>
        <v>22</v>
      </c>
      <c r="HI322" s="18">
        <f t="shared" si="22"/>
        <v>13</v>
      </c>
      <c r="HN322" s="108" t="str">
        <f>IF('Classe, période, dates, coef'!R29="","",'Classe, période, dates, coef'!R29)</f>
        <v/>
      </c>
      <c r="HO322" s="116" t="str">
        <f>IF('Classe, période, dates, coef'!S29="","",'Classe, période, dates, coef'!S29)</f>
        <v/>
      </c>
      <c r="HP322" s="116">
        <f>'Classe, période, dates, coef'!DV321</f>
        <v>8</v>
      </c>
      <c r="HR322" s="85" t="str">
        <f t="shared" si="21"/>
        <v/>
      </c>
      <c r="HS322" s="85" t="str">
        <f t="shared" si="19"/>
        <v/>
      </c>
      <c r="HT322" s="85" t="str">
        <f t="shared" si="20"/>
        <v/>
      </c>
    </row>
    <row r="323" spans="214:228" x14ac:dyDescent="0.2">
      <c r="HF323" s="49" t="str">
        <f ca="1">'Bilan Groupe Compétences'!DW326</f>
        <v>23</v>
      </c>
      <c r="HG323" s="83">
        <f>'Bilan Groupe Compétences'!DX326</f>
        <v>0</v>
      </c>
      <c r="HH323" s="30">
        <f t="shared" si="10"/>
        <v>23</v>
      </c>
      <c r="HI323" s="18">
        <f t="shared" si="22"/>
        <v>12.5</v>
      </c>
      <c r="HN323" s="108" t="str">
        <f>IF('Classe, période, dates, coef'!R30="","",'Classe, période, dates, coef'!R30)</f>
        <v/>
      </c>
      <c r="HO323" s="116" t="str">
        <f>IF('Classe, période, dates, coef'!S30="","",'Classe, période, dates, coef'!S30)</f>
        <v/>
      </c>
      <c r="HP323" s="116">
        <f>'Classe, période, dates, coef'!DV322</f>
        <v>8.5</v>
      </c>
      <c r="HR323" s="85" t="str">
        <f t="shared" si="21"/>
        <v/>
      </c>
      <c r="HS323" s="85" t="str">
        <f t="shared" si="19"/>
        <v/>
      </c>
      <c r="HT323" s="85" t="str">
        <f t="shared" si="20"/>
        <v/>
      </c>
    </row>
    <row r="324" spans="214:228" x14ac:dyDescent="0.2">
      <c r="HF324" s="49" t="str">
        <f ca="1">'Bilan Groupe Compétences'!DW327</f>
        <v>24</v>
      </c>
      <c r="HG324" s="83">
        <f>'Bilan Groupe Compétences'!DX327</f>
        <v>0</v>
      </c>
      <c r="HH324" s="30">
        <f t="shared" si="10"/>
        <v>24</v>
      </c>
      <c r="HI324" s="18">
        <f t="shared" si="22"/>
        <v>12</v>
      </c>
      <c r="HN324" s="108" t="str">
        <f>IF('Classe, période, dates, coef'!R31="","",'Classe, période, dates, coef'!R31)</f>
        <v/>
      </c>
      <c r="HO324" s="116" t="str">
        <f>IF('Classe, période, dates, coef'!S31="","",'Classe, période, dates, coef'!S31)</f>
        <v/>
      </c>
      <c r="HP324" s="116">
        <f>'Classe, période, dates, coef'!DV323</f>
        <v>9</v>
      </c>
      <c r="HR324" s="85" t="str">
        <f t="shared" si="21"/>
        <v/>
      </c>
      <c r="HS324" s="85" t="str">
        <f t="shared" si="19"/>
        <v/>
      </c>
      <c r="HT324" s="85" t="str">
        <f t="shared" si="20"/>
        <v/>
      </c>
    </row>
    <row r="325" spans="214:228" x14ac:dyDescent="0.2">
      <c r="HF325" s="49" t="str">
        <f ca="1">'Bilan Groupe Compétences'!DW328</f>
        <v>25</v>
      </c>
      <c r="HG325" s="83">
        <f>'Bilan Groupe Compétences'!DX328</f>
        <v>0</v>
      </c>
      <c r="HH325" s="30">
        <f t="shared" si="10"/>
        <v>25</v>
      </c>
      <c r="HI325" s="18">
        <f t="shared" si="22"/>
        <v>11.5</v>
      </c>
      <c r="HN325" s="108" t="str">
        <f>IF('Classe, période, dates, coef'!R32="","",'Classe, période, dates, coef'!R32)</f>
        <v/>
      </c>
      <c r="HO325" s="116" t="str">
        <f>IF('Classe, période, dates, coef'!S32="","",'Classe, période, dates, coef'!S32)</f>
        <v/>
      </c>
      <c r="HP325" s="116">
        <f>'Classe, période, dates, coef'!DV324</f>
        <v>9.5</v>
      </c>
      <c r="HR325" s="85" t="str">
        <f t="shared" si="21"/>
        <v/>
      </c>
      <c r="HS325" s="85" t="str">
        <f t="shared" si="19"/>
        <v/>
      </c>
      <c r="HT325" s="85" t="str">
        <f t="shared" si="20"/>
        <v/>
      </c>
    </row>
    <row r="326" spans="214:228" x14ac:dyDescent="0.2">
      <c r="HF326" s="49" t="str">
        <f ca="1">'Bilan Groupe Compétences'!DW329</f>
        <v>26</v>
      </c>
      <c r="HG326" s="83">
        <f>'Bilan Groupe Compétences'!DX329</f>
        <v>0</v>
      </c>
      <c r="HH326" s="30">
        <f t="shared" si="10"/>
        <v>26</v>
      </c>
      <c r="HI326" s="18">
        <f t="shared" si="22"/>
        <v>11</v>
      </c>
      <c r="HN326" s="117" t="str">
        <f>IF('Classe, période, dates, coef'!V8="","",'Classe, période, dates, coef'!V8)</f>
        <v/>
      </c>
      <c r="HO326" s="118" t="str">
        <f>IF('Classe, période, dates, coef'!W8="","",'Classe, période, dates, coef'!W8)</f>
        <v/>
      </c>
      <c r="HP326" s="116">
        <f>'Classe, période, dates, coef'!DV325</f>
        <v>10</v>
      </c>
      <c r="HR326" s="85" t="str">
        <f t="shared" si="21"/>
        <v/>
      </c>
      <c r="HS326" s="85" t="str">
        <f t="shared" si="19"/>
        <v/>
      </c>
      <c r="HT326" s="85" t="str">
        <f t="shared" si="20"/>
        <v/>
      </c>
    </row>
    <row r="327" spans="214:228" x14ac:dyDescent="0.2">
      <c r="HF327" s="49" t="str">
        <f ca="1">'Bilan Groupe Compétences'!DW330</f>
        <v>27</v>
      </c>
      <c r="HG327" s="83">
        <f>'Bilan Groupe Compétences'!DX330</f>
        <v>0</v>
      </c>
      <c r="HH327" s="30">
        <f t="shared" si="10"/>
        <v>27</v>
      </c>
      <c r="HI327" s="18">
        <f t="shared" si="22"/>
        <v>10.5</v>
      </c>
      <c r="HN327" s="117" t="str">
        <f>IF('Classe, période, dates, coef'!V9="","",'Classe, période, dates, coef'!V9)</f>
        <v/>
      </c>
      <c r="HO327" s="118" t="str">
        <f>IF('Classe, période, dates, coef'!W9="","",'Classe, période, dates, coef'!W9)</f>
        <v/>
      </c>
      <c r="HP327" s="116"/>
      <c r="HR327" s="85" t="str">
        <f t="shared" si="21"/>
        <v/>
      </c>
      <c r="HS327" s="85" t="str">
        <f t="shared" si="19"/>
        <v/>
      </c>
      <c r="HT327" s="85" t="str">
        <f t="shared" si="20"/>
        <v/>
      </c>
    </row>
    <row r="328" spans="214:228" x14ac:dyDescent="0.2">
      <c r="HF328" s="49" t="str">
        <f ca="1">'Bilan Groupe Compétences'!DW331</f>
        <v>28</v>
      </c>
      <c r="HG328" s="83">
        <f>'Bilan Groupe Compétences'!DX331</f>
        <v>0</v>
      </c>
      <c r="HH328" s="30">
        <f t="shared" si="10"/>
        <v>28</v>
      </c>
      <c r="HI328" s="18">
        <f t="shared" si="22"/>
        <v>10</v>
      </c>
      <c r="HN328" s="117" t="str">
        <f>IF('Classe, période, dates, coef'!V10="","",'Classe, période, dates, coef'!V10)</f>
        <v/>
      </c>
      <c r="HO328" s="118" t="str">
        <f>IF('Classe, période, dates, coef'!W10="","",'Classe, période, dates, coef'!W10)</f>
        <v/>
      </c>
      <c r="HP328" s="116"/>
      <c r="HR328" s="85" t="str">
        <f t="shared" si="21"/>
        <v/>
      </c>
      <c r="HS328" s="85" t="str">
        <f t="shared" si="19"/>
        <v/>
      </c>
      <c r="HT328" s="85" t="str">
        <f t="shared" si="20"/>
        <v/>
      </c>
    </row>
    <row r="329" spans="214:228" x14ac:dyDescent="0.2">
      <c r="HF329" s="49" t="str">
        <f ca="1">'Bilan Groupe Compétences'!DW332</f>
        <v>29</v>
      </c>
      <c r="HG329" s="83">
        <f>'Bilan Groupe Compétences'!DX332</f>
        <v>0</v>
      </c>
      <c r="HH329" s="30">
        <f t="shared" si="10"/>
        <v>29</v>
      </c>
      <c r="HI329" s="18">
        <f t="shared" si="22"/>
        <v>9.5</v>
      </c>
      <c r="HN329" s="117" t="str">
        <f>IF('Classe, période, dates, coef'!V11="","",'Classe, période, dates, coef'!V11)</f>
        <v/>
      </c>
      <c r="HO329" s="118" t="str">
        <f>IF('Classe, période, dates, coef'!W11="","",'Classe, période, dates, coef'!W11)</f>
        <v/>
      </c>
      <c r="HP329" s="116"/>
      <c r="HR329" s="85" t="str">
        <f t="shared" si="21"/>
        <v/>
      </c>
      <c r="HS329" s="85" t="str">
        <f t="shared" si="19"/>
        <v/>
      </c>
      <c r="HT329" s="85" t="str">
        <f t="shared" si="20"/>
        <v/>
      </c>
    </row>
    <row r="330" spans="214:228" x14ac:dyDescent="0.2">
      <c r="HF330" s="49" t="str">
        <f ca="1">'Bilan Groupe Compétences'!DW333</f>
        <v>30</v>
      </c>
      <c r="HG330" s="83">
        <f>'Bilan Groupe Compétences'!DX333</f>
        <v>0</v>
      </c>
      <c r="HH330" s="30">
        <f t="shared" si="10"/>
        <v>30</v>
      </c>
      <c r="HI330" s="18">
        <f t="shared" si="22"/>
        <v>9</v>
      </c>
      <c r="HN330" s="117" t="str">
        <f>IF('Classe, période, dates, coef'!V12="","",'Classe, période, dates, coef'!V12)</f>
        <v/>
      </c>
      <c r="HO330" s="118" t="str">
        <f>IF('Classe, période, dates, coef'!W12="","",'Classe, période, dates, coef'!W12)</f>
        <v/>
      </c>
      <c r="HR330" s="85" t="str">
        <f t="shared" si="21"/>
        <v/>
      </c>
      <c r="HS330" s="85" t="str">
        <f t="shared" si="19"/>
        <v/>
      </c>
      <c r="HT330" s="85" t="str">
        <f t="shared" si="20"/>
        <v/>
      </c>
    </row>
    <row r="331" spans="214:228" x14ac:dyDescent="0.2">
      <c r="HF331" s="49" t="str">
        <f ca="1">'Bilan Groupe Compétences'!DW334</f>
        <v>31</v>
      </c>
      <c r="HG331" s="83">
        <f>'Bilan Groupe Compétences'!DX334</f>
        <v>0</v>
      </c>
      <c r="HH331" s="30">
        <f t="shared" si="10"/>
        <v>31</v>
      </c>
      <c r="HI331" s="18">
        <f t="shared" si="22"/>
        <v>8.5</v>
      </c>
      <c r="HN331" s="117" t="str">
        <f>IF('Classe, période, dates, coef'!V13="","",'Classe, période, dates, coef'!V13)</f>
        <v/>
      </c>
      <c r="HO331" s="118" t="str">
        <f>IF('Classe, période, dates, coef'!W13="","",'Classe, période, dates, coef'!W13)</f>
        <v/>
      </c>
      <c r="HR331" s="85" t="str">
        <f t="shared" si="21"/>
        <v/>
      </c>
      <c r="HS331" s="85" t="str">
        <f t="shared" si="19"/>
        <v/>
      </c>
      <c r="HT331" s="85" t="str">
        <f t="shared" si="20"/>
        <v/>
      </c>
    </row>
    <row r="332" spans="214:228" x14ac:dyDescent="0.2">
      <c r="HF332" s="49" t="str">
        <f ca="1">'Bilan Groupe Compétences'!DW335</f>
        <v>32</v>
      </c>
      <c r="HG332" s="83">
        <f>'Bilan Groupe Compétences'!DX335</f>
        <v>0</v>
      </c>
      <c r="HH332" s="30">
        <f t="shared" si="10"/>
        <v>32</v>
      </c>
      <c r="HI332" s="18">
        <f t="shared" si="22"/>
        <v>8</v>
      </c>
      <c r="HN332" s="117" t="str">
        <f>IF('Classe, période, dates, coef'!V14="","",'Classe, période, dates, coef'!V14)</f>
        <v/>
      </c>
      <c r="HO332" s="118" t="str">
        <f>IF('Classe, période, dates, coef'!W14="","",'Classe, période, dates, coef'!W14)</f>
        <v/>
      </c>
      <c r="HR332" s="85" t="str">
        <f t="shared" si="21"/>
        <v/>
      </c>
      <c r="HS332" s="85" t="str">
        <f t="shared" si="19"/>
        <v/>
      </c>
      <c r="HT332" s="85" t="str">
        <f t="shared" si="20"/>
        <v/>
      </c>
    </row>
    <row r="333" spans="214:228" x14ac:dyDescent="0.2">
      <c r="HF333" s="49" t="str">
        <f ca="1">'Bilan Groupe Compétences'!DW336</f>
        <v>33</v>
      </c>
      <c r="HG333" s="83">
        <f>'Bilan Groupe Compétences'!DX336</f>
        <v>0</v>
      </c>
      <c r="HH333" s="30">
        <f t="shared" si="10"/>
        <v>33</v>
      </c>
      <c r="HI333" s="18">
        <f t="shared" si="22"/>
        <v>7.5</v>
      </c>
      <c r="HN333" s="117" t="str">
        <f>IF('Classe, période, dates, coef'!V15="","",'Classe, période, dates, coef'!V15)</f>
        <v/>
      </c>
      <c r="HO333" s="118" t="str">
        <f>IF('Classe, période, dates, coef'!W15="","",'Classe, période, dates, coef'!W15)</f>
        <v/>
      </c>
      <c r="HR333" s="85" t="str">
        <f t="shared" si="21"/>
        <v/>
      </c>
      <c r="HS333" s="85" t="str">
        <f t="shared" si="19"/>
        <v/>
      </c>
      <c r="HT333" s="85" t="str">
        <f t="shared" si="20"/>
        <v/>
      </c>
    </row>
    <row r="334" spans="214:228" x14ac:dyDescent="0.2">
      <c r="HF334" s="49" t="str">
        <f ca="1">'Bilan Groupe Compétences'!DW337</f>
        <v>34</v>
      </c>
      <c r="HG334" s="83">
        <f>'Bilan Groupe Compétences'!DX337</f>
        <v>0</v>
      </c>
      <c r="HH334" s="30">
        <f t="shared" si="10"/>
        <v>34</v>
      </c>
      <c r="HI334" s="18">
        <f t="shared" si="22"/>
        <v>7</v>
      </c>
      <c r="HN334" s="117" t="str">
        <f>IF('Classe, période, dates, coef'!V16="","",'Classe, période, dates, coef'!V16)</f>
        <v/>
      </c>
      <c r="HO334" s="118" t="str">
        <f>IF('Classe, période, dates, coef'!W16="","",'Classe, période, dates, coef'!W16)</f>
        <v/>
      </c>
      <c r="HR334" s="85" t="str">
        <f t="shared" si="21"/>
        <v/>
      </c>
      <c r="HS334" s="85" t="str">
        <f t="shared" si="19"/>
        <v/>
      </c>
      <c r="HT334" s="85" t="str">
        <f t="shared" si="20"/>
        <v/>
      </c>
    </row>
    <row r="335" spans="214:228" x14ac:dyDescent="0.2">
      <c r="HF335" s="49" t="str">
        <f ca="1">'Bilan Groupe Compétences'!DW338</f>
        <v>35</v>
      </c>
      <c r="HG335" s="83">
        <f>'Bilan Groupe Compétences'!DX338</f>
        <v>0</v>
      </c>
      <c r="HH335" s="30">
        <f t="shared" si="10"/>
        <v>35</v>
      </c>
      <c r="HI335" s="18">
        <f t="shared" si="22"/>
        <v>6.5</v>
      </c>
      <c r="HN335" s="117" t="str">
        <f>IF('Classe, période, dates, coef'!V17="","",'Classe, période, dates, coef'!V17)</f>
        <v/>
      </c>
      <c r="HO335" s="118" t="str">
        <f>IF('Classe, période, dates, coef'!W17="","",'Classe, période, dates, coef'!W17)</f>
        <v/>
      </c>
      <c r="HR335" s="85" t="str">
        <f t="shared" si="21"/>
        <v/>
      </c>
      <c r="HS335" s="85" t="str">
        <f t="shared" si="19"/>
        <v/>
      </c>
      <c r="HT335" s="85" t="str">
        <f t="shared" si="20"/>
        <v/>
      </c>
    </row>
    <row r="336" spans="214:228" x14ac:dyDescent="0.2">
      <c r="HF336" s="49" t="str">
        <f ca="1">'Bilan Groupe Compétences'!DW339</f>
        <v>36</v>
      </c>
      <c r="HG336" s="83">
        <f>'Bilan Groupe Compétences'!DX339</f>
        <v>0</v>
      </c>
      <c r="HH336" s="30">
        <f t="shared" si="10"/>
        <v>36</v>
      </c>
      <c r="HI336" s="18">
        <f t="shared" si="22"/>
        <v>6</v>
      </c>
      <c r="HN336" s="117" t="str">
        <f>IF('Classe, période, dates, coef'!V18="","",'Classe, période, dates, coef'!V18)</f>
        <v/>
      </c>
      <c r="HO336" s="118" t="str">
        <f>IF('Classe, période, dates, coef'!W18="","",'Classe, période, dates, coef'!W18)</f>
        <v/>
      </c>
      <c r="HR336" s="85" t="str">
        <f t="shared" si="21"/>
        <v/>
      </c>
      <c r="HS336" s="85" t="str">
        <f t="shared" si="19"/>
        <v/>
      </c>
      <c r="HT336" s="85" t="str">
        <f t="shared" si="20"/>
        <v/>
      </c>
    </row>
    <row r="337" spans="215:228" x14ac:dyDescent="0.2">
      <c r="HG337" s="28"/>
      <c r="HH337" s="30">
        <f t="shared" si="10"/>
        <v>37</v>
      </c>
      <c r="HI337" s="18">
        <f t="shared" si="22"/>
        <v>5.5</v>
      </c>
      <c r="HN337" s="117" t="str">
        <f>IF('Classe, période, dates, coef'!V19="","",'Classe, période, dates, coef'!V19)</f>
        <v/>
      </c>
      <c r="HO337" s="118" t="str">
        <f>IF('Classe, période, dates, coef'!W19="","",'Classe, période, dates, coef'!W19)</f>
        <v/>
      </c>
      <c r="HR337" s="85" t="str">
        <f t="shared" si="21"/>
        <v/>
      </c>
      <c r="HS337" s="85" t="str">
        <f t="shared" si="19"/>
        <v/>
      </c>
      <c r="HT337" s="85" t="str">
        <f t="shared" si="20"/>
        <v/>
      </c>
    </row>
    <row r="338" spans="215:228" x14ac:dyDescent="0.2">
      <c r="HG338" s="28"/>
      <c r="HH338" s="30">
        <f t="shared" si="10"/>
        <v>38</v>
      </c>
      <c r="HI338" s="18">
        <f t="shared" si="22"/>
        <v>5</v>
      </c>
      <c r="HN338" s="117" t="str">
        <f>IF('Classe, période, dates, coef'!V20="","",'Classe, période, dates, coef'!V20)</f>
        <v/>
      </c>
      <c r="HO338" s="118" t="str">
        <f>IF('Classe, période, dates, coef'!W20="","",'Classe, période, dates, coef'!W20)</f>
        <v/>
      </c>
      <c r="HR338" s="85" t="str">
        <f t="shared" si="21"/>
        <v/>
      </c>
      <c r="HS338" s="85" t="str">
        <f t="shared" si="19"/>
        <v/>
      </c>
      <c r="HT338" s="85" t="str">
        <f t="shared" si="20"/>
        <v/>
      </c>
    </row>
    <row r="339" spans="215:228" x14ac:dyDescent="0.2">
      <c r="HG339" s="28"/>
      <c r="HH339" s="30">
        <f t="shared" si="10"/>
        <v>39</v>
      </c>
      <c r="HI339" s="18">
        <f t="shared" si="22"/>
        <v>4.5</v>
      </c>
      <c r="HN339" s="117" t="str">
        <f>IF('Classe, période, dates, coef'!V21="","",'Classe, période, dates, coef'!V21)</f>
        <v/>
      </c>
      <c r="HO339" s="118" t="str">
        <f>IF('Classe, période, dates, coef'!W21="","",'Classe, période, dates, coef'!W21)</f>
        <v/>
      </c>
      <c r="HR339" s="85" t="str">
        <f t="shared" si="21"/>
        <v/>
      </c>
      <c r="HS339" s="85" t="str">
        <f t="shared" si="19"/>
        <v/>
      </c>
      <c r="HT339" s="85" t="str">
        <f t="shared" si="20"/>
        <v/>
      </c>
    </row>
    <row r="340" spans="215:228" x14ac:dyDescent="0.2">
      <c r="HG340" s="28"/>
      <c r="HH340" s="30">
        <f t="shared" si="10"/>
        <v>40</v>
      </c>
      <c r="HI340" s="18">
        <f t="shared" si="22"/>
        <v>4</v>
      </c>
      <c r="HN340" s="117" t="str">
        <f>IF('Classe, période, dates, coef'!V22="","",'Classe, période, dates, coef'!V22)</f>
        <v/>
      </c>
      <c r="HO340" s="118" t="str">
        <f>IF('Classe, période, dates, coef'!W22="","",'Classe, période, dates, coef'!W22)</f>
        <v/>
      </c>
      <c r="HR340" s="85" t="str">
        <f t="shared" si="21"/>
        <v/>
      </c>
      <c r="HS340" s="85" t="str">
        <f t="shared" si="19"/>
        <v/>
      </c>
      <c r="HT340" s="85" t="str">
        <f t="shared" si="20"/>
        <v/>
      </c>
    </row>
    <row r="341" spans="215:228" x14ac:dyDescent="0.2">
      <c r="HG341" s="28"/>
      <c r="HH341" s="30">
        <f t="shared" si="10"/>
        <v>41</v>
      </c>
      <c r="HI341" s="18">
        <f t="shared" si="22"/>
        <v>3.5</v>
      </c>
      <c r="HN341" s="117" t="str">
        <f>IF('Classe, période, dates, coef'!V23="","",'Classe, période, dates, coef'!V23)</f>
        <v/>
      </c>
      <c r="HO341" s="118" t="str">
        <f>IF('Classe, période, dates, coef'!W23="","",'Classe, période, dates, coef'!W23)</f>
        <v/>
      </c>
      <c r="HR341" s="85" t="str">
        <f t="shared" si="21"/>
        <v/>
      </c>
      <c r="HS341" s="85" t="str">
        <f t="shared" si="19"/>
        <v/>
      </c>
      <c r="HT341" s="85" t="str">
        <f t="shared" si="20"/>
        <v/>
      </c>
    </row>
    <row r="342" spans="215:228" x14ac:dyDescent="0.2">
      <c r="HG342" s="28"/>
      <c r="HH342" s="30">
        <f t="shared" si="10"/>
        <v>42</v>
      </c>
      <c r="HI342" s="18">
        <f t="shared" si="22"/>
        <v>3</v>
      </c>
      <c r="HN342" s="117" t="str">
        <f>IF('Classe, période, dates, coef'!V24="","",'Classe, période, dates, coef'!V24)</f>
        <v/>
      </c>
      <c r="HO342" s="118" t="str">
        <f>IF('Classe, période, dates, coef'!W24="","",'Classe, période, dates, coef'!W24)</f>
        <v/>
      </c>
      <c r="HR342" s="85" t="str">
        <f t="shared" si="21"/>
        <v/>
      </c>
      <c r="HS342" s="85" t="str">
        <f t="shared" si="19"/>
        <v/>
      </c>
      <c r="HT342" s="85" t="str">
        <f t="shared" si="20"/>
        <v/>
      </c>
    </row>
    <row r="343" spans="215:228" x14ac:dyDescent="0.2">
      <c r="HG343" s="28"/>
      <c r="HH343" s="30">
        <f t="shared" si="10"/>
        <v>43</v>
      </c>
      <c r="HI343" s="18">
        <f t="shared" si="22"/>
        <v>2.5</v>
      </c>
      <c r="HN343" s="117" t="str">
        <f>IF('Classe, période, dates, coef'!V25="","",'Classe, période, dates, coef'!V25)</f>
        <v/>
      </c>
      <c r="HO343" s="118" t="str">
        <f>IF('Classe, période, dates, coef'!W25="","",'Classe, période, dates, coef'!W25)</f>
        <v/>
      </c>
      <c r="HR343" s="85" t="str">
        <f t="shared" si="21"/>
        <v/>
      </c>
      <c r="HS343" s="85" t="str">
        <f t="shared" si="19"/>
        <v/>
      </c>
      <c r="HT343" s="85" t="str">
        <f t="shared" si="20"/>
        <v/>
      </c>
    </row>
    <row r="344" spans="215:228" x14ac:dyDescent="0.2">
      <c r="HG344" s="28"/>
      <c r="HH344" s="30">
        <f t="shared" si="10"/>
        <v>44</v>
      </c>
      <c r="HI344" s="18">
        <f t="shared" si="22"/>
        <v>2</v>
      </c>
      <c r="HN344" s="117" t="str">
        <f>IF('Classe, période, dates, coef'!V26="","",'Classe, période, dates, coef'!V26)</f>
        <v/>
      </c>
      <c r="HO344" s="118" t="str">
        <f>IF('Classe, période, dates, coef'!W26="","",'Classe, période, dates, coef'!W26)</f>
        <v/>
      </c>
      <c r="HR344" s="85" t="str">
        <f t="shared" si="21"/>
        <v/>
      </c>
      <c r="HS344" s="85" t="str">
        <f t="shared" si="19"/>
        <v/>
      </c>
      <c r="HT344" s="85" t="str">
        <f t="shared" si="20"/>
        <v/>
      </c>
    </row>
    <row r="345" spans="215:228" x14ac:dyDescent="0.2">
      <c r="HG345" s="28"/>
      <c r="HH345" s="30">
        <f t="shared" si="10"/>
        <v>45</v>
      </c>
      <c r="HI345" s="18">
        <f t="shared" si="22"/>
        <v>1.5</v>
      </c>
      <c r="HN345" s="117" t="str">
        <f>IF('Classe, période, dates, coef'!V27="","",'Classe, période, dates, coef'!V27)</f>
        <v/>
      </c>
      <c r="HO345" s="118" t="str">
        <f>IF('Classe, période, dates, coef'!W27="","",'Classe, période, dates, coef'!W27)</f>
        <v/>
      </c>
      <c r="HR345" s="85" t="str">
        <f t="shared" si="21"/>
        <v/>
      </c>
      <c r="HS345" s="85" t="str">
        <f t="shared" si="19"/>
        <v/>
      </c>
      <c r="HT345" s="85" t="str">
        <f t="shared" si="20"/>
        <v/>
      </c>
    </row>
    <row r="346" spans="215:228" x14ac:dyDescent="0.2">
      <c r="HG346" s="28"/>
      <c r="HH346" s="30">
        <f t="shared" si="10"/>
        <v>46</v>
      </c>
      <c r="HI346" s="18">
        <f t="shared" si="22"/>
        <v>1</v>
      </c>
      <c r="HN346" s="117" t="str">
        <f>IF('Classe, période, dates, coef'!V28="","",'Classe, période, dates, coef'!V28)</f>
        <v/>
      </c>
      <c r="HO346" s="118" t="str">
        <f>IF('Classe, période, dates, coef'!W28="","",'Classe, période, dates, coef'!W28)</f>
        <v/>
      </c>
      <c r="HR346" s="85" t="str">
        <f t="shared" si="21"/>
        <v/>
      </c>
      <c r="HS346" s="85" t="str">
        <f t="shared" si="19"/>
        <v/>
      </c>
      <c r="HT346" s="85" t="str">
        <f t="shared" si="20"/>
        <v/>
      </c>
    </row>
    <row r="347" spans="215:228" x14ac:dyDescent="0.2">
      <c r="HG347" s="28"/>
      <c r="HH347" s="30">
        <f t="shared" si="10"/>
        <v>47</v>
      </c>
      <c r="HI347" s="18">
        <f t="shared" si="22"/>
        <v>0.5</v>
      </c>
      <c r="HN347" s="117" t="str">
        <f>IF('Classe, période, dates, coef'!V29="","",'Classe, période, dates, coef'!V29)</f>
        <v/>
      </c>
      <c r="HO347" s="118" t="str">
        <f>IF('Classe, période, dates, coef'!W29="","",'Classe, période, dates, coef'!W29)</f>
        <v/>
      </c>
      <c r="HR347" s="85" t="str">
        <f t="shared" si="21"/>
        <v/>
      </c>
      <c r="HS347" s="85" t="str">
        <f t="shared" si="19"/>
        <v/>
      </c>
      <c r="HT347" s="85" t="str">
        <f t="shared" si="20"/>
        <v/>
      </c>
    </row>
    <row r="348" spans="215:228" x14ac:dyDescent="0.2">
      <c r="HG348" s="28"/>
      <c r="HH348" s="30">
        <f t="shared" si="10"/>
        <v>48</v>
      </c>
      <c r="HI348" s="18">
        <f t="shared" si="22"/>
        <v>0</v>
      </c>
      <c r="HN348" s="117" t="str">
        <f>IF('Classe, période, dates, coef'!V30="","",'Classe, période, dates, coef'!V30)</f>
        <v/>
      </c>
      <c r="HO348" s="118" t="str">
        <f>IF('Classe, période, dates, coef'!W30="","",'Classe, période, dates, coef'!W30)</f>
        <v/>
      </c>
      <c r="HR348" s="85" t="str">
        <f t="shared" si="21"/>
        <v/>
      </c>
      <c r="HS348" s="85" t="str">
        <f t="shared" si="19"/>
        <v/>
      </c>
      <c r="HT348" s="85" t="str">
        <f t="shared" si="20"/>
        <v/>
      </c>
    </row>
    <row r="349" spans="215:228" x14ac:dyDescent="0.2">
      <c r="HG349" s="28"/>
      <c r="HH349" s="30">
        <f t="shared" si="10"/>
        <v>49</v>
      </c>
      <c r="HN349" s="117" t="str">
        <f>IF('Classe, période, dates, coef'!V31="","",'Classe, période, dates, coef'!V31)</f>
        <v/>
      </c>
      <c r="HO349" s="118" t="str">
        <f>IF('Classe, période, dates, coef'!W31="","",'Classe, période, dates, coef'!W31)</f>
        <v/>
      </c>
      <c r="HR349" s="85" t="str">
        <f t="shared" si="21"/>
        <v/>
      </c>
      <c r="HS349" s="85" t="str">
        <f t="shared" si="19"/>
        <v/>
      </c>
      <c r="HT349" s="85" t="str">
        <f t="shared" si="20"/>
        <v/>
      </c>
    </row>
    <row r="350" spans="215:228" x14ac:dyDescent="0.2">
      <c r="HG350" s="28"/>
      <c r="HH350" s="30">
        <f t="shared" si="10"/>
        <v>50</v>
      </c>
      <c r="HN350" s="117" t="str">
        <f>IF('Classe, période, dates, coef'!V32="","",'Classe, période, dates, coef'!V32)</f>
        <v/>
      </c>
      <c r="HO350" s="118" t="str">
        <f>IF('Classe, période, dates, coef'!W32="","",'Classe, période, dates, coef'!W32)</f>
        <v/>
      </c>
      <c r="HR350" s="85" t="str">
        <f t="shared" si="21"/>
        <v/>
      </c>
      <c r="HS350" s="85" t="str">
        <f t="shared" si="19"/>
        <v/>
      </c>
      <c r="HT350" s="85" t="str">
        <f t="shared" si="20"/>
        <v/>
      </c>
    </row>
    <row r="351" spans="215:228" x14ac:dyDescent="0.2">
      <c r="HG351" s="28"/>
      <c r="HH351" s="30">
        <f t="shared" si="10"/>
        <v>51</v>
      </c>
      <c r="HR351" s="85" t="str">
        <f t="shared" si="21"/>
        <v/>
      </c>
      <c r="HS351" s="85" t="str">
        <f t="shared" si="19"/>
        <v/>
      </c>
      <c r="HT351" s="85" t="str">
        <f t="shared" si="20"/>
        <v/>
      </c>
    </row>
    <row r="352" spans="215:228" x14ac:dyDescent="0.2">
      <c r="HG352" s="28"/>
      <c r="HH352" s="30">
        <f t="shared" si="10"/>
        <v>52</v>
      </c>
      <c r="HR352" s="85" t="str">
        <f t="shared" si="21"/>
        <v/>
      </c>
      <c r="HS352" s="85" t="str">
        <f t="shared" si="19"/>
        <v/>
      </c>
      <c r="HT352" s="85" t="str">
        <f t="shared" si="20"/>
        <v/>
      </c>
    </row>
    <row r="353" spans="215:228" x14ac:dyDescent="0.2">
      <c r="HG353" s="28"/>
      <c r="HH353" s="30">
        <f t="shared" si="10"/>
        <v>53</v>
      </c>
      <c r="HR353" s="85" t="str">
        <f t="shared" si="21"/>
        <v/>
      </c>
      <c r="HS353" s="85" t="str">
        <f t="shared" si="19"/>
        <v/>
      </c>
      <c r="HT353" s="85" t="str">
        <f t="shared" si="20"/>
        <v/>
      </c>
    </row>
    <row r="354" spans="215:228" x14ac:dyDescent="0.2">
      <c r="HG354" s="28"/>
      <c r="HH354" s="30">
        <f t="shared" si="10"/>
        <v>54</v>
      </c>
      <c r="HR354" s="85" t="str">
        <f t="shared" si="21"/>
        <v/>
      </c>
      <c r="HS354" s="85" t="str">
        <f t="shared" si="19"/>
        <v/>
      </c>
      <c r="HT354" s="85" t="str">
        <f t="shared" si="20"/>
        <v/>
      </c>
    </row>
    <row r="355" spans="215:228" x14ac:dyDescent="0.2">
      <c r="HG355" s="28"/>
      <c r="HH355" s="30">
        <f t="shared" si="10"/>
        <v>55</v>
      </c>
      <c r="HR355" s="85" t="str">
        <f t="shared" si="21"/>
        <v/>
      </c>
      <c r="HS355" s="85" t="str">
        <f t="shared" si="19"/>
        <v/>
      </c>
      <c r="HT355" s="85" t="str">
        <f t="shared" si="20"/>
        <v/>
      </c>
    </row>
    <row r="356" spans="215:228" x14ac:dyDescent="0.2">
      <c r="HG356" s="28"/>
      <c r="HH356" s="30">
        <f t="shared" si="10"/>
        <v>56</v>
      </c>
      <c r="HR356" s="85" t="str">
        <f t="shared" si="21"/>
        <v/>
      </c>
      <c r="HS356" s="85" t="str">
        <f t="shared" si="19"/>
        <v/>
      </c>
      <c r="HT356" s="85" t="str">
        <f t="shared" si="20"/>
        <v/>
      </c>
    </row>
    <row r="357" spans="215:228" x14ac:dyDescent="0.2">
      <c r="HG357" s="28"/>
      <c r="HH357" s="30">
        <f t="shared" si="10"/>
        <v>57</v>
      </c>
      <c r="HR357" s="85" t="str">
        <f t="shared" si="21"/>
        <v/>
      </c>
      <c r="HS357" s="85" t="str">
        <f t="shared" si="19"/>
        <v/>
      </c>
      <c r="HT357" s="85" t="str">
        <f t="shared" si="20"/>
        <v/>
      </c>
    </row>
    <row r="358" spans="215:228" x14ac:dyDescent="0.2">
      <c r="HG358" s="28"/>
      <c r="HH358" s="30">
        <f t="shared" si="10"/>
        <v>58</v>
      </c>
      <c r="HR358" s="85" t="str">
        <f t="shared" si="21"/>
        <v/>
      </c>
      <c r="HS358" s="85" t="str">
        <f t="shared" si="19"/>
        <v/>
      </c>
      <c r="HT358" s="85" t="str">
        <f t="shared" si="20"/>
        <v/>
      </c>
    </row>
    <row r="359" spans="215:228" x14ac:dyDescent="0.2">
      <c r="HG359" s="28"/>
      <c r="HH359" s="30">
        <f t="shared" si="10"/>
        <v>59</v>
      </c>
      <c r="HR359" s="85" t="str">
        <f t="shared" si="21"/>
        <v/>
      </c>
      <c r="HS359" s="85" t="str">
        <f t="shared" si="19"/>
        <v/>
      </c>
      <c r="HT359" s="85" t="str">
        <f t="shared" si="20"/>
        <v/>
      </c>
    </row>
    <row r="360" spans="215:228" x14ac:dyDescent="0.2">
      <c r="HG360" s="28"/>
      <c r="HH360" s="30">
        <f t="shared" si="10"/>
        <v>60</v>
      </c>
      <c r="HR360" s="85" t="str">
        <f t="shared" si="21"/>
        <v/>
      </c>
      <c r="HS360" s="85" t="str">
        <f t="shared" si="19"/>
        <v/>
      </c>
      <c r="HT360" s="85" t="str">
        <f t="shared" si="20"/>
        <v/>
      </c>
    </row>
    <row r="361" spans="215:228" x14ac:dyDescent="0.2">
      <c r="HG361" s="28"/>
      <c r="HH361" s="30">
        <f t="shared" si="10"/>
        <v>61</v>
      </c>
      <c r="HR361" s="85" t="str">
        <f t="shared" si="21"/>
        <v/>
      </c>
      <c r="HS361" s="85" t="str">
        <f t="shared" si="19"/>
        <v/>
      </c>
      <c r="HT361" s="85" t="str">
        <f t="shared" si="20"/>
        <v/>
      </c>
    </row>
    <row r="362" spans="215:228" x14ac:dyDescent="0.2">
      <c r="HG362" s="28"/>
      <c r="HH362" s="30">
        <f t="shared" si="10"/>
        <v>62</v>
      </c>
      <c r="HR362" s="85" t="str">
        <f t="shared" si="21"/>
        <v/>
      </c>
      <c r="HS362" s="85" t="str">
        <f t="shared" si="19"/>
        <v/>
      </c>
      <c r="HT362" s="85" t="str">
        <f t="shared" si="20"/>
        <v/>
      </c>
    </row>
    <row r="363" spans="215:228" x14ac:dyDescent="0.2">
      <c r="HG363" s="28"/>
      <c r="HH363" s="30">
        <f t="shared" si="10"/>
        <v>63</v>
      </c>
      <c r="HR363" s="85" t="str">
        <f t="shared" si="21"/>
        <v/>
      </c>
      <c r="HS363" s="85" t="str">
        <f t="shared" si="19"/>
        <v/>
      </c>
      <c r="HT363" s="85" t="str">
        <f t="shared" si="20"/>
        <v/>
      </c>
    </row>
    <row r="364" spans="215:228" x14ac:dyDescent="0.2">
      <c r="HG364" s="28"/>
      <c r="HH364" s="30">
        <f t="shared" si="10"/>
        <v>64</v>
      </c>
      <c r="HR364" s="85" t="str">
        <f t="shared" si="21"/>
        <v/>
      </c>
      <c r="HS364" s="85" t="str">
        <f t="shared" si="19"/>
        <v/>
      </c>
      <c r="HT364" s="85" t="str">
        <f t="shared" si="20"/>
        <v/>
      </c>
    </row>
    <row r="365" spans="215:228" x14ac:dyDescent="0.2">
      <c r="HG365" s="28"/>
      <c r="HH365" s="30">
        <f t="shared" si="10"/>
        <v>65</v>
      </c>
      <c r="HR365" s="85" t="str">
        <f t="shared" si="21"/>
        <v/>
      </c>
      <c r="HS365" s="85" t="str">
        <f t="shared" si="19"/>
        <v/>
      </c>
      <c r="HT365" s="85" t="str">
        <f t="shared" si="20"/>
        <v/>
      </c>
    </row>
    <row r="366" spans="215:228" x14ac:dyDescent="0.2">
      <c r="HG366" s="28"/>
      <c r="HH366" s="30">
        <f t="shared" ref="HH366:HH426" si="23">HH365+1</f>
        <v>66</v>
      </c>
      <c r="HR366" s="85" t="str">
        <f t="shared" si="21"/>
        <v/>
      </c>
      <c r="HS366" s="85" t="str">
        <f t="shared" si="19"/>
        <v/>
      </c>
      <c r="HT366" s="85" t="str">
        <f t="shared" si="20"/>
        <v/>
      </c>
    </row>
    <row r="367" spans="215:228" x14ac:dyDescent="0.2">
      <c r="HG367" s="28"/>
      <c r="HH367" s="30">
        <f t="shared" si="23"/>
        <v>67</v>
      </c>
    </row>
    <row r="368" spans="215:228" x14ac:dyDescent="0.2">
      <c r="HG368" s="28"/>
      <c r="HH368" s="30">
        <f t="shared" si="23"/>
        <v>68</v>
      </c>
    </row>
    <row r="369" spans="215:216" x14ac:dyDescent="0.2">
      <c r="HG369" s="28"/>
      <c r="HH369" s="30">
        <f t="shared" si="23"/>
        <v>69</v>
      </c>
    </row>
    <row r="370" spans="215:216" x14ac:dyDescent="0.2">
      <c r="HG370" s="28"/>
      <c r="HH370" s="30">
        <f t="shared" si="23"/>
        <v>70</v>
      </c>
    </row>
    <row r="371" spans="215:216" x14ac:dyDescent="0.2">
      <c r="HG371" s="28"/>
      <c r="HH371" s="30">
        <f t="shared" si="23"/>
        <v>71</v>
      </c>
    </row>
    <row r="372" spans="215:216" x14ac:dyDescent="0.2">
      <c r="HG372" s="28"/>
      <c r="HH372" s="30">
        <f t="shared" si="23"/>
        <v>72</v>
      </c>
    </row>
    <row r="373" spans="215:216" x14ac:dyDescent="0.2">
      <c r="HG373" s="28"/>
      <c r="HH373" s="30">
        <f t="shared" si="23"/>
        <v>73</v>
      </c>
    </row>
    <row r="374" spans="215:216" x14ac:dyDescent="0.2">
      <c r="HG374" s="28"/>
      <c r="HH374" s="30">
        <f t="shared" si="23"/>
        <v>74</v>
      </c>
    </row>
    <row r="375" spans="215:216" x14ac:dyDescent="0.2">
      <c r="HG375" s="28"/>
      <c r="HH375" s="30">
        <f t="shared" si="23"/>
        <v>75</v>
      </c>
    </row>
    <row r="376" spans="215:216" x14ac:dyDescent="0.2">
      <c r="HG376" s="28"/>
      <c r="HH376" s="30">
        <f t="shared" si="23"/>
        <v>76</v>
      </c>
    </row>
    <row r="377" spans="215:216" x14ac:dyDescent="0.2">
      <c r="HG377" s="28"/>
      <c r="HH377" s="30">
        <f t="shared" si="23"/>
        <v>77</v>
      </c>
    </row>
    <row r="378" spans="215:216" x14ac:dyDescent="0.2">
      <c r="HG378" s="28"/>
      <c r="HH378" s="30">
        <f t="shared" si="23"/>
        <v>78</v>
      </c>
    </row>
    <row r="379" spans="215:216" x14ac:dyDescent="0.2">
      <c r="HG379" s="28"/>
      <c r="HH379" s="30">
        <f t="shared" si="23"/>
        <v>79</v>
      </c>
    </row>
    <row r="380" spans="215:216" x14ac:dyDescent="0.2">
      <c r="HG380" s="28"/>
      <c r="HH380" s="30">
        <f t="shared" si="23"/>
        <v>80</v>
      </c>
    </row>
    <row r="381" spans="215:216" x14ac:dyDescent="0.2">
      <c r="HG381" s="28"/>
      <c r="HH381" s="30">
        <f t="shared" si="23"/>
        <v>81</v>
      </c>
    </row>
    <row r="382" spans="215:216" x14ac:dyDescent="0.2">
      <c r="HG382" s="28"/>
      <c r="HH382" s="30">
        <f t="shared" si="23"/>
        <v>82</v>
      </c>
    </row>
    <row r="383" spans="215:216" x14ac:dyDescent="0.2">
      <c r="HG383" s="28"/>
      <c r="HH383" s="30">
        <f t="shared" si="23"/>
        <v>83</v>
      </c>
    </row>
    <row r="384" spans="215:216" x14ac:dyDescent="0.2">
      <c r="HG384" s="28"/>
      <c r="HH384" s="30">
        <f t="shared" si="23"/>
        <v>84</v>
      </c>
    </row>
    <row r="385" spans="215:216" x14ac:dyDescent="0.2">
      <c r="HG385" s="28"/>
      <c r="HH385" s="30">
        <f t="shared" si="23"/>
        <v>85</v>
      </c>
    </row>
    <row r="386" spans="215:216" x14ac:dyDescent="0.2">
      <c r="HG386" s="28"/>
      <c r="HH386" s="30">
        <f t="shared" si="23"/>
        <v>86</v>
      </c>
    </row>
    <row r="387" spans="215:216" x14ac:dyDescent="0.2">
      <c r="HG387" s="28"/>
      <c r="HH387" s="30">
        <f t="shared" si="23"/>
        <v>87</v>
      </c>
    </row>
    <row r="388" spans="215:216" x14ac:dyDescent="0.2">
      <c r="HG388" s="28"/>
      <c r="HH388" s="30">
        <f t="shared" si="23"/>
        <v>88</v>
      </c>
    </row>
    <row r="389" spans="215:216" x14ac:dyDescent="0.2">
      <c r="HG389" s="28"/>
      <c r="HH389" s="30">
        <f t="shared" si="23"/>
        <v>89</v>
      </c>
    </row>
    <row r="390" spans="215:216" x14ac:dyDescent="0.2">
      <c r="HG390" s="28"/>
      <c r="HH390" s="30">
        <f t="shared" si="23"/>
        <v>90</v>
      </c>
    </row>
    <row r="391" spans="215:216" x14ac:dyDescent="0.2">
      <c r="HG391" s="28"/>
      <c r="HH391" s="30">
        <f t="shared" si="23"/>
        <v>91</v>
      </c>
    </row>
    <row r="392" spans="215:216" x14ac:dyDescent="0.2">
      <c r="HG392" s="28"/>
      <c r="HH392" s="30">
        <f t="shared" si="23"/>
        <v>92</v>
      </c>
    </row>
    <row r="393" spans="215:216" x14ac:dyDescent="0.2">
      <c r="HG393" s="28"/>
      <c r="HH393" s="30">
        <f t="shared" si="23"/>
        <v>93</v>
      </c>
    </row>
    <row r="394" spans="215:216" x14ac:dyDescent="0.2">
      <c r="HG394" s="28"/>
      <c r="HH394" s="30">
        <f t="shared" si="23"/>
        <v>94</v>
      </c>
    </row>
    <row r="395" spans="215:216" x14ac:dyDescent="0.2">
      <c r="HG395" s="28"/>
      <c r="HH395" s="30">
        <f t="shared" si="23"/>
        <v>95</v>
      </c>
    </row>
    <row r="396" spans="215:216" x14ac:dyDescent="0.2">
      <c r="HG396" s="28"/>
      <c r="HH396" s="30">
        <f t="shared" si="23"/>
        <v>96</v>
      </c>
    </row>
    <row r="397" spans="215:216" x14ac:dyDescent="0.2">
      <c r="HG397" s="28"/>
      <c r="HH397" s="30">
        <f t="shared" si="23"/>
        <v>97</v>
      </c>
    </row>
    <row r="398" spans="215:216" x14ac:dyDescent="0.2">
      <c r="HG398" s="28"/>
      <c r="HH398" s="30">
        <f t="shared" si="23"/>
        <v>98</v>
      </c>
    </row>
    <row r="399" spans="215:216" x14ac:dyDescent="0.2">
      <c r="HG399" s="28"/>
      <c r="HH399" s="30">
        <f t="shared" si="23"/>
        <v>99</v>
      </c>
    </row>
    <row r="400" spans="215:216" x14ac:dyDescent="0.2">
      <c r="HG400" s="28"/>
      <c r="HH400" s="30">
        <f t="shared" si="23"/>
        <v>100</v>
      </c>
    </row>
    <row r="401" spans="215:218" x14ac:dyDescent="0.2">
      <c r="HG401" s="28"/>
      <c r="HH401" s="30">
        <f t="shared" si="23"/>
        <v>101</v>
      </c>
    </row>
    <row r="402" spans="215:218" x14ac:dyDescent="0.2">
      <c r="HG402" s="28"/>
      <c r="HH402" s="30">
        <f t="shared" si="23"/>
        <v>102</v>
      </c>
      <c r="HJ402" s="17"/>
    </row>
    <row r="403" spans="215:218" x14ac:dyDescent="0.2">
      <c r="HG403" s="28"/>
      <c r="HH403" s="30">
        <f t="shared" si="23"/>
        <v>103</v>
      </c>
    </row>
    <row r="404" spans="215:218" x14ac:dyDescent="0.2">
      <c r="HG404" s="28"/>
      <c r="HH404" s="30">
        <f t="shared" si="23"/>
        <v>104</v>
      </c>
    </row>
    <row r="405" spans="215:218" x14ac:dyDescent="0.2">
      <c r="HG405" s="28"/>
      <c r="HH405" s="30">
        <f t="shared" si="23"/>
        <v>105</v>
      </c>
    </row>
    <row r="406" spans="215:218" x14ac:dyDescent="0.2">
      <c r="HG406" s="28"/>
      <c r="HH406" s="30">
        <f t="shared" si="23"/>
        <v>106</v>
      </c>
    </row>
    <row r="407" spans="215:218" x14ac:dyDescent="0.2">
      <c r="HG407" s="28"/>
      <c r="HH407" s="30">
        <f t="shared" si="23"/>
        <v>107</v>
      </c>
    </row>
    <row r="408" spans="215:218" x14ac:dyDescent="0.2">
      <c r="HG408" s="28"/>
      <c r="HH408" s="30">
        <f t="shared" si="23"/>
        <v>108</v>
      </c>
    </row>
    <row r="409" spans="215:218" x14ac:dyDescent="0.2">
      <c r="HG409" s="28"/>
      <c r="HH409" s="30">
        <f t="shared" si="23"/>
        <v>109</v>
      </c>
    </row>
    <row r="410" spans="215:218" x14ac:dyDescent="0.2">
      <c r="HG410" s="28"/>
      <c r="HH410" s="30">
        <f t="shared" si="23"/>
        <v>110</v>
      </c>
    </row>
    <row r="411" spans="215:218" x14ac:dyDescent="0.2">
      <c r="HG411" s="28"/>
      <c r="HH411" s="30">
        <f t="shared" si="23"/>
        <v>111</v>
      </c>
    </row>
    <row r="412" spans="215:218" x14ac:dyDescent="0.2">
      <c r="HG412" s="28"/>
      <c r="HH412" s="30">
        <f t="shared" si="23"/>
        <v>112</v>
      </c>
    </row>
    <row r="413" spans="215:218" x14ac:dyDescent="0.2">
      <c r="HG413" s="28"/>
      <c r="HH413" s="30">
        <f t="shared" si="23"/>
        <v>113</v>
      </c>
    </row>
    <row r="414" spans="215:218" x14ac:dyDescent="0.2">
      <c r="HG414" s="28"/>
      <c r="HH414" s="30">
        <f t="shared" si="23"/>
        <v>114</v>
      </c>
    </row>
    <row r="415" spans="215:218" x14ac:dyDescent="0.2">
      <c r="HG415" s="28"/>
      <c r="HH415" s="30">
        <f t="shared" si="23"/>
        <v>115</v>
      </c>
    </row>
    <row r="416" spans="215:218" x14ac:dyDescent="0.2">
      <c r="HG416" s="28"/>
      <c r="HH416" s="30">
        <f t="shared" si="23"/>
        <v>116</v>
      </c>
    </row>
    <row r="417" spans="215:216" x14ac:dyDescent="0.2">
      <c r="HG417" s="28"/>
      <c r="HH417" s="30">
        <f t="shared" si="23"/>
        <v>117</v>
      </c>
    </row>
    <row r="418" spans="215:216" x14ac:dyDescent="0.2">
      <c r="HG418" s="28"/>
      <c r="HH418" s="30">
        <f t="shared" si="23"/>
        <v>118</v>
      </c>
    </row>
    <row r="419" spans="215:216" x14ac:dyDescent="0.2">
      <c r="HG419" s="28"/>
      <c r="HH419" s="30">
        <f t="shared" si="23"/>
        <v>119</v>
      </c>
    </row>
    <row r="420" spans="215:216" x14ac:dyDescent="0.2">
      <c r="HG420" s="28"/>
      <c r="HH420" s="30">
        <f t="shared" si="23"/>
        <v>120</v>
      </c>
    </row>
    <row r="421" spans="215:216" x14ac:dyDescent="0.2">
      <c r="HG421" s="28"/>
      <c r="HH421" s="30">
        <f t="shared" si="23"/>
        <v>121</v>
      </c>
    </row>
    <row r="422" spans="215:216" x14ac:dyDescent="0.2">
      <c r="HG422" s="28"/>
      <c r="HH422" s="30">
        <f t="shared" si="23"/>
        <v>122</v>
      </c>
    </row>
    <row r="423" spans="215:216" x14ac:dyDescent="0.2">
      <c r="HG423" s="28"/>
      <c r="HH423" s="30">
        <f t="shared" si="23"/>
        <v>123</v>
      </c>
    </row>
    <row r="424" spans="215:216" x14ac:dyDescent="0.2">
      <c r="HG424" s="28"/>
      <c r="HH424" s="30">
        <f t="shared" si="23"/>
        <v>124</v>
      </c>
    </row>
    <row r="425" spans="215:216" x14ac:dyDescent="0.2">
      <c r="HG425" s="28"/>
      <c r="HH425" s="30">
        <f t="shared" si="23"/>
        <v>125</v>
      </c>
    </row>
    <row r="426" spans="215:216" x14ac:dyDescent="0.2">
      <c r="HG426" s="28"/>
      <c r="HH426" s="30">
        <f t="shared" si="23"/>
        <v>126</v>
      </c>
    </row>
    <row r="427" spans="215:216" x14ac:dyDescent="0.2">
      <c r="HG427" s="28"/>
      <c r="HH427" s="28"/>
    </row>
    <row r="428" spans="215:216" x14ac:dyDescent="0.2">
      <c r="HG428" s="28"/>
      <c r="HH428" s="28"/>
    </row>
    <row r="429" spans="215:216" x14ac:dyDescent="0.2">
      <c r="HG429" s="28"/>
      <c r="HH429" s="28"/>
    </row>
    <row r="430" spans="215:216" x14ac:dyDescent="0.2">
      <c r="HG430" s="28"/>
      <c r="HH430" s="28"/>
    </row>
  </sheetData>
  <sheetProtection password="C8DF" sheet="1" objects="1" scenarios="1" selectLockedCells="1" autoFilter="0"/>
  <autoFilter ref="A11:BG71">
    <filterColumn colId="0" showButton="0"/>
    <filterColumn colId="1" showButton="0"/>
    <filterColumn colId="2" showButton="0"/>
    <filterColumn colId="4" showButton="0"/>
    <filterColumn colId="7" showButton="0"/>
  </autoFilter>
  <mergeCells count="185">
    <mergeCell ref="A9:D9"/>
    <mergeCell ref="F9:I9"/>
    <mergeCell ref="J9:J10"/>
    <mergeCell ref="K9:K10"/>
    <mergeCell ref="L9:L10"/>
    <mergeCell ref="M9:M10"/>
    <mergeCell ref="B1:I1"/>
    <mergeCell ref="A2:I4"/>
    <mergeCell ref="A5:B6"/>
    <mergeCell ref="C5:C8"/>
    <mergeCell ref="E5:H5"/>
    <mergeCell ref="E6:H6"/>
    <mergeCell ref="A7:B8"/>
    <mergeCell ref="F7:H7"/>
    <mergeCell ref="F8:H8"/>
    <mergeCell ref="T9:T10"/>
    <mergeCell ref="U9:U10"/>
    <mergeCell ref="V9:V10"/>
    <mergeCell ref="W9:W10"/>
    <mergeCell ref="X9:X10"/>
    <mergeCell ref="Y9:Y10"/>
    <mergeCell ref="N9:N10"/>
    <mergeCell ref="O9:O10"/>
    <mergeCell ref="P9:P10"/>
    <mergeCell ref="Q9:Q10"/>
    <mergeCell ref="R9:R10"/>
    <mergeCell ref="S9:S10"/>
    <mergeCell ref="AF9:AF10"/>
    <mergeCell ref="AG9:AG10"/>
    <mergeCell ref="AH9:AH10"/>
    <mergeCell ref="AI9:AI10"/>
    <mergeCell ref="AJ9:AJ10"/>
    <mergeCell ref="AK9:AK10"/>
    <mergeCell ref="Z9:Z10"/>
    <mergeCell ref="AA9:AA10"/>
    <mergeCell ref="AB9:AB10"/>
    <mergeCell ref="AC9:AC10"/>
    <mergeCell ref="AD9:AD10"/>
    <mergeCell ref="AE9:AE10"/>
    <mergeCell ref="BD9:BD10"/>
    <mergeCell ref="BE9:BE10"/>
    <mergeCell ref="BF9:BF10"/>
    <mergeCell ref="BG9:BG10"/>
    <mergeCell ref="A10:E10"/>
    <mergeCell ref="H10:I10"/>
    <mergeCell ref="AX9:AX10"/>
    <mergeCell ref="AY9:AY10"/>
    <mergeCell ref="AZ9:AZ10"/>
    <mergeCell ref="BA9:BA10"/>
    <mergeCell ref="BB9:BB10"/>
    <mergeCell ref="BC9:BC10"/>
    <mergeCell ref="AR9:AR10"/>
    <mergeCell ref="AS9:AS10"/>
    <mergeCell ref="AT9:AT10"/>
    <mergeCell ref="AU9:AU10"/>
    <mergeCell ref="AV9:AV10"/>
    <mergeCell ref="AW9:AW10"/>
    <mergeCell ref="AL9:AL10"/>
    <mergeCell ref="AM9:AM10"/>
    <mergeCell ref="AN9:AN10"/>
    <mergeCell ref="AO9:AO10"/>
    <mergeCell ref="AP9:AP10"/>
    <mergeCell ref="AQ9:AQ10"/>
    <mergeCell ref="A14:E14"/>
    <mergeCell ref="H14:I14"/>
    <mergeCell ref="A15:E15"/>
    <mergeCell ref="H15:I15"/>
    <mergeCell ref="A16:E16"/>
    <mergeCell ref="H16:I16"/>
    <mergeCell ref="A11:E11"/>
    <mergeCell ref="H11:I11"/>
    <mergeCell ref="A12:E12"/>
    <mergeCell ref="H12:I12"/>
    <mergeCell ref="A13:E13"/>
    <mergeCell ref="H13:I13"/>
    <mergeCell ref="A20:E20"/>
    <mergeCell ref="H20:I20"/>
    <mergeCell ref="A21:E21"/>
    <mergeCell ref="H21:I21"/>
    <mergeCell ref="A22:E22"/>
    <mergeCell ref="H22:I22"/>
    <mergeCell ref="A17:E17"/>
    <mergeCell ref="H17:I17"/>
    <mergeCell ref="A18:E18"/>
    <mergeCell ref="H18:I18"/>
    <mergeCell ref="A19:E19"/>
    <mergeCell ref="H19:I19"/>
    <mergeCell ref="A26:E26"/>
    <mergeCell ref="H26:I26"/>
    <mergeCell ref="A27:E27"/>
    <mergeCell ref="H27:I27"/>
    <mergeCell ref="A28:E28"/>
    <mergeCell ref="H28:I28"/>
    <mergeCell ref="A23:E23"/>
    <mergeCell ref="H23:I23"/>
    <mergeCell ref="A24:E24"/>
    <mergeCell ref="H24:I24"/>
    <mergeCell ref="A25:E25"/>
    <mergeCell ref="H25:I25"/>
    <mergeCell ref="A32:E32"/>
    <mergeCell ref="H32:I32"/>
    <mergeCell ref="A33:E33"/>
    <mergeCell ref="H33:I33"/>
    <mergeCell ref="A34:E34"/>
    <mergeCell ref="H34:I34"/>
    <mergeCell ref="A29:E29"/>
    <mergeCell ref="H29:I29"/>
    <mergeCell ref="A30:E30"/>
    <mergeCell ref="H30:I30"/>
    <mergeCell ref="A31:E31"/>
    <mergeCell ref="H31:I31"/>
    <mergeCell ref="A38:E38"/>
    <mergeCell ref="H38:I38"/>
    <mergeCell ref="A39:E39"/>
    <mergeCell ref="H39:I39"/>
    <mergeCell ref="A40:E40"/>
    <mergeCell ref="H40:I40"/>
    <mergeCell ref="A35:E35"/>
    <mergeCell ref="H35:I35"/>
    <mergeCell ref="A36:E36"/>
    <mergeCell ref="H36:I36"/>
    <mergeCell ref="A37:E37"/>
    <mergeCell ref="H37:I37"/>
    <mergeCell ref="A44:E44"/>
    <mergeCell ref="H44:I44"/>
    <mergeCell ref="A45:E45"/>
    <mergeCell ref="H45:I45"/>
    <mergeCell ref="A46:E46"/>
    <mergeCell ref="H46:I46"/>
    <mergeCell ref="A41:E41"/>
    <mergeCell ref="H41:I41"/>
    <mergeCell ref="A42:E42"/>
    <mergeCell ref="H42:I42"/>
    <mergeCell ref="A43:E43"/>
    <mergeCell ref="H43:I43"/>
    <mergeCell ref="A50:E50"/>
    <mergeCell ref="H50:I50"/>
    <mergeCell ref="A51:E51"/>
    <mergeCell ref="H51:I51"/>
    <mergeCell ref="A52:E52"/>
    <mergeCell ref="H52:I52"/>
    <mergeCell ref="A47:E47"/>
    <mergeCell ref="H47:I47"/>
    <mergeCell ref="A48:E48"/>
    <mergeCell ref="H48:I48"/>
    <mergeCell ref="A49:E49"/>
    <mergeCell ref="H49:I49"/>
    <mergeCell ref="A56:E56"/>
    <mergeCell ref="H56:I56"/>
    <mergeCell ref="A57:E57"/>
    <mergeCell ref="H57:I57"/>
    <mergeCell ref="A58:E58"/>
    <mergeCell ref="H58:I58"/>
    <mergeCell ref="A53:E53"/>
    <mergeCell ref="H53:I53"/>
    <mergeCell ref="A54:E54"/>
    <mergeCell ref="H54:I54"/>
    <mergeCell ref="A55:E55"/>
    <mergeCell ref="H55:I55"/>
    <mergeCell ref="A62:E62"/>
    <mergeCell ref="H62:I62"/>
    <mergeCell ref="A63:E63"/>
    <mergeCell ref="H63:I63"/>
    <mergeCell ref="A64:E64"/>
    <mergeCell ref="H64:I64"/>
    <mergeCell ref="A59:E59"/>
    <mergeCell ref="H59:I59"/>
    <mergeCell ref="A60:E60"/>
    <mergeCell ref="H60:I60"/>
    <mergeCell ref="A61:E61"/>
    <mergeCell ref="H61:I61"/>
    <mergeCell ref="A71:E71"/>
    <mergeCell ref="H71:I71"/>
    <mergeCell ref="A68:E68"/>
    <mergeCell ref="H68:I68"/>
    <mergeCell ref="A69:E69"/>
    <mergeCell ref="H69:I69"/>
    <mergeCell ref="A70:E70"/>
    <mergeCell ref="H70:I70"/>
    <mergeCell ref="A65:E65"/>
    <mergeCell ref="H65:I65"/>
    <mergeCell ref="A66:E66"/>
    <mergeCell ref="H66:I66"/>
    <mergeCell ref="A67:E67"/>
    <mergeCell ref="H67:I67"/>
  </mergeCells>
  <conditionalFormatting sqref="J5:BG5">
    <cfRule type="cellIs" dxfId="1583" priority="22" operator="equal">
      <formula>20</formula>
    </cfRule>
    <cfRule type="cellIs" dxfId="1582" priority="23" operator="between">
      <formula>15</formula>
      <formula>19.9999999999999</formula>
    </cfRule>
    <cfRule type="cellIs" dxfId="1581" priority="24" operator="between">
      <formula>10</formula>
      <formula>14.9999999999999</formula>
    </cfRule>
    <cfRule type="containsBlanks" dxfId="1580" priority="25" stopIfTrue="1">
      <formula>LEN(TRIM(J5))=0</formula>
    </cfRule>
    <cfRule type="cellIs" dxfId="1579" priority="26" operator="between">
      <formula>5</formula>
      <formula>9.999999999999</formula>
    </cfRule>
    <cfRule type="cellIs" dxfId="1578" priority="27" operator="between">
      <formula>0</formula>
      <formula>4.99999999999999</formula>
    </cfRule>
  </conditionalFormatting>
  <conditionalFormatting sqref="J6:BG6">
    <cfRule type="cellIs" dxfId="1577" priority="16" operator="equal">
      <formula>20</formula>
    </cfRule>
    <cfRule type="cellIs" dxfId="1576" priority="17" operator="between">
      <formula>15</formula>
      <formula>19.9999999999999</formula>
    </cfRule>
    <cfRule type="cellIs" dxfId="1575" priority="18" operator="between">
      <formula>10</formula>
      <formula>14.9999999999999</formula>
    </cfRule>
    <cfRule type="containsBlanks" dxfId="1574" priority="19" stopIfTrue="1">
      <formula>LEN(TRIM(J6))=0</formula>
    </cfRule>
    <cfRule type="cellIs" dxfId="1573" priority="20" operator="between">
      <formula>5</formula>
      <formula>9.999999999999</formula>
    </cfRule>
    <cfRule type="cellIs" dxfId="1572" priority="21" operator="between">
      <formula>0</formula>
      <formula>4.99999999999999</formula>
    </cfRule>
  </conditionalFormatting>
  <conditionalFormatting sqref="F12:G71">
    <cfRule type="cellIs" dxfId="1571" priority="10" operator="equal">
      <formula>20</formula>
    </cfRule>
    <cfRule type="cellIs" dxfId="1570" priority="11" operator="between">
      <formula>15</formula>
      <formula>19.9999999999999</formula>
    </cfRule>
    <cfRule type="cellIs" dxfId="1569" priority="12" operator="between">
      <formula>10</formula>
      <formula>14.9999999999999</formula>
    </cfRule>
    <cfRule type="containsBlanks" dxfId="1568" priority="13" stopIfTrue="1">
      <formula>LEN(TRIM(F12))=0</formula>
    </cfRule>
    <cfRule type="cellIs" dxfId="1567" priority="14" operator="between">
      <formula>5</formula>
      <formula>9.999999999999</formula>
    </cfRule>
    <cfRule type="cellIs" dxfId="1566" priority="15" operator="between">
      <formula>0</formula>
      <formula>4.99999999999999</formula>
    </cfRule>
  </conditionalFormatting>
  <conditionalFormatting sqref="A7">
    <cfRule type="cellIs" dxfId="1565" priority="4" operator="equal">
      <formula>20</formula>
    </cfRule>
    <cfRule type="cellIs" dxfId="1564" priority="5" operator="between">
      <formula>15</formula>
      <formula>19.9999999999999</formula>
    </cfRule>
    <cfRule type="cellIs" dxfId="1563" priority="6" operator="between">
      <formula>10</formula>
      <formula>14.9999999999999</formula>
    </cfRule>
    <cfRule type="containsBlanks" dxfId="1562" priority="7" stopIfTrue="1">
      <formula>LEN(TRIM(A7))=0</formula>
    </cfRule>
    <cfRule type="cellIs" dxfId="1561" priority="8" operator="between">
      <formula>5</formula>
      <formula>9.999999999999</formula>
    </cfRule>
    <cfRule type="cellIs" dxfId="1560" priority="9" operator="between">
      <formula>0</formula>
      <formula>4.99999999999999</formula>
    </cfRule>
  </conditionalFormatting>
  <conditionalFormatting sqref="C5">
    <cfRule type="cellIs" dxfId="1559" priority="3" operator="equal">
      <formula>20</formula>
    </cfRule>
  </conditionalFormatting>
  <conditionalFormatting sqref="J12:BG71 H12:H71">
    <cfRule type="cellIs" dxfId="1558" priority="28" stopIfTrue="1" operator="equal">
      <formula>$HI$301</formula>
    </cfRule>
    <cfRule type="cellIs" dxfId="1557" priority="29" stopIfTrue="1" operator="equal">
      <formula>$HI$302</formula>
    </cfRule>
    <cfRule type="cellIs" dxfId="1556" priority="30" stopIfTrue="1" operator="equal">
      <formula>$HI$303</formula>
    </cfRule>
    <cfRule type="cellIs" dxfId="1555" priority="31" stopIfTrue="1" operator="equal">
      <formula>$HI$304</formula>
    </cfRule>
    <cfRule type="cellIs" dxfId="1554" priority="32" stopIfTrue="1" operator="equal">
      <formula>$HI$305</formula>
    </cfRule>
    <cfRule type="cellIs" dxfId="1553" priority="33" stopIfTrue="1" operator="equal">
      <formula>$HI$306</formula>
    </cfRule>
  </conditionalFormatting>
  <conditionalFormatting sqref="J7:BG7">
    <cfRule type="cellIs" dxfId="1552" priority="34" operator="equal">
      <formula>$HI$306</formula>
    </cfRule>
    <cfRule type="cellIs" dxfId="1551" priority="35" operator="equal">
      <formula>$HI$305</formula>
    </cfRule>
    <cfRule type="cellIs" dxfId="1550" priority="36" operator="equal">
      <formula>$HI$304</formula>
    </cfRule>
    <cfRule type="cellIs" dxfId="1549" priority="37" operator="equal">
      <formula>$HI$303</formula>
    </cfRule>
    <cfRule type="cellIs" dxfId="1548" priority="38" operator="equal">
      <formula>$HI$302</formula>
    </cfRule>
    <cfRule type="cellIs" dxfId="1547" priority="39" operator="equal">
      <formula>$HI$301</formula>
    </cfRule>
    <cfRule type="cellIs" dxfId="1546" priority="40" operator="equal">
      <formula>20</formula>
    </cfRule>
    <cfRule type="cellIs" dxfId="1545" priority="41" operator="between">
      <formula>15</formula>
      <formula>19.9999999999999</formula>
    </cfRule>
    <cfRule type="cellIs" dxfId="1544" priority="42" operator="between">
      <formula>10</formula>
      <formula>14.9999999999999</formula>
    </cfRule>
    <cfRule type="containsBlanks" dxfId="1543" priority="43" stopIfTrue="1">
      <formula>LEN(TRIM(J7))=0</formula>
    </cfRule>
    <cfRule type="cellIs" dxfId="1542" priority="44" operator="between">
      <formula>5</formula>
      <formula>9.999999999999</formula>
    </cfRule>
    <cfRule type="cellIs" dxfId="1541" priority="45" operator="between">
      <formula>0</formula>
      <formula>4.99999999999999</formula>
    </cfRule>
  </conditionalFormatting>
  <conditionalFormatting sqref="A7:B8">
    <cfRule type="cellIs" dxfId="1540" priority="46" operator="equal">
      <formula>$HI$306</formula>
    </cfRule>
  </conditionalFormatting>
  <dataValidations count="3">
    <dataValidation type="list" allowBlank="1" showInputMessage="1" showErrorMessage="1" sqref="J12:BG71">
      <formula1>$HI$301:$HI$306</formula1>
    </dataValidation>
    <dataValidation type="list" allowBlank="1" showInputMessage="1" showErrorMessage="1" sqref="J7:BG7">
      <formula1>$HI$301:$HI$348</formula1>
    </dataValidation>
    <dataValidation type="list" allowBlank="1" showInputMessage="1" showErrorMessage="1" sqref="J8:BG8">
      <formula1>$HP$301:$HP$329</formula1>
    </dataValidation>
  </dataValidations>
  <pageMargins left="0.39370078740157483" right="0.39370078740157483" top="0.39370078740157483" bottom="0.39370078740157483" header="0.31496062992125984" footer="0.31496062992125984"/>
  <pageSetup paperSize="9" orientation="landscape" r:id="rId1"/>
  <headerFooter>
    <oddHeader>&amp;R&amp;"Arial,Italique"&amp;8&amp;K000099&amp;A - Page &amp;P - &amp;D, &amp;T&amp;"Arial,Normal"&amp;10&amp;K000000    &amp;K00+000.</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2" operator="equal" id="{67299BFA-9FCF-4EB2-8E33-C292B0C587B7}">
            <xm:f>'Classe, période, dates, coef'!$DW$300</xm:f>
            <x14:dxf>
              <font>
                <color rgb="FFFF0000"/>
              </font>
              <fill>
                <patternFill>
                  <bgColor rgb="FFFFCCCC"/>
                </patternFill>
              </fill>
            </x14:dxf>
          </x14:cfRule>
          <xm:sqref>B1:I1 A2:I4</xm:sqref>
        </x14:conditionalFormatting>
        <x14:conditionalFormatting xmlns:xm="http://schemas.microsoft.com/office/excel/2006/main">
          <x14:cfRule type="cellIs" priority="1" operator="equal" id="{3744FF80-6041-46F7-8324-644645002848}">
            <xm:f>'Classe, période, dates, coef'!$DW$301</xm:f>
            <x14:dxf>
              <font>
                <color rgb="FFFF0000"/>
              </font>
              <fill>
                <patternFill>
                  <bgColor rgb="FFFFCCCC"/>
                </patternFill>
              </fill>
            </x14:dxf>
          </x14:cfRule>
          <xm:sqref>A2:I4</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42</vt:i4>
      </vt:variant>
      <vt:variant>
        <vt:lpstr>Plages nommées</vt:lpstr>
      </vt:variant>
      <vt:variant>
        <vt:i4>41</vt:i4>
      </vt:variant>
    </vt:vector>
  </HeadingPairs>
  <TitlesOfParts>
    <vt:vector size="83" baseType="lpstr">
      <vt:lpstr>TUTORIEL</vt:lpstr>
      <vt:lpstr>Référentiel 2nde MRC</vt:lpstr>
      <vt:lpstr>GUIDE d'évaluation</vt:lpstr>
      <vt:lpstr>Classe, période, dates, coef</vt:lpstr>
      <vt:lpstr>Bilan Groupe Compétences</vt:lpstr>
      <vt:lpstr>Bilan Groupe Notes</vt:lpstr>
      <vt:lpstr>Elève 01</vt:lpstr>
      <vt:lpstr>Elève 02</vt:lpstr>
      <vt:lpstr>Elève 03</vt:lpstr>
      <vt:lpstr>Elève 04</vt:lpstr>
      <vt:lpstr>Elève 05</vt:lpstr>
      <vt:lpstr>Elève 06</vt:lpstr>
      <vt:lpstr>Elève 07</vt:lpstr>
      <vt:lpstr>Elève 08</vt:lpstr>
      <vt:lpstr>Elève 09</vt:lpstr>
      <vt:lpstr>Elève 10</vt:lpstr>
      <vt:lpstr>Elève 11</vt:lpstr>
      <vt:lpstr>Elève 12</vt:lpstr>
      <vt:lpstr>Elève 13</vt:lpstr>
      <vt:lpstr>Elève 14</vt:lpstr>
      <vt:lpstr>Elève 15</vt:lpstr>
      <vt:lpstr>Elève 16</vt:lpstr>
      <vt:lpstr>Elève 17</vt:lpstr>
      <vt:lpstr>Elève 18</vt:lpstr>
      <vt:lpstr>Elève 19</vt:lpstr>
      <vt:lpstr>Elève 20</vt:lpstr>
      <vt:lpstr>Elève 21</vt:lpstr>
      <vt:lpstr>Elève 22</vt:lpstr>
      <vt:lpstr>Elève 23</vt:lpstr>
      <vt:lpstr>Elève 24</vt:lpstr>
      <vt:lpstr>Elève 25</vt:lpstr>
      <vt:lpstr>Elève 26</vt:lpstr>
      <vt:lpstr>Elève 27</vt:lpstr>
      <vt:lpstr>Elève 28</vt:lpstr>
      <vt:lpstr>Elève 29</vt:lpstr>
      <vt:lpstr>Elève 30</vt:lpstr>
      <vt:lpstr>Elève 31</vt:lpstr>
      <vt:lpstr>Elève 32</vt:lpstr>
      <vt:lpstr>Elève 33</vt:lpstr>
      <vt:lpstr>Elève 34</vt:lpstr>
      <vt:lpstr>Elève 35</vt:lpstr>
      <vt:lpstr>Elève 36</vt:lpstr>
      <vt:lpstr>'Bilan Groupe Compétences'!Impression_des_titres</vt:lpstr>
      <vt:lpstr>'Bilan Groupe Notes'!Impression_des_titres</vt:lpstr>
      <vt:lpstr>'Elève 01'!Impression_des_titres</vt:lpstr>
      <vt:lpstr>'Elève 02'!Impression_des_titres</vt:lpstr>
      <vt:lpstr>'Elève 03'!Impression_des_titres</vt:lpstr>
      <vt:lpstr>'Elève 04'!Impression_des_titres</vt:lpstr>
      <vt:lpstr>'Elève 05'!Impression_des_titres</vt:lpstr>
      <vt:lpstr>'Elève 06'!Impression_des_titres</vt:lpstr>
      <vt:lpstr>'Elève 07'!Impression_des_titres</vt:lpstr>
      <vt:lpstr>'Elève 08'!Impression_des_titres</vt:lpstr>
      <vt:lpstr>'Elève 09'!Impression_des_titres</vt:lpstr>
      <vt:lpstr>'Elève 10'!Impression_des_titres</vt:lpstr>
      <vt:lpstr>'Elève 11'!Impression_des_titres</vt:lpstr>
      <vt:lpstr>'Elève 12'!Impression_des_titres</vt:lpstr>
      <vt:lpstr>'Elève 13'!Impression_des_titres</vt:lpstr>
      <vt:lpstr>'Elève 14'!Impression_des_titres</vt:lpstr>
      <vt:lpstr>'Elève 15'!Impression_des_titres</vt:lpstr>
      <vt:lpstr>'Elève 16'!Impression_des_titres</vt:lpstr>
      <vt:lpstr>'Elève 17'!Impression_des_titres</vt:lpstr>
      <vt:lpstr>'Elève 18'!Impression_des_titres</vt:lpstr>
      <vt:lpstr>'Elève 19'!Impression_des_titres</vt:lpstr>
      <vt:lpstr>'Elève 20'!Impression_des_titres</vt:lpstr>
      <vt:lpstr>'Elève 21'!Impression_des_titres</vt:lpstr>
      <vt:lpstr>'Elève 22'!Impression_des_titres</vt:lpstr>
      <vt:lpstr>'Elève 23'!Impression_des_titres</vt:lpstr>
      <vt:lpstr>'Elève 24'!Impression_des_titres</vt:lpstr>
      <vt:lpstr>'Elève 25'!Impression_des_titres</vt:lpstr>
      <vt:lpstr>'Elève 26'!Impression_des_titres</vt:lpstr>
      <vt:lpstr>'Elève 27'!Impression_des_titres</vt:lpstr>
      <vt:lpstr>'Elève 28'!Impression_des_titres</vt:lpstr>
      <vt:lpstr>'Elève 29'!Impression_des_titres</vt:lpstr>
      <vt:lpstr>'Elève 30'!Impression_des_titres</vt:lpstr>
      <vt:lpstr>'Elève 31'!Impression_des_titres</vt:lpstr>
      <vt:lpstr>'Elève 32'!Impression_des_titres</vt:lpstr>
      <vt:lpstr>'Elève 33'!Impression_des_titres</vt:lpstr>
      <vt:lpstr>'Elève 34'!Impression_des_titres</vt:lpstr>
      <vt:lpstr>'Elève 35'!Impression_des_titres</vt:lpstr>
      <vt:lpstr>'Elève 36'!Impression_des_titres</vt:lpstr>
      <vt:lpstr>'GUIDE d''évaluation'!Impression_des_titres</vt:lpstr>
      <vt:lpstr>'Référentiel 2nde MRC'!Impression_des_titres</vt:lpstr>
      <vt:lpstr>ReferentielSeconde</vt:lpstr>
    </vt:vector>
  </TitlesOfParts>
  <Company>Education Nationale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Estelle BENHAMOU-EPAILLY</dc:creator>
  <cp:lastModifiedBy>Estelle BENHAMOU-EPAILLY</cp:lastModifiedBy>
  <cp:lastPrinted>2020-02-05T18:05:02Z</cp:lastPrinted>
  <dcterms:created xsi:type="dcterms:W3CDTF">2017-12-22T15:35:30Z</dcterms:created>
  <dcterms:modified xsi:type="dcterms:W3CDTF">2020-02-06T18:05:31Z</dcterms:modified>
</cp:coreProperties>
</file>